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OAPLANEACION-SDM\13. SIG - Equipo SIG\2. NORMOGRAMA (NP)\19. Matriz de cumplimiento legal\Decreto 672\"/>
    </mc:Choice>
  </mc:AlternateContent>
  <bookViews>
    <workbookView xWindow="0" yWindow="0" windowWidth="28800" windowHeight="11400"/>
  </bookViews>
  <sheets>
    <sheet name="MCL" sheetId="2" r:id="rId1"/>
  </sheets>
  <definedNames>
    <definedName name="_xlnm._FilterDatabase" localSheetId="0" hidden="1">MCL!$A$5:$Z$1088</definedName>
  </definedNames>
  <calcPr calcId="162913"/>
  <customWorkbookViews>
    <customWorkbookView name="Filtro 2" guid="{F925840F-1220-4E3A-BD42-552DD740A475}" maximized="1" windowWidth="0" windowHeight="0" activeSheetId="0"/>
    <customWorkbookView name="Filtro 1" guid="{2B39E0F1-1B63-4511-9A37-32468C1B1456}" maximized="1" windowWidth="0" windowHeight="0" activeSheetId="0"/>
  </customWorkbookViews>
</workbook>
</file>

<file path=xl/calcChain.xml><?xml version="1.0" encoding="utf-8"?>
<calcChain xmlns="http://schemas.openxmlformats.org/spreadsheetml/2006/main">
  <c r="A411" i="2" l="1"/>
  <c r="A412" i="2"/>
  <c r="A413" i="2"/>
  <c r="A414" i="2"/>
  <c r="B941" i="2"/>
  <c r="B927" i="2"/>
  <c r="B928" i="2"/>
  <c r="B886" i="2"/>
  <c r="B1012" i="2"/>
  <c r="B841" i="2" l="1"/>
  <c r="B857" i="2"/>
  <c r="B892" i="2"/>
  <c r="B898" i="2"/>
  <c r="B919" i="2"/>
  <c r="B937" i="2"/>
  <c r="B940" i="2"/>
  <c r="A798" i="2"/>
  <c r="A803" i="2"/>
  <c r="A805" i="2"/>
  <c r="A806" i="2"/>
  <c r="A421" i="2"/>
  <c r="A422" i="2"/>
  <c r="A7" i="2"/>
  <c r="B37" i="2"/>
  <c r="A50" i="2"/>
  <c r="A62" i="2"/>
  <c r="A63" i="2"/>
  <c r="A65" i="2"/>
  <c r="A66" i="2"/>
  <c r="A67" i="2"/>
  <c r="A71" i="2"/>
  <c r="A78" i="2"/>
  <c r="A79" i="2"/>
  <c r="A87" i="2"/>
  <c r="A91" i="2"/>
  <c r="A95" i="2"/>
  <c r="A98" i="2"/>
  <c r="A99" i="2"/>
  <c r="A100" i="2"/>
  <c r="A117" i="2"/>
  <c r="A128" i="2"/>
  <c r="A129" i="2"/>
  <c r="B134" i="2"/>
  <c r="A58" i="2"/>
  <c r="A85" i="2"/>
  <c r="A148" i="2"/>
  <c r="A150" i="2"/>
  <c r="A156" i="2"/>
  <c r="A166" i="2"/>
  <c r="A199" i="2"/>
  <c r="A205" i="2"/>
  <c r="A365" i="2"/>
  <c r="A367" i="2"/>
  <c r="A372" i="2"/>
  <c r="A399" i="2"/>
  <c r="A400" i="2"/>
  <c r="A401" i="2"/>
  <c r="A402" i="2"/>
  <c r="A403" i="2"/>
  <c r="A404" i="2"/>
  <c r="A405" i="2"/>
  <c r="A406" i="2"/>
  <c r="A409" i="2"/>
  <c r="A410" i="2"/>
  <c r="A415" i="2"/>
  <c r="A416" i="2"/>
  <c r="A419" i="2"/>
  <c r="A420" i="2"/>
  <c r="A587" i="2"/>
  <c r="A600" i="2"/>
  <c r="A601" i="2"/>
  <c r="A602" i="2"/>
  <c r="A778" i="2"/>
  <c r="A794" i="2"/>
  <c r="A796" i="2"/>
</calcChain>
</file>

<file path=xl/sharedStrings.xml><?xml version="1.0" encoding="utf-8"?>
<sst xmlns="http://schemas.openxmlformats.org/spreadsheetml/2006/main" count="5351" uniqueCount="1653">
  <si>
    <t>No.</t>
  </si>
  <si>
    <t>ARTÍCULO APLICABLE</t>
  </si>
  <si>
    <t>PROCESO</t>
  </si>
  <si>
    <t>AREA O DEPENDENCIA</t>
  </si>
  <si>
    <t>FECHA DE ACTUALIZACIÓN</t>
  </si>
  <si>
    <t>Constitución Política</t>
  </si>
  <si>
    <t>N/A</t>
  </si>
  <si>
    <t>Todas las áreas</t>
  </si>
  <si>
    <t>Política Nacional para la Reducción consumo de SPA y su impacto</t>
  </si>
  <si>
    <t>Lineamientos generales de la política del gobierno nacional sobre reducción del consumo SPA en Colombia.</t>
  </si>
  <si>
    <t>Aplica toda la norma</t>
  </si>
  <si>
    <t>Talento Humano</t>
  </si>
  <si>
    <t>Dirección de Talento Humano</t>
  </si>
  <si>
    <t>Ley</t>
  </si>
  <si>
    <t>Código Civil</t>
  </si>
  <si>
    <t>Toda la norma</t>
  </si>
  <si>
    <t>Gestión de tránsito y control de tránsito y transporte
  Gestión Juridica</t>
  </si>
  <si>
    <t>Régimen Político y Municipal</t>
  </si>
  <si>
    <t>Para los casos especificos</t>
  </si>
  <si>
    <t>Gestión Juridica</t>
  </si>
  <si>
    <t>Que trata sobre la Cedula de Ciudadanía.</t>
  </si>
  <si>
    <t>Gestión de tránsito y control de tránsito y transporte</t>
  </si>
  <si>
    <t>Dirección de Gestión de tránsito y control de tránsito y transporte</t>
  </si>
  <si>
    <t>Por la cual se dictan normas para la cedulación, y otras de carácter electoral.</t>
  </si>
  <si>
    <t>Por la cual se aprueban los “Pactos Internacionales de Derechos Económicos, Sociales y Culturales, de Derechos Civiles y Políticos, así como el Protocolo Facultativo de este último, aprobado por la Asamblea General de las Naciones Unidas en votación Unánime, en Nueva York, el 16 de diciembre de 1966.</t>
  </si>
  <si>
    <t>Control Disciplinario</t>
  </si>
  <si>
    <t>Oficina de Control Disciplinario</t>
  </si>
  <si>
    <t>Por medio de la cual se aprueba la Convención Americana sobre Derechos Humanos "Pacto de San José de Costa Rica", firmado en San José, Costa Rica, el 22 de noviembre de 1969</t>
  </si>
  <si>
    <t>Por la cual se aprueban las "Convenciones sobre Privilegios e Inmunidades de las Naciones Unidas, de los Organismos Especializados y de la Organización de los Estados Americanos", adoptadas las dos primeras por la Asamblea General de las Naciones Unidas el 13 de febrero de 1946 y el 21 de noviembre de 1947, respectivamente, y la última abierta a la firma en la Unión Panamericana el 15 de mayo de 1949</t>
  </si>
  <si>
    <t>Gestión Financiera</t>
  </si>
  <si>
    <t>Subdirección Financiera</t>
  </si>
  <si>
    <t>Por la cual se dispone el suministro de calzado y vestido de
  labor para los empleados del sector público</t>
  </si>
  <si>
    <t>Código Sanitario, ley marco legal de Salud Ocupacional.</t>
  </si>
  <si>
    <t>80, 84, 101,111,117,122,123,125,126,127</t>
  </si>
  <si>
    <t>Por la cual se crea y organiza el Sistema Nacional para la Prevención y Atención de desastres, se otorga facultades extraordinarias al Presidente de la República, y se dictan otras disposiciones.</t>
  </si>
  <si>
    <t>Articulo 3, 4 , 5, 8 y 14</t>
  </si>
  <si>
    <t>Por la cual se dictan normas sobre planes de desarrollo municipal, compraventa y expropiación de bienes y se dictan otras disposiciones</t>
  </si>
  <si>
    <t>Por la cual se introducen reformas al Código Sustantivo del Trabajo y se dictan otras disposiciones.</t>
  </si>
  <si>
    <t>Artículo 1 al 117</t>
  </si>
  <si>
    <t>CONVENCION INTERNACIONAL SOBRE LOS DERECHOS DEL NIÑO - Por medio de la cual se aprueba la Convención sobre los Derechos Del Niño adoptada por la Asamblea General de las Naciones Unidas el 20 de noviembre de 1989.</t>
  </si>
  <si>
    <t>Por la cual se expide el Reglamento del Congreso; el Senado y la Cámara de Representantes.</t>
  </si>
  <si>
    <t>por medio de la cual se aprueba el "Convenio número 170 y la Recomendación número 177 sobre la Seguridad en la Utilización de los Productos Químicos en el Trabajo", adoptados por la 77a. Reunión de la Conferencia General de la OIT, Ginebra, 1990.</t>
  </si>
  <si>
    <t>1-14, 15</t>
  </si>
  <si>
    <t>"Por la cual se dictan normas orgánicas sobre la distribución de competencias de conformidad con los artículos 151 y 288 de la Constitución Política y se distribuyen recursos según los artículos 356 y 357 de la Constitución Política y se dictan otras disposiciones".</t>
  </si>
  <si>
    <t>Articulos 151, 288, 356 y 357</t>
  </si>
  <si>
    <t>Por la cual se expide el Estatuto General de Contratación de la Administración Pública</t>
  </si>
  <si>
    <t>Por la cual se establecen normas para el ejercicio del control interno en las entidades y organismos del estado y se dictan otras disposiciones,</t>
  </si>
  <si>
    <t>artículoS 2 Y 12</t>
  </si>
  <si>
    <t>Direccionamiento Estratégico
  Control y Evaluación de la Gestión
  Gestión Financiera
  Gestión de Trámites y Servicios para la Ciudadanía</t>
  </si>
  <si>
    <t xml:space="preserve">Oficina Asesora de Planeación 
  Oficina de Control Interno
  Suddirección Financiera
Dirección de Atención al Ciudadano </t>
  </si>
  <si>
    <t>"Por la cual se crea el sistema de seguridad social integral y se dictan otras disposiciones".</t>
  </si>
  <si>
    <t>Articulos 153 y 282
  Artículos del 1 al 289</t>
  </si>
  <si>
    <t>Gestión Financiera
  Talento Humano
  Gestión Juridica</t>
  </si>
  <si>
    <t>"Por la cual se dictan disposiciones básicas sobre el transporte, se
  redistribuyen competencias y recursos entre la Nación y las Entidades Territoriales, se reglamenta la planeación en el sector transporte y se dictan otras disposiciones"</t>
  </si>
  <si>
    <t>Direccionamiento Estratégico
Ingeniería de Tránsito
Gestión de tránsito y control de tránsito y transporte
Gestión de Transporte e Infraestructura
  Gestión Juridica</t>
  </si>
  <si>
    <t>“Por la cual se establece la Ley Orgánica del Plan de Desarrollo”</t>
  </si>
  <si>
    <t>Toda la Ley</t>
  </si>
  <si>
    <t>Direccionamiento Estratégico
  Control y Evaluación de la Gestión</t>
  </si>
  <si>
    <t>Por la cual se reglamenta la Publicidad Exterior Visual en el Territorio Nacional</t>
  </si>
  <si>
    <t>Comunicaciones
  Gestión Juridica</t>
  </si>
  <si>
    <t>Por la cual se dictan normas sobre mecanismos de participaciòn ciudadana</t>
  </si>
  <si>
    <t xml:space="preserve">Gestión Social </t>
  </si>
  <si>
    <t>Oficina de Gestión Social</t>
  </si>
  <si>
    <t>Por la cual se modifica el Libro II del Código de Comercio, se expide un nuevo régimen de procesos concursales y se dictan otras disposiciones.</t>
  </si>
  <si>
    <t>Por la cual se dictan normas tendientes a preservar la moralidad en la Administración Pública y se fijan disposiciones con el fin de erradicar la corrupción administrativa.</t>
  </si>
  <si>
    <t>Art. 50 al 75
  Toda la norma</t>
  </si>
  <si>
    <t>Gestión de Trámites y Servicios para la Ciudadanía
  Control Disciplinario
  Gestión Juridica</t>
  </si>
  <si>
    <t>Por el cual se compilan la Ley 38 de 1989, la Ley 179 de 1994 y la Ley 225 de 1995 que conforman el estatuto orgánico del presupuesto</t>
  </si>
  <si>
    <t>Articulo 6º</t>
  </si>
  <si>
    <t>Direccionamiento Estratégico</t>
  </si>
  <si>
    <t>Oficina Asesora de Planeación</t>
  </si>
  <si>
    <t>"Por la cual se desarrolla el artículo 354 de la Constitución Política, se crea la Contaduría General de la Nación como una Unidad Administrativa Especial adscrita al Ministerio de Hacienda y Crédito Público, y se dictan otras disposiciones sobre la materia".</t>
  </si>
  <si>
    <t>Articulo 5</t>
  </si>
  <si>
    <t>Por medio de la cual se modifica la Ley 86 de 1989.</t>
  </si>
  <si>
    <t xml:space="preserve">  Gestión Juridica</t>
  </si>
  <si>
    <t>Por medio de la cual se someten:…Reunión el 25 de junio de 1991; el "Convenio 174 sobre la prevención de accidentes industriales mayores" y la "recomendación 181 sobre la prevención de accidentes industriales mayores", adoptados en la 80a. Reunión de la Conferencia General de la Organización Internacional del Trabajo en Ginebra el 22 de junio de 1993.</t>
  </si>
  <si>
    <t>Convenio 174</t>
  </si>
  <si>
    <t>"Por la cual se adopta el Estatuto Nacional del Transporte</t>
  </si>
  <si>
    <t>Direccionamiento Estratágico
  Ingeniería de Tránsito
  Gestión de tránsito y control de tránsito y transporte
  Talento Humano
  Gestión de Transporte e Infraestructura
  Gestión Juridica</t>
  </si>
  <si>
    <t>"Por la cual se modifica la Ley 9ª de 1989, y la Ley 3ª de 1991 y se dictan otras disposiciones"</t>
  </si>
  <si>
    <t>Direccionamiento Estratégico
  Gestión de Transporte e Infraestructura
  Gestión Juridica</t>
  </si>
  <si>
    <t>Por medio de la cual se aprueba el "Convenio número 161, sobre los servicios de salud en el trabajo" adoptado por la 71 Reunión de la Conferencia General de la Organización Internacional del Trabajo, OIT, Ginebra, 1985.</t>
  </si>
  <si>
    <t>5, 9</t>
  </si>
  <si>
    <t>Por la cual se crea la ley de la juventud y se dictan otras disposiciones.</t>
  </si>
  <si>
    <t>"Por la cual se establecen mecanismos de integración social de la personas con limitación y se dictan otras disposiciones."</t>
  </si>
  <si>
    <t>Ingeniería de Tránsito
Talento Humano
Gestión de Transporte e Infraestructura</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</si>
  <si>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</si>
  <si>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todo</t>
  </si>
  <si>
    <t>Gestion Juridica</t>
  </si>
  <si>
    <t>Por la cual se dictan normas sobre la organización y funcionamiento de las entidades del orden nacional,se expide las disposiciones,principios y reglas generales para el ejercicio de las atribuciones previstas en los numerales 15 16 del articulo 189 de la constitucion politica y se dictan otras disposiciones.</t>
  </si>
  <si>
    <t>Gestión Financiera
  Gestión Juridica</t>
  </si>
  <si>
    <t>"Por medio de la cual se define y reglamenta el acceso y uso de los mensajes de datos, del comercio electrónico y de las firmas digitales, y se establecen las entidades de certificación y se dictan otras disposiciones"</t>
  </si>
  <si>
    <t>CAPITULO 1, 2 Y 3</t>
  </si>
  <si>
    <t>Gestión de la Información
  Gestión Tecnológica
    Gestión Juridica</t>
  </si>
  <si>
    <t>"Por medio de la cual se dicta la Ley General de Archivos y se dictan otras disposiciones"</t>
  </si>
  <si>
    <t>Artículos 10, 13, 15-24, 26-30, 46-49</t>
  </si>
  <si>
    <t xml:space="preserve">Gestión Administrativa </t>
  </si>
  <si>
    <t>Subdirección Administrativa</t>
  </si>
  <si>
    <t>Por la cual se expide el Código Penal C.P.</t>
  </si>
  <si>
    <t>Libro 1 - Título 1, Capítulo Único. Título 3, Capítulo Único. Título 4, Capítulo 2.</t>
  </si>
  <si>
    <t>Control Disciplinario
  Gestión Juridica</t>
  </si>
  <si>
    <t>Código de Procedimiento Penal</t>
  </si>
  <si>
    <t>"Por la cual se modifican normas relativas a la conciliación y se dictan otras disposiciones".</t>
  </si>
  <si>
    <t xml:space="preserve"> Gestion Juridica</t>
  </si>
  <si>
    <t>Por medio de la cual se reglamenta la determinación de responsabilidad patrimonial de los agentes del Estado a través del ejercicio de la acción de repetición o de llamamiento en garantía con fines de repetición</t>
  </si>
  <si>
    <t>Por medio de la cual se crea el Fondo Nacional para la Reposición del Parque Automotor del Servicio Público de Transporte Terrestre y se dictan otras disposiciones.</t>
  </si>
  <si>
    <t>"Por la cual se dictan normas para apoyar el empleo y ampliar la protección social y se modifican algunos artículos del Código Sustantivo de Trabajo".</t>
  </si>
  <si>
    <t>Se dictan normas sobre la organización, administración y prestaciones del Sistema General de Riesgos Profesionales. Esta Ley modifica las prestaciones económicas del Sistema General de Riesgos Profesionales.</t>
  </si>
  <si>
    <t>Todos los procesos</t>
  </si>
  <si>
    <t>Por la cual se modifica la Ley 486 del 24 de diciembre de 1998.</t>
  </si>
  <si>
    <t>Por la cual se expide el Código Disciplinario Único.</t>
  </si>
  <si>
    <t>Gestión Financiera
  Control Disciplinario
  Gestión Juridica</t>
  </si>
  <si>
    <t>"Por la cual se expiden normas para el Control a la Evasión del Sistema de Seguridad Social".</t>
  </si>
  <si>
    <t>Articulo 1 y 7</t>
  </si>
  <si>
    <t>"Por medio de la cual se apoya a la industria nacional a través de la contratación pública"</t>
  </si>
  <si>
    <t>“Por la cual se dictan normas orgánicas en materia de presupuesto, responsabilidad y transparencia fiscal y se dictan otras disposiciones”.</t>
  </si>
  <si>
    <t>Direccionamiento Estratégico
  Comunicaciones</t>
  </si>
  <si>
    <t>"Por la cual se reforman algunas disposiciones del sistema general de pensiones previsto en la Ley 100 de 1993 y se adoptan disposiciones sobre los Regímenes Pensionales exceptuados y especiales".</t>
  </si>
  <si>
    <t>Articulo 7</t>
  </si>
  <si>
    <t>Por la cual se expiden normas que regulan el empleo público, la carrera administrativa, gerencia pública y se dictan otras disposiciones</t>
  </si>
  <si>
    <t>Título 1, Capítulos 1, 2 ,3, 16,36 . Títulos 3, 4, 5, 6, 7, 8 y 9.</t>
  </si>
  <si>
    <t>Control y Evaluación de la Gestión
  Talento Humano
  Control Disciplinario</t>
  </si>
  <si>
    <t>Oficina de Control Interno
  Dirección de Talento Humano
  Oficina de Control Disciplinario</t>
  </si>
  <si>
    <t>Por la cual se expide el Código de Procedimiento Penal.</t>
  </si>
  <si>
    <t>Artículos 67, 69 y 254 al 266.</t>
  </si>
  <si>
    <t>Gestión de tránsito y control de tránsito y transporte
Control Disciplinario
Gestion Juridica</t>
  </si>
  <si>
    <t>Por medio de la Cual se aprueba la "Convención de las Naciones Unidas contra la Corrupción", adoptada por la Asamblea General de las Naciones Unidas</t>
  </si>
  <si>
    <t>"Por la cual se dictan disposiciones sobre racionalización de trámites y procedimientos administrativos de los organismos y entidades del Estado y de los particulares que ejercen funciones públicas o prestan servicios públicos".</t>
  </si>
  <si>
    <t>Gestión Financiera
 Gestión de Trámites y Servicios para la Ciudadanía
  Talento Humano
Gestion Juridica</t>
  </si>
  <si>
    <t>Por la cual se crea el acta de informe de gestión</t>
  </si>
  <si>
    <t>art 07 y art 15</t>
  </si>
  <si>
    <t>Control y Evaluación de la Gestión</t>
  </si>
  <si>
    <t>Oficina de Control Interno</t>
  </si>
  <si>
    <t>Garantías Políticas en la Contratación</t>
  </si>
  <si>
    <t>Por medio de la cual se aprueba el “Convenio Marco de la OMS para el control del tabaco”, hecho en Ginebra, el veintiuno (21) de mayo de dos mil tres (2003).</t>
  </si>
  <si>
    <t>Por la cual se expide el Código de la Infancia y la Adolescencia.</t>
  </si>
  <si>
    <t>Gestión de tránsito y control de tránsito y transporte
Gestion Juridica</t>
  </si>
  <si>
    <t>Por medio de la cual se establecen algunas normas sobre planeación urbana sostenible y se dictan otras disposiciones</t>
  </si>
  <si>
    <t>Artículo 1</t>
  </si>
  <si>
    <t>Por lo cual se dictan normas para la normalización de la cartera pública y se dictan otras disposiciones.</t>
  </si>
  <si>
    <t>Artículo 5</t>
  </si>
  <si>
    <t>Por medio de la cual se adoptan medidas para prevenir, corregir y sancionar el acoso laboral y otros hostigamientos en el marco de las relaciones del trabajo.</t>
  </si>
  <si>
    <t>Talento Humano
  Control Disciplinario</t>
  </si>
  <si>
    <t>Dirección de Talento Humano
  Oficina de Control Disciplinario</t>
  </si>
  <si>
    <t>“Por el cual se dictan normas sobre el Sistema Nacional de Control Interno de las Entidades y Organismos de la Administración Pública del Orden Nacional y Territorial y se dictan otras disposiciones”.</t>
  </si>
  <si>
    <t>TITULO 1 - DE LA EFICIENCIA Y DE LA TRANSPARENCIA</t>
  </si>
  <si>
    <t>Direccionamiento Estratégico
  Gestión Financiera
  Control Disciplinario
  Gestión Juridica</t>
  </si>
  <si>
    <t>Reglamentada parcialmente por el Decreto Nacional 313 de 2008, Modificada por el art. 36, Decreto Nacional 126 de 2010, en lo relativo a las multas. por la cual se hacen algunas modificaciones en el Sistema General de Seguridad Social en Salud y se dictan otras disposiciones.</t>
  </si>
  <si>
    <t>"Por medio de la cual se modifican los artículos 106 y 107 de la ley 769 del 02 de Agosto de 2002 y se dictan otras disposiciones"</t>
  </si>
  <si>
    <t>106 y 107 de la Ley 769 del 02 Agosto de 2002</t>
  </si>
  <si>
    <t>Ingeniería de Tránsito</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</si>
  <si>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</si>
  <si>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medio del cual se modifican los artículos 106 y 107 de la Ley 769 del 2 de agosto de 2002 y se dictan otras disposiciones")</t>
  </si>
  <si>
    <t>Artículos 106 y 107</t>
  </si>
  <si>
    <t>Seguridad Vial
  Ingeniería de Tránsito
  Talento Humano</t>
  </si>
  <si>
    <t>Por medio de la cual se define la obesidad y las enfermedades crónicas no transmisibles asociadas a ésta como una prioridad de salud pública y se adoptan medidas para su control, atención y prevención.</t>
  </si>
  <si>
    <t>4-9, 20</t>
  </si>
  <si>
    <t>Por medio de la cual se aprueba la "Convención sobre los Derechos de las personas con Discapacidad</t>
  </si>
  <si>
    <t>Toda la normas</t>
  </si>
  <si>
    <t>Por el cual se definen principios y conceptos sobre la sociedad de la información y la organización de las Tecnologías de la Información y las Comunicaciones -TIC- , se crea la Agencia Nacional de Espectro y se dictan otras disposiciones.</t>
  </si>
  <si>
    <t>Artículo 1 al 73</t>
  </si>
  <si>
    <t>Comunicaciones
  Gestión de la Información
  Gestión Tecnológica</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</si>
  <si>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</si>
  <si>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Por la cual se modifica el artículo 110 del Código Penal.</t>
  </si>
  <si>
    <t>"Por la cual se adiciona la Ley 361 de 1997"</t>
  </si>
  <si>
    <t>Ingeniería de Tránsito
  Gestión de Transporte e Infraestructura</t>
  </si>
  <si>
    <t>Por la cual se adiciona el numeral 10 del artículo 57 del Código Sustantivo del Trabajo y se establece la Licencia por Luto.</t>
  </si>
  <si>
    <t>Por la cual se expide la Ley de formalización y generación de empleo.</t>
  </si>
  <si>
    <t>“Por la cual se reforma la ley 769 de 2002 Código Nacional de Tránsito, y se dictan otras disposiciones”. Capítulo IV. Actuación en caso de imposición de comparendo, Articulo 24 que modifica el Artículo 136 de la Ley 769 de 2002”.</t>
  </si>
  <si>
    <t>Gestión Financiera
  Seguridad Víal
Gestión de Trámites y Servicios para la Ciudadanía
  Ingeniería de Tránsito
Gestión de tránsito y control de tránsito y transporte
  Gestión de Transporte e Infraestructura
  Gestión Juridica</t>
  </si>
  <si>
    <t>"Por la cual se toman medidas para formalizar el sector del espectáculo público de las artes escénicas, se otorgan competencias de inspección, vigilancia y control sobre las sociedades de gestión colectiva y se dictan otras disposiciones".</t>
  </si>
  <si>
    <t>"Por medio de la cual se promueve la formación de hábitos, comportamientos y conductas seguros en la vía y se dictan otras disposiciones"</t>
  </si>
  <si>
    <t>Seguridad Víal
 Gestión de Trámites y Servicios para la Ciudadanía
  Gestión de tránsito y control de tránsito y transporte
  Talento Humano
  Gestión Juridica</t>
  </si>
  <si>
    <t>Por la cual se promueve la cultura en Seguridad Social en Colombia, se establece la semana de la Seguridad Social, se implementa la jornada nacional de la Seguridad Social y se dictan otras disposiciones</t>
  </si>
  <si>
    <t>Por medio de la cual se garantiza la igualdad salarial y de retribución laboral entre mujeres y hombres, se establecen mecanismos para erradicar cualquier forma de discriminación y se dictan otras disposiciones</t>
  </si>
  <si>
    <t>Por medio de la cual se modifica el Código Penal y se establecen otras disposiciones.</t>
  </si>
  <si>
    <t>Por la cual se dictan normas orientadas a fortalecer los mecanismos de prevención, investigación y sanción de actos de corrupción y la efectividad del control de la gestión pública.</t>
  </si>
  <si>
    <t>Por la cual se modifican los artículos 236, 239, 57, 58 del Código Sustantivo del Trabajo y se dictan otras disposiciones.</t>
  </si>
  <si>
    <t>Por la cual se expide el Plan Nacional de Desarrollo. 2010-2014</t>
  </si>
  <si>
    <t>Gestión de Trámites y Servicios para la Ciudadanía Gestión Social</t>
  </si>
  <si>
    <t>Dirección de Atención al Ciudadano Oficina de Gestión Social</t>
  </si>
  <si>
    <t>"Por la cual se expide el Código de Procedimiento Administrativo y de lo Contencioso Administrativo".</t>
  </si>
  <si>
    <t>Por la cual se expide el código de procedimiento administrativo y de lo contencioso administritativo. Código Contencioso Administrativo.</t>
  </si>
  <si>
    <t>Artículo 1 al 23</t>
  </si>
  <si>
    <t>Comunicaciones</t>
  </si>
  <si>
    <t>Ley Estatutaria</t>
  </si>
  <si>
    <t>Por la cual se dictan disposiciones generales para la protección de datos personales</t>
  </si>
  <si>
    <t>Gestión de Trámites y Servicios para la Ciudadanía
  Talento Humano Gestión Social</t>
  </si>
  <si>
    <t>Dirección de Atención al Ciudadano Oficina de Gestión Social
  Dirección de Talento Humano</t>
  </si>
  <si>
    <t>"Por la cual se expiden normas en materia tributaria y se dictan otras disposiciones".</t>
  </si>
  <si>
    <t>Gestión Social</t>
  </si>
  <si>
    <t>Por la cual se crea la pensión familiar.</t>
  </si>
  <si>
    <t>Por la cual se dictan normas para garantizar la atención integral a personas que consumen sustancias psicoactivas y se crea el premio nacional “Entidad comprometida con la prevención del consumo, abuso y adicción a sustancias psicoactivas”.</t>
  </si>
  <si>
    <t>Por medio de la cual se expide el Código General del Proceso y se dictan otras disposiciones.</t>
  </si>
  <si>
    <t>Por la cual se modifica el sistema de riesgos laborales y se dictan otras disposiciones en materia de salud ocupacional.</t>
  </si>
  <si>
    <t>Por la cual se modifica la Ley 769 de 2001 y 1383 de 2010 en temas de embriaguez y reincidencia.</t>
  </si>
  <si>
    <t>Por la cual se regula la organización y el funcionamiento del Sistema General de Regalías.</t>
  </si>
  <si>
    <t>Por medio de la cual se implementa el certificado de aptitud psicofísica para el porte y tenencia de armas de fuego y se dictan otras disposiciones.</t>
  </si>
  <si>
    <t>“Por medio de la cual se establece un marco general para la libranza o descuento directo y se dictan otras disposiciones”</t>
  </si>
  <si>
    <t>"Por la cual se adopta la política nacional de gestión del riesgo de desatres y se estalece el sistema nacional de gestión del riesgo de desastres y se dicatn otras disposiciones"</t>
  </si>
  <si>
    <t>Gestión del Tránsito
  Talento Humano
  Gestión de Trasnporte e Infraestructura</t>
  </si>
  <si>
    <t>Por la cual se establece el regimen jurídico de las Asociaciones Píblico Privadas mse dictan normas organicas de Presupuesto y se dictan otras disposiciones</t>
  </si>
  <si>
    <t>Gestión Financiera
Gestión de Transporte e Infraestructura
  Gestión Juridica</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</si>
  <si>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</si>
  <si>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Por la cual se crea la agencia nacional de seguridad vial y se dictan otras disposiciones.</t>
  </si>
  <si>
    <t>Gestión de Trámites y Servicios para la Ciudadanía</t>
  </si>
  <si>
    <t xml:space="preserve">Dirección de Atención al Ciudadano </t>
  </si>
  <si>
    <t>Por medio del cual se dictan disposiciones penales y administrativas para sancionar la conducción bajo el influjo de alcohol y otras sustancias psicoactivas.</t>
  </si>
  <si>
    <t xml:space="preserve">
Gestión de tránsito y control de tránsito y transporte
Gestión de Trámites y Servicios para la Ciudadanía</t>
  </si>
  <si>
    <t>"Por la cual se adoptan medidas y disposiciones para los proyectos de infraestructura de transporte y se conceden facultades extraordinarias"</t>
  </si>
  <si>
    <t>Ingeniería de Tránsito
  Gestión Juridica</t>
  </si>
  <si>
    <t>Accesibilidad y usabilidad. Todas las páginas web de las entidades públicas o de los particulares que presten funciones públicas deberán cumplir con las normas técnicas y directrices de accesibilidad y usabilidad que dicte el Ministerio de Tecnologías de la Información y las Comunicaciones</t>
  </si>
  <si>
    <t>Por medio de la cual se establece la licencia por luto para los servidores públicos</t>
  </si>
  <si>
    <t>Por medio de la cual se establecen las disposiciones para garantizar el pleno ejercicio de los derechos de las personas con discapacidad.</t>
  </si>
  <si>
    <t>Por medio de la cual se expide la ley de salud mental y se dictan otras disposiciones.</t>
  </si>
  <si>
    <t>Por medio de la cual se modifica el Estatuto Tributario, la Ley 1607 de 2012, se crean mecanismos de lucha contra la evasión y se dictan otras disposiciones</t>
  </si>
  <si>
    <t>Artículos 53 y 54</t>
  </si>
  <si>
    <t>Por la cual se sustituye el contenido del artículo 128 de la Ley 769 de 2002 - Codigo Nacional de Tránsito Terrestre</t>
  </si>
  <si>
    <t>Gestión de Trámites y Servicios para la Ciudadanía
 Gestión de tránsito y control de tránsito y transporte
  Gestión Juridica</t>
  </si>
  <si>
    <t>"Por medio de la cual se crea la Ley de Transparencia y del Derecho de Acceso a la Información Pública Nacional y se dictan otras disposiciones".</t>
  </si>
  <si>
    <t>Direccionamiento Estratégico
  Comunicaciones
  Control y Evaluación de la Gestión
  Gestión de la Información
  Seguridad Víal
 Ingeniería de Tránsito
Gestión de tránsito y control de tránsito y transporte
 Gestión de Trámites y Servicios para la Ciudadanía
  Gestión Tecnológica
  Control Disciplinario</t>
  </si>
  <si>
    <t>"Por medio de la cual se regula el derecho fundamental de petición y se sustituye un título del código de procedimiento administrativo de lo contencioso administrativo".</t>
  </si>
  <si>
    <t>"Por la cual se expide el Plan Nacional de Desarrollo 2014-2018 “Toda la normas por un nuevo país"</t>
  </si>
  <si>
    <t>Direccionamiento Estratégico
  Comunicaciones
  Gestión de Transporte e Infraestructura</t>
  </si>
  <si>
    <t>"Por medio del cual se expide el Decreto Único reglamentario del sector administrativo de Planeación Nacional".</t>
  </si>
  <si>
    <t>Ingeniería de Tránsito
Gestion Juridica</t>
  </si>
  <si>
    <t>Por el cual se expide el Decreto Unico Reglamentario del sector administrativo de Planeacion Nacional</t>
  </si>
  <si>
    <t>Toda la norma
  Artículo 65
  Artículo 3 y 4</t>
  </si>
  <si>
    <t>Gestión Financiera y Control Disciplinario
  Control y Evaluación de la Gestión
  Gestión de Trámites y Servicios para la Ciudadanía</t>
  </si>
  <si>
    <t>Subdirección Financiera
  Oficina de Control Disciplinario
  Control Interno
Dirección de Atención al Ciudadano</t>
  </si>
  <si>
    <t>Por medio de la cual se adopta una reforma tributaria estructual ,se fortalecen los mecanismos para la lucha contra la evasion y la elusion fiscasl y se dictan otras disposiciones</t>
  </si>
  <si>
    <t>"Por medio de la cual se otorgan incentivos para promover el uso de la bicicleta en el territorio nacional y se modifica el código nacional de tránsito"</t>
  </si>
  <si>
    <t>"Por la cual se expide el Código Nacional de Policía y Convivencia"</t>
  </si>
  <si>
    <t>Por medio de la cual se regula la instalación y puesta en marcha del sistema automático, semi automatico y otros medios tecnológicos para la detección de infracciones y se dictan otras disposiciones.</t>
  </si>
  <si>
    <t xml:space="preserve"> Gestión de Trámites y Servicios para la Ciudadanía
 Gestión Juridica</t>
  </si>
  <si>
    <t>Por la cual se Adicionan,Modifican y Dictan disposiciones orientadas a fortalecer la contratación pública en Colombia, la ley de infraestructura y de dictan otras disposiciones</t>
  </si>
  <si>
    <t>Gestión Financiera
  Gestión de Transporte e Infraestructura
  Gestión Juridica</t>
  </si>
  <si>
    <t>Código mediante el cual se logra la justicia en las relaciones que surgen entre empleadores y trabajadores, dentro de un espíritu de coordinación económica y equilibrio social.</t>
  </si>
  <si>
    <t>5, 9, 10, 11, 12, 13, 56, 57, 205, 206, 216, 220, 230, 340, 348, 349</t>
  </si>
  <si>
    <t>"Por medio de la cual se incentiva la adecuada atención y cuidado de la primera infancia, se modifican los artículos 236 y 239 del código sustantivo del trabajo y se dictan otras disposiciones". - Licencia de Maternidad de 18 semanas, Licencia de Paternidad de 8 días hábiles y prohibición de despido.</t>
  </si>
  <si>
    <t>Decreto Ley</t>
  </si>
  <si>
    <t>Sobre Código Sustantivo del Trabajo</t>
  </si>
  <si>
    <t>Código Procesal del Trabajo y de la seguridad social</t>
  </si>
  <si>
    <t>Todo</t>
  </si>
  <si>
    <t>Por el cual se dictan normas para suprimir o reformar regulaciones, procedimientos y trámites innecesarios existentes en la Administración Pública.</t>
  </si>
  <si>
    <t>Capitulo I, Capitulo XVII, (Articulo 221 al 225)</t>
  </si>
  <si>
    <t>Decreto Nacional</t>
  </si>
  <si>
    <t>“Por el cual se prevé la integración de la seguridad social entre el sector público y el privado y se regula el régimen prestacional de los empleados públicos y trabajadores oficiales." - Prohibición de despido de empleada pública durante el periodo de embarazo y los 3 meses posteriores al parto o aborto y sólo podrá efectuarse el retiro por justa causa comprobada por resolución motivada del nominador. - Incapacidad médica por enfermedad labroal hasta 180 días.</t>
  </si>
  <si>
    <t>Artículos 18 y 21</t>
  </si>
  <si>
    <t>Por el cual se expide el Código de Comercio</t>
  </si>
  <si>
    <t>por el cual se fijan las reglas generales para la aplicación de las normas sobre prestaciones sociales de los empleados públicos y trabajadores oficiales del sector nacional.</t>
  </si>
  <si>
    <t>Se determina las bases para la organización y administración de la Salud Ocupacional en el país</t>
  </si>
  <si>
    <t>1, 3, 9,24.25.26,28,29,30,31</t>
  </si>
  <si>
    <t>“Por el cual se reglamenta parcialmente el Decreto 2845 de 1984 y se dictan disposiciones sobre el deporte, la educación física y la recreación". -Licencias remuneradas para competir internacionalmente en actividades deportivas</t>
  </si>
  <si>
    <t>Artículos 21 y 22</t>
  </si>
  <si>
    <t>Por el cual se asignan unas funciones a los municipios en relación con el transporte urbano.</t>
  </si>
  <si>
    <t>Art 1</t>
  </si>
  <si>
    <t>“Por el cual se adopta el Plan Nacional para la Prevención y Atención de Desastres”</t>
  </si>
  <si>
    <t>"Por el cual se expide el Estatuto Tributario de los impuestos administrados por la Dirección General de Impuesto Nacionales".</t>
  </si>
  <si>
    <t>Gestión Financiera
  Regulación y Control
Gestion Juridica</t>
  </si>
  <si>
    <t>Por el cual se organiza el Sistema Nacional para la Prevención y Atención de Desastres y se dictan otras disposiciones</t>
  </si>
  <si>
    <t>Por el cual se reglamenta parcialmente la Ley 70 de 1988.</t>
  </si>
  <si>
    <t>Por el cual se desarrolla la Ley 82 de 1988, aprobatoria del Convenio 159 suscrito con la OIT, sobre readaptación profesional y el empleo de personas invalidas.</t>
  </si>
  <si>
    <t>16-18</t>
  </si>
  <si>
    <t>"Por el cual se reglamenta la acción de tutela consagrada en el artículo 86 de la Constitución Política"</t>
  </si>
  <si>
    <t>Por el cual se reglamenta el Decreto 2591 de 1991</t>
  </si>
  <si>
    <t>por el cual se modifica el Decreto 0777 de 1992,</t>
  </si>
  <si>
    <t>Por el cual se adoptan disposiciones en relación con los contratos a que se refiere el inciso segundo del artículo 355 de la Constitución Política.</t>
  </si>
  <si>
    <t>Por la cual se dicta el régimen especial para el Distrito Capital de Santa Fe de Bogotá</t>
  </si>
  <si>
    <t>Control Disciplinario
  Gestión Financiera
  Gestión Juridica</t>
  </si>
  <si>
    <t>Por el cual se expiden Normas sobre Armas, Municiones y Explosivos.</t>
  </si>
  <si>
    <t>"Reglamentacion de la contabilidad y los principios y normas contables para Colombia"</t>
  </si>
  <si>
    <t>Gestión de Trámites y Servicios para la Ciudadanía
  Gestión Financiera</t>
  </si>
  <si>
    <t>Dirección de Atención al Ciudadano
  Subdirección Financiera</t>
  </si>
  <si>
    <t>Por el cual se expide el Estatuto de Vigilancia y Seguridad Privada.</t>
  </si>
  <si>
    <t>Por el cual se sistematizan, coordinan y reglamentan algunas disposiciones en relación con el porte y consumo de estupefacientes y sustancias psicotrópicas.</t>
  </si>
  <si>
    <t>Se determina la organización y administración del Sistema General de Riesgos Profesionales</t>
  </si>
  <si>
    <t>16, 21, 22, 34,35 © , 63 (b),64</t>
  </si>
  <si>
    <t>Por el cual se reglamenta la afiliación y las cotizaciones al Sistema General de Riesgos Profesionales.</t>
  </si>
  <si>
    <t>1 al 11, 16, 19</t>
  </si>
  <si>
    <t>“Por el cual se reglamenta parcialmente la Ley 87 de 1993”</t>
  </si>
  <si>
    <t>Artículo 2o.</t>
  </si>
  <si>
    <t>OFICINA ASESORA DE PLANEACION Y LA Oficina de Control Interno</t>
  </si>
  <si>
    <t>Por el cual se adopta la Tabla de Enfermedades Profesionales.</t>
  </si>
  <si>
    <t>Por la cual se expide la Tabla única para las indemnizaciones por pérdida de la capacidad laboral entre el 5% y el 49.99% y la prestación económica correspondiente.</t>
  </si>
  <si>
    <t>Por el cual se reglamenta la Ley 105 de 1993</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</si>
  <si>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</si>
  <si>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Ingeniería de Tránsito
Gestión de tránsito y control de tránsito y transporte</t>
  </si>
  <si>
    <t>Por el cual se reglamenta la Ley 190 del 6 de junio de 1995 en materia de publicación de contratos en el Diario Unico de Contratación Pública</t>
  </si>
  <si>
    <t>Por el cual se promulga el Convenio 170 sobre la Seguridad en la utilización de los productos químicos en el trabajo, adoptado por la Conferencia General de la Organización Internacional del Trabajo el 25 de junio de 1990.</t>
  </si>
  <si>
    <t>Por medio del cual se modifica parcialmente el Decreto 948 de 1995 que contiene el Reglamento de Protección y Control de la Calidad del Aire.</t>
  </si>
  <si>
    <t>Por el cual se suprimen y reforman regulaciones, procedimientos o trámites innecesarios existentes en la Administración Pública.</t>
  </si>
  <si>
    <t>Talento Humano
  Control Disciplinario
  Gestión Juridica</t>
  </si>
  <si>
    <t>Por el cual se reglamenta la Ley 80 de 1993 en cuanto a los Concursos para la selección de consultores de diseño, planos, anteproyectos y proyectos arquitectónicos, se hace una adición al Decreto 1584 de 1994 y se dictan otras disposiciones".</t>
  </si>
  <si>
    <t>por medio del cual se reglamenta la Ley 190 de 1995 en materia de declaración de bienes y rentas e informe de actividad económica y así como el sistema de quejas y reclamos.</t>
  </si>
  <si>
    <t>1° al 6°</t>
  </si>
  <si>
    <t>Por el cual se reglamenta la Ley 105 de 1993 y se modifica el Decreto 105 de 1995</t>
  </si>
  <si>
    <t>“Por el cual se revisa la legislación deportiva vigente y la estructura de los organismos del sector asociado con objeto de adecuarlas al contenido de la Ley 181 de 1995". - Licencia para actividades deportivas</t>
  </si>
  <si>
    <t>Artículo 29</t>
  </si>
  <si>
    <t>"Por el cual se compilan la Ley 38 de 1989, la Ley 179 de 1994 y la Ley 225 de 1995 que conforman el estatuto orgánico del presupuesto".</t>
  </si>
  <si>
    <t>"Por el cual se compilan el Acuerdo 24 de 1995 y Acuerdo 20 de 1996 que conforman el Estatuto Orgánico del Presupuesto Distrital".</t>
  </si>
  <si>
    <t>Se reglamenta parcialmente la ley 100 de 1996 y el Decreto ley 1295 de 1994</t>
  </si>
  <si>
    <t>1,2,3 y 4</t>
  </si>
  <si>
    <t>Por el cual se reglamenta la integración, el funcionamiento y la red de los comités nacional, seccionales y locales de salud ocupacional.</t>
  </si>
  <si>
    <t>INFORMATIVO</t>
  </si>
  <si>
    <t>"Por el cual se regula el manejo, transporte y disposición final de escombros y materiales de construcción.".</t>
  </si>
  <si>
    <t>Gestión del Tránsito</t>
  </si>
  <si>
    <t>Por el cual se reglamenta el manejo de la infección por el virus de inmunodeficiencia humana, VIH, el Síndrome de la Inmunodeficiencia Adquirida, SIDA, y las otras Enfermedades de transmisión sexual, ETS.</t>
  </si>
  <si>
    <t>21, 35, 37</t>
  </si>
  <si>
    <t>"Por el cual se reglamenta el Servicio Público de Transporte Terrestre Automotor de Carga"</t>
  </si>
  <si>
    <t>Por el cual se crean el sistema nacional de capacitación y el sistema de estímulos para los empleados del Estado.</t>
  </si>
  <si>
    <t>Talento Humano
Gestión de Trámites y Servicios para la Ciudadanía</t>
  </si>
  <si>
    <t xml:space="preserve">Dirección de Talento Humano
Dirección de Atención al Ciudadano </t>
  </si>
  <si>
    <t>“Por el cual se expiden medidas de austeridad y eficiencia y se someten a condiciones especiales la asunción de compromisos por parte de las entidades públicas que manejan recursos del Tesoro Público.”</t>
  </si>
  <si>
    <t>Por el cual se modifica el Decreto 692 de 1995.</t>
  </si>
  <si>
    <t>Por la cual se establecen normas para el manejo de la Historia Clínica.</t>
  </si>
  <si>
    <t>Por la cual se dictan nosrmas del sistema de Control Interno de las entidades y organismos de la administración pública del oren nacional y territorial y se dictan otras disposiciones</t>
  </si>
  <si>
    <t>art 8 literal e</t>
  </si>
  <si>
    <t>Por la cual se reglamenta el proceso de calificación del origen de los eventos de salud en primera instancia, dentro del Sistema de Seguridad Social en Salud.</t>
  </si>
  <si>
    <t>"Por el cual establecen reglas para el reparto de la acción de tutela"</t>
  </si>
  <si>
    <t>Por el cual se modifica el artículo 38 del Decreto 948 de 1995, modificado por el artículo 3o del Decreto 2107 de 1995</t>
  </si>
  <si>
    <t>Por la cual se crea la Comisión Intersectorial para la protección de la salud de los trabajadores.</t>
  </si>
  <si>
    <t>"Por el cual se reglamenta el servicio público de transporte terrestre automotor colectivo metropolitano, distrital y municipal de pasajeros"</t>
  </si>
  <si>
    <t>Ingeniería de Tránsito
 Gestión de tránsito y control de tránsito y transporte</t>
  </si>
  <si>
    <t>"Por el cual se reglamenta el servicio público de transporte terrestre automotor de pasajeros por carretera".</t>
  </si>
  <si>
    <t>"Por el cual se reglamenta el servicio público de transporte terrestre automotor individual de pasajeros en vehículos taxi".</t>
  </si>
  <si>
    <t>Por el cual se promulga el Convenio 161 sobre los servicios de salud en el trabajo, adoptado por la 71a. Reunión de la Conferencia General de la Organización Internacional del Trabajo, OIT, Ginebra, 1985.</t>
  </si>
  <si>
    <t>Por el cual se dictan unas disposiciones para el funcionamiento del registro único de aportantes al sistema de seguridad social.</t>
  </si>
  <si>
    <t>INFORMATIVO. Aplica para las ARL.</t>
  </si>
  <si>
    <t>Por el cual se reglamenta parcialmente la Ley 87 de 1993 en cuanto a elementos técnicos y administrativos que fortalezcan el sistema de control interno de las entidades y organismos del Estado</t>
  </si>
  <si>
    <t>Toda el Decreto</t>
  </si>
  <si>
    <t>Control y Evaluación de la Gestión
  Gestión Financiera</t>
  </si>
  <si>
    <t>Oficina de Control Interno
  Subdirección Financiera</t>
  </si>
  <si>
    <t>Por el cual se expide el Manual de Uniformes y Equipos para el personal de los servicios de la Vigilancia y Seguridad Privada.</t>
  </si>
  <si>
    <t>Integración, financiación y funcionamiento de las Juntas de Calificación de Invalidez. Derogado por el Decreto 1352 de 2013. Por disposición del artículo 61 del mencionado Decreto, continúan vigentes los artículos 5 y 6 del Decreto 2463 de 2001.</t>
  </si>
  <si>
    <t>Por el cual se reglamenta la creación, habilitación, homologación y operación de los terminales de transporte terrestre automotor de pasajeros por carretera</t>
  </si>
  <si>
    <t>Por el cual se reglamenta parcialmente el Estatuto Tributario y se dictan otras disposiciones.</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</si>
  <si>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</si>
  <si>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Por el cual se reglamenta el fondo nacional para la reposición y renovación del parque automotor del servicio público de transporte terrestre de pasajeros"</t>
  </si>
  <si>
    <t>Gestión de tránsito y control de tránsito y transportE</t>
  </si>
  <si>
    <t>Por el cual se modifica la tabla de clasificación de actividades económicas para el Sistema General de Riesgos Profesionales y se dictan otras disposiciones.</t>
  </si>
  <si>
    <t>"Por el cual se establece la tarjeta electrónica de operación para el servicio de transporte público de pasajeros"</t>
  </si>
  <si>
    <t>Gestión del Tránsito
  Gestión Juridica</t>
  </si>
  <si>
    <t>Por el cual se reglamenta la accesibilidad a los modos de transporte de la población en general y en especial de las personas con discapacidad</t>
  </si>
  <si>
    <t>"Por el cual se reglamenta parcialmente la Ley 716 del 24 de diciembre de 2001 sobre el saneamiento contable en el sector público y se dictan otras disposiciones"</t>
  </si>
  <si>
    <t>"Por el cual se establece el régimen de sanciones por infracciones a las normas de Transporte público terrestre automotor y se determinan unos procedimientos"</t>
  </si>
  <si>
    <t>Dirección de Ingeniería de Tránsito</t>
  </si>
  <si>
    <t>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</si>
  <si>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Por medio del cual se reglamentan algunas disposiciones de la Ley 21 de 1982, la Ley 89 de 1988 y la Ley 100 de 1993, se dictan disposiciones sobre el pago de aportes parafiscales y al Sistema de Seguridad Social Integral y se dictan otras disposiciones.</t>
  </si>
  <si>
    <t>“Por el cual se reglamenta la Ley 872 de 2003 y se adopta la Norma Técnica de Calidad de la Gestión Pública NTCGP 1000:2004”</t>
  </si>
  <si>
    <t>Numeral 4,2 y 4,2,1-4,2,4</t>
  </si>
  <si>
    <t>Por medio del cual se modifica el Decreto 3667 de 2004 y se dictan otras disposiciones.</t>
  </si>
  <si>
    <t>Por el cual se reglamenta parcialmente la Ley 909 de 2004 y el Decreto - ley 1567 de 1998</t>
  </si>
  <si>
    <t>Art. 76, 77</t>
  </si>
  <si>
    <t>Por medio del cual se reglamentan los artículos 9° de la Ley 21 de 1982, el parágrafo 1° del artículo 1° de la Ley 89 de 1988, 287 de la Ley 100 de 1993, el numeral 4 del artículo 30 de la Ley 119 de 1994, 15 de la Ley 797 de 2003 y 10 de la Ley 828 de 2003.</t>
  </si>
  <si>
    <t>"Por el cual se reglamenta parcialmente la Ley 361 de 1997"</t>
  </si>
  <si>
    <t>Por el cual se reglamenta el servicio farmacéutico y se dictan otras disposiciones.</t>
  </si>
  <si>
    <t>16, 17</t>
  </si>
  <si>
    <t>por el cual se reglamenta parcialmente la Ley 962 de 2005</t>
  </si>
  <si>
    <t>Artículo 2°</t>
  </si>
  <si>
    <t>Dirección de Atención al Ciudadano</t>
  </si>
  <si>
    <t>Por medio del cual se corrige un yerro de la Ley 1010 de enero 23 de 200 por medio de la cual se adoptan medidas para prevenir, corregir y sancionar el acoso laboral y otros hostigamientos en el marco de las relaciones de trabajo.</t>
  </si>
  <si>
    <t>Por medio del cual se corrige un error en el Decreto 174 de 2006.</t>
  </si>
  <si>
    <t>Por medio del cual se establecen las fechas de obligatoriedad del uso de la Planilla Integrada de Liquidación de Aportes y se modifica parcialmente el Decreto 1465 de 2005.</t>
  </si>
  <si>
    <t>1, 2</t>
  </si>
  <si>
    <t>por el cual se adiciona el Decreto 2762 del 20 de diciembre de 2001 para autorizar el funcionamiento de las Terminales de Transporte de Operación Satélite, Periférica</t>
  </si>
  <si>
    <t>Arts. 1 al 7</t>
  </si>
  <si>
    <t>Por el cual se crea y reglamenta el Sistema de Vigilancia en Salud Pública y se dictan otras disposiciones.</t>
  </si>
  <si>
    <t>17, 18</t>
  </si>
  <si>
    <t>Por el cual se reglamenta la Ley 1066 de 2006.</t>
  </si>
  <si>
    <t>Por el cual se modifica la fecha de entrega del Informe Ejecutivo Anual de Evaluación del Sistema de Control Interno.</t>
  </si>
  <si>
    <t>Por el cual se establece el Sistema para la Protección y Control de la Calidad del Agua para consumo humano.</t>
  </si>
  <si>
    <t>Por medio del cual se ajustan las fechas para el pago de aportes al Sistema de la Protección Social y para la obligatoriedad del uso de la Planilla Integrada de Liquidación de Aportes. Derogado parcialmente por el Decreto Nacional 728 de 2008</t>
  </si>
  <si>
    <t>“Por el cual se modifica el Decreto 2621 de 2006.”</t>
  </si>
  <si>
    <t>Artículo 1o. y 2o.</t>
  </si>
  <si>
    <t>Por medio del cual se reglamenta parcialmente el artículo 44 de la Ley 1122 de 2007. Todos los trabajadores independientes deberán presentar una declaración anual a más tardar en el mes de febrero de cada año, en la cual informen a las entidades administradoras del Sistema de la Protección Social a las que se encuentren afiliados, en la misma fecha prevista para el pago de sus aportes, el Ingreso Base de Cotización, IBC, que se tendrá en cuenta para liquidar sus aportes a partir del mes de febrero de cada año y hasta Enero del año siguiente.</t>
  </si>
  <si>
    <t>Por el cual se establece el procedimiento para otorgar el permiso de prestación del servicio público de transporte terrestre automotor mixto</t>
  </si>
  <si>
    <t>Capitulo 1 al Capitulo III</t>
  </si>
  <si>
    <t>Por el cual se adopta el Plan Nacional de Capacitación y formación de empleados públicos para el desarrollo de las competencias</t>
  </si>
  <si>
    <t>Art. 1 y 2</t>
  </si>
  <si>
    <t>Gestión de Trámites y Servicios para la Ciudadanía
  Talento Humano</t>
  </si>
  <si>
    <t>Dirección de Atención al Ciudadano
  Dirección de Talento Humano</t>
  </si>
  <si>
    <t>por el cual se modifica el artículo 8° del Decreto 1227 de 2005.</t>
  </si>
  <si>
    <t>Por el cual se modifica parcialmente el Decreto 2858 del 27 de julio de 2007</t>
  </si>
  <si>
    <t>Por medio del cual se establecen las fechas de obligatoriedad del uso de la Planilla Integrada de Liquidación de Aportes para pequeños aportantes e independientes.</t>
  </si>
  <si>
    <t>"Por el cual se establecen los lineamientos generales de la Estrategia de Gobierno en Línea de la República de Colombia, se reglamenta parcialmente la Ley 962 de 2005, y se dictan otras disposiciones”.</t>
  </si>
  <si>
    <t>Art. 1, 2, 4</t>
  </si>
  <si>
    <t>Por el cual se determina y reglamenta la entrada en operación de la Administradora Colombiana de Pensiones – Colpensiones, y se dictan otras disposiciones.</t>
  </si>
  <si>
    <t>Capítulo I</t>
  </si>
  <si>
    <t>Por el cual se reglamenta parcialmente el artículo 40 de la Ley 1151 de 2007.</t>
  </si>
  <si>
    <t>No aplica en este momento</t>
  </si>
  <si>
    <t>Por el cual se reglamenta el artículo 13 de la Ley 1285 de 2009, el artículo 75 de la Ley 446 de 1998 y del Capítulo V de la Ley 640 de 2001</t>
  </si>
  <si>
    <t>Por el cual se determina la forma en la cual los operadores de los bancos de datos de información financiera, crediticia, comercial, de servicios y la proveniente de terceros países, deben presentar la información de los titulares de la información.</t>
  </si>
  <si>
    <t>Regulación y Control</t>
  </si>
  <si>
    <t>Por el cual se crea el Sistema Nacional de Servicio al Ciudadano.</t>
  </si>
  <si>
    <t>Por el cual se definen los criterios para el Registro de Productores de Bienes Nacionaies</t>
  </si>
  <si>
    <t>Por medio de la cual se adopta la actualización de la Norma Técnica de Calidad en la Gestión Pública.</t>
  </si>
  <si>
    <t>Control y Evalución de la Gestión
  Comunicaciones</t>
  </si>
  <si>
    <t>Reclamaciones por eventos originados en accidentes de tránsito: SOAT- FONSAT</t>
  </si>
  <si>
    <t>Por el cual se adoptan medidas en relación con el consumo de alcohol.</t>
  </si>
  <si>
    <t>Capítulo III</t>
  </si>
  <si>
    <t>"Por el cual se regula el intercambio de información entre entidades para el cumplimiento de funciones públicas"</t>
  </si>
  <si>
    <t>ARTICULO 2 Y 3</t>
  </si>
  <si>
    <t>Gestión de la Información
  Gestión Tecnológica</t>
  </si>
  <si>
    <t>Oficina de Información Sectorial
  Subdirección Administrativa</t>
  </si>
  <si>
    <t>Por el cual se reglamenta parcialmente el Decreto 074 de 2010 (Reclamaciones por eventos originados en accidentes de tránsito: SOAT- FONSAT)</t>
  </si>
  <si>
    <t>"Por el cual se reglamentan las disposiciones relativas a las licencias urbanísticas; al reconocimiento de edificaciones; a la función pública que desempeñan los curadores"urbanos y se expiden otras disposiciones.</t>
  </si>
  <si>
    <t>3, 7, 26 y 63</t>
  </si>
  <si>
    <t>“Por el cual se modifica el Decreto 1227 de 2005 Presidencia de la República</t>
  </si>
  <si>
    <t>Por el cual se reglamentan los artículos 12 y 13 de la Ley 1266 de 2008.</t>
  </si>
  <si>
    <t>Modificaciones técnicas y científicas al Reglamento Colombiano de Construcción Sismo Resistente - NSR-10 Expedido por medio del Decreto 926 del 19 de Marzo de 2010.</t>
  </si>
  <si>
    <t>Por el cual se establecen los lineamientos ambientales para el manejo, conservación y aprovechamiento.</t>
  </si>
  <si>
    <t>Artículo 1 al 11</t>
  </si>
  <si>
    <t>Por el cual se reglamenta parcialmente la Ley 1233 de 2008 y el artículo 63 de la Ley 1429 de 2010.</t>
  </si>
  <si>
    <t>Sistema de Gestión de la Calidad del Sistema General de Riesgos Profesionales</t>
  </si>
  <si>
    <t>Por el cual se crea la Unidad Nacional para la Gestión del Riesgo de Desastre, se establece su objeto y estructura.</t>
  </si>
  <si>
    <t>"Por medio del cual se reglamenta parcialmente la Ley 1474 de 2011 en lo que se refiere a la Comisión Nacional para la Moralización y la Comisión Nacional Ciudadana para la Lucha contra la Corrupción y se dIctan otras disposiciones"</t>
  </si>
  <si>
    <t>Por el cual se dictan normas para suprimir o reformar regulaciones, procedimientos y trámites innecesarios existentes en la Administración Pública</t>
  </si>
  <si>
    <t>Capítulo, Artículos 1 al 17, 25 y 36.
  Capítulo XV
  Trámites, Procedimientos y regulaciones del sector adminustrativo de transporte</t>
  </si>
  <si>
    <t>"Por el cual se establecen medidas relacionadas con la sustitución de vehículos de tracción animal."</t>
  </si>
  <si>
    <t>Por el cual se reglamenta parcialmente la Ley 1530 de 2012 en materia presupuestal y se dictan otras disposiciones.</t>
  </si>
  <si>
    <t>Ley general de bomberos de Colombia. Deroga la Ley 322 de 1996</t>
  </si>
  <si>
    <t>Por medio del cual se crea la Comisión Intersectorial para la Gestión del Recurso Humano y se dictan otras disposiciones.</t>
  </si>
  <si>
    <t>Por el cual se reglamentan los artículos 73 y 76 de la Ley 1474 de 2011</t>
  </si>
  <si>
    <t>1 y 5</t>
  </si>
  <si>
    <t>" Po r el cual se reglamenta la Ley 1493 de 2011"</t>
  </si>
  <si>
    <t>Por el cual se reglamenta parcialmente la Ley 1539 de 2012 y se dictan otras disposiciones.</t>
  </si>
  <si>
    <t>Por el cual se define la cobertura por gastos médicos, quirúrgicos, farmacéuticos y hospitalarios por lesiones con cargo al seguro obligatorio de daños corporales causados a las personas en accidentes de tránsito - SOAT</t>
  </si>
  <si>
    <t>Por el cual se modifica el artículo 22 del Decreto 1737 de 1998</t>
  </si>
  <si>
    <t>" Por el cual se reglamenta el decreto- ley 019 de 2012"</t>
  </si>
  <si>
    <t>Por el cual se reglamenta la Ley 1508 de 2012</t>
  </si>
  <si>
    <t>por el cual se modifican los artículos 7° y 33 del Decreto número 1227 de 2005</t>
  </si>
  <si>
    <t>Por el cual se establecen reglas para cancelar la multiafiliación en el Sistema General de Riesgos Profesionales.</t>
  </si>
  <si>
    <t>Por el cual se establecen los lineamientos generales de la estrategia de Gobierno en línea de la República de Colombia.</t>
  </si>
  <si>
    <t>Artículo 1 al 12</t>
  </si>
  <si>
    <t>Por el cual se reglamentan los artículos 3°, 4°, 5°, 6°, 7°, 9º, 10, 12, 13, 18 y 19 de la Ley 1503 de 2011 y se dictan otras disposiciones.</t>
  </si>
  <si>
    <t>Capítulo I y II</t>
  </si>
  <si>
    <t>Por el cual se modifica el Decreto 1467 de 2012</t>
  </si>
  <si>
    <t>"Por el cual se reglamenta parcialmente el Estatuto Tributario".</t>
  </si>
  <si>
    <t>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t>
  </si>
  <si>
    <t>Por el cual se reglamentan los artículos 3, 4,5,6,7,9, 10, 12, 13,18 Y 19 de la Ley 1503 de 2011 y se dictan otras disposiciones.</t>
  </si>
  <si>
    <t>Por el cual se reglamenta la prestación del Servicio Público de Empleo, se conforma la red de operadores del Servicio Público de Empleo y se reglamenta la actividad de intermediación laboral.</t>
  </si>
  <si>
    <t>Por la cual se adopta el manual del Inspector de trabajo y de la Seguridad Social.</t>
  </si>
  <si>
    <t>Por el cual se reglamenta el artículo 22 de la Ley 1438 de 2011 sobre portabilidad nacional en el Sistema General de Seguridad Social en Salud.</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</si>
  <si>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</si>
  <si>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"Por el cual se reglamenta la Ley 1493 de 2011 , se modifica el decreto 1258 de 2012 y se dictan otras disposiciones"</t>
  </si>
  <si>
    <t>- Por el cual se reglamenta parcialmente la Ley 1581 de 2012 - Por la cual se dictan disposiciones generales para la protección de datos personales.</t>
  </si>
  <si>
    <t>Gestión de la Información
  Gestión Tecnológica
  Talento Humano</t>
  </si>
  <si>
    <t>Oficina de Información Sectorial
  Subdirección Administrativa
  Dirección de Talento Humano</t>
  </si>
  <si>
    <t>Por el cual se reglamenta el sistema de compras y contratación pública</t>
  </si>
  <si>
    <t>"Por el cual se reglamenta el sistema de compras y contratación pública"</t>
  </si>
  <si>
    <t>Por el cual se integra el Consejo Nacional de Riesgos Laborales para el período 2013-2015. Deroga el Decreto 3798 de 2010.</t>
  </si>
  <si>
    <t>Por el cual se reglamenta parcialmente el artículo 32 de la Ley 1562 de 2012.</t>
  </si>
  <si>
    <t>Por el cual se reglamenta el parágrafo 50 del artículo 11 de la Ley 1562 de 2012 y se dictan otras disposiciones.</t>
  </si>
  <si>
    <t>Por la cual se regulan algunos aspectos sobre las Inspecciones del Trabajo y los acuerdos de formalización laboral.</t>
  </si>
  <si>
    <t>7, 8</t>
  </si>
  <si>
    <t>por el cual se modifican las retenciones en renta por compras y otros conceptos a partir del 1 de noviembre de 2013</t>
  </si>
  <si>
    <t>Modifíquese el artículo 4 del decreto 260 de 2001</t>
  </si>
  <si>
    <t>("Por medio de la cual se reglamentan los artículos 3,4,5,6,7,9,10,12,13,18 y 19 de la Ley 1503 de 2011 y se dictan otras disposiciones")</t>
  </si>
  <si>
    <t>Seguridad Vial 
Gestión de tránsito y control de tránsito y transporte 
Gestión de Trámites y Servicios para la Ciudadanía</t>
  </si>
  <si>
    <t>Por el cual se reglamenta la organización y funcionamiento de las Juntas de Calificación de Invalidez y se dictan otras disposiciones. Deroga el Decreto 2463 de 2001. Por disposición del artículo 61 del mencionado Decreto, continúan vigentes los artículos 5 y 6 del Decreto 2463 de 2001.</t>
  </si>
  <si>
    <t>Por el cual se expide la Tabla de Enfermedades Laborales.</t>
  </si>
  <si>
    <t>Por el cual se modifica el Decreto número 1467 de 2012</t>
  </si>
  <si>
    <t>Por el cual se modifica el Decreto número 1467 de 2012, reglamentario de la Ley 1508 de 2012.</t>
  </si>
  <si>
    <t>Por medio del cual se modifica el Decreto número 1467 de 2012</t>
  </si>
  <si>
    <t>Por el cual se dictan disposiciones para la implementación del Sistema de Gestión de la Seguridad y Salud en el Trabajo (SG-SST).</t>
  </si>
  <si>
    <t>Por el cual se reglamenta la Ley 411 de 1997 aprobatoria del Convenio 151 de la OIT, en lo relativo a los procedimientos de negociación y solución de controversias con las organizaciones de empleados públicos.</t>
  </si>
  <si>
    <t>Por el cual se prorroga el plazo establecido en el artículo 5° del Decreto 1637 de 2013.</t>
  </si>
  <si>
    <t>Por el cual se establecen los lineamientos generales de la Estrategia de Gobierno en línea, se reglamenta parcialmente la Ley 1341 de 2009 y se dictan otras disposicioness</t>
  </si>
  <si>
    <t>Decreto Distrital</t>
  </si>
  <si>
    <t>“Por medio del cual se establecen normas relacionadas con el Programa Anual de Auditoría a cargo de las Unidades u Oficinas de Control Interno; la presentación de reportes por parte de los responsables de tales dependencias al/la Alcalde/sa Mayor, y se dictan otras disposiciones”</t>
  </si>
  <si>
    <t>Artículo 2º.</t>
  </si>
  <si>
    <t>Oficina Asesora de Planeación
  Oficina de Control Interno</t>
  </si>
  <si>
    <t>Por el cual se actualiza el Modelo Estándar de Control Interno (MECI)</t>
  </si>
  <si>
    <t>Direccionamiento Estratégico
  Gestión Financiera
  Control y Evaluación de la Gestión</t>
  </si>
  <si>
    <t>Por el cual se expide el Manual Único para la calificación de la pérdida de la capacidad laboral y ocupacional.</t>
  </si>
  <si>
    <t>Por el cual se reglamenta el Decreto Ley 785 de 2005</t>
  </si>
  <si>
    <t>Por el cual se establecen los lineamientos generales de laEstrategia de Gobierno en línea, se reglamenta parcialmente la Ley 1341 de 2009 y se dictan otras disposiciones.</t>
  </si>
  <si>
    <t>Por el cual se fija el salario mínimo legal</t>
  </si>
  <si>
    <t>Por el cual se actualiza el Modelo estándar de Control Interno (MECI)</t>
  </si>
  <si>
    <t>Toda la Norma</t>
  </si>
  <si>
    <t>"Por el cual se reglamenta parcialmente la Ley 1712 de 2014 y se dictan otras disposiciones"</t>
  </si>
  <si>
    <t>Direccionamiento Estratégico
  Comunicaciones
  Gestión de la Información
  Gestión Tecnológica</t>
  </si>
  <si>
    <t>Por el cual se reglamenta el Título VIII de la Ley 594 de 2000 en materia de inspección, vigilancia y control a los archivos de las entidades del Estado y a los documentos de carácter privado declarados de interés cultural; y se dictan otras disposiciones.</t>
  </si>
  <si>
    <t>18
  24
  30</t>
  </si>
  <si>
    <t>Por el cual se reglamentan los Acuerdos Orgánicos de Presupuesto 24 de 1995 y 20 de 1996 y se dictan otras disposiciones</t>
  </si>
  <si>
    <t>Articulos 4 y 5</t>
  </si>
  <si>
    <t>Por el cual se reglamenta el servicio público de transporte terrestre automotor especial y se adoptan otras disposiciones.</t>
  </si>
  <si>
    <t>Por medio del cual se expide el Decreto Reglamentario Único del Sector Presidencia de la República</t>
  </si>
  <si>
    <t>Por medio del cual se asignan funciones en materia de representación legal, judicial y extrajudicial, y se dictan otras disposiciones</t>
  </si>
  <si>
    <t>Articulo 10 
  Articulo 11</t>
  </si>
  <si>
    <t>Por el cual se reglamenta el servicio público de transporte terrestre automotor especial y se adoptan otras disposiciones</t>
  </si>
  <si>
    <t>Art 4, Capitulo II</t>
  </si>
  <si>
    <t>Por medio del cual se adopta la Política Pública Distrital de Servicio a la Ciudadanía en la ciudad de Bogotá D.C.”</t>
  </si>
  <si>
    <t>Por el cual se adiciona el Decreto 1079 de 2015 y se reglamenta el artículo 84 de la Ley 1450 de 2011</t>
  </si>
  <si>
    <t>"Por el cual se expide el Decreto único Reglamentario del sector Transporte"</t>
  </si>
  <si>
    <t>Capítulo 1, Capítulo 2, Capitulo 3, Capítulo 4, Capítulo 5, Capítulo 6</t>
  </si>
  <si>
    <t>Por el cual se adiciona al Título 9 de la Parte 2 del Libro 2 del Decreto 1072 de 2015, Decreto Único Reglamentario del Sector Trabajo, un Capítulo 4 que establece la celebración del Día del Trabajo Decente en Colombia Artículo 2.2.9.4.1. Día del trabajo decente en Colombia. el día siete (7) de octubre de cada año</t>
  </si>
  <si>
    <t>Por el cual se fija el salario mínimo legal.</t>
  </si>
  <si>
    <t>Capitulo 2</t>
  </si>
  <si>
    <t>" Por el cual se reglamenta el Servicio de Transporte Público Masivo de Pasajeros por metro ligero, tren ligero, tranvía y tren-tram."</t>
  </si>
  <si>
    <t>Por medio del cual se expide el Decreto Único Reglamentario del Sector Transporte.</t>
  </si>
  <si>
    <t>Gestión de tránsito y control de tránsito y transporte
  Seguridad Vial
  Direccionamiento Estratégico
  Gestión Juridica</t>
  </si>
  <si>
    <t>#¡VALOR!</t>
  </si>
  <si>
    <t>Por el cula se expide el Decreto Unico Reglamentario del sector administrativo de planeacion Nacional</t>
  </si>
  <si>
    <t>Direccionamiento Estratégico
  Gestión Financiera
  Gestión Juridica</t>
  </si>
  <si>
    <t>"Por el cual se expide el Decreto Único Reglamentario del Sector Cultura".</t>
  </si>
  <si>
    <t>Artículos 2.8.2.1.14-2.8.2.1.16, 2.8.2.2.1-2.8.2.2.5, 2.8.2.5.6-2.8.2.5.15, 2.8.2.6.1, 2.8.2.6.6, 2.8.2.7.1, 2.8.2.7.13, 2.8.2.9.5, 2.8.3.1.2.</t>
  </si>
  <si>
    <t xml:space="preserve">Subdirección administrativa </t>
  </si>
  <si>
    <t>Por medio del cual se expide el Decreto Único Reglamentario del Sector de Función Pública</t>
  </si>
  <si>
    <t>ARTS 2.2.8.1.1.3 2.2.21.2.5 2.2.21.3.11 2.2.21.5.3 2.2.21.5.4</t>
  </si>
  <si>
    <t>Control y Evaluación de la Gestión
Gestion Juridica</t>
  </si>
  <si>
    <t>Por medio del cual se expide el Decreto Único Reglamentario del Sector Trabajo</t>
  </si>
  <si>
    <t>Por el cual se modifica el Decreto 1083 de 2015, Reglamentario Único del Sector de la Función Pública, en lo que hace referencia a las comisiones al exterior</t>
  </si>
  <si>
    <t>Por la cual se corrigen unos yerros del Decreto 1072 de 2015, Decreto Reglamentario del Sector Trabajo, contenidos en los artículos 2.2.4.2.1.6., 2.2.4.6.42. y 2.2.4.10.1., del T[titulo 4 del libro 2 de la parte 2, referente a Riesgos Laborales.</t>
  </si>
  <si>
    <t>Por el cual se modifica y adiciona el Decreto 1079 de 2015, en relación con el Plan Estratégico de Seguridad Vial.</t>
  </si>
  <si>
    <t>Por el cual se reglamenta parcialmente la Ley 1712 de 2014 y se dictan otras disposiciones</t>
  </si>
  <si>
    <t>"Por el cual se adiciona el Decreto 1079 de 2015 y se reglamenta el artículo 84 de la Ley 1450 de 2011".</t>
  </si>
  <si>
    <t>Direccionamiento Estratégico
  Gestión de tránsito y control de tránsito y transporte</t>
  </si>
  <si>
    <t>Por el cual se modifica y adiciona el Capítulo 3, Título 1, Parte 2, Libro 2 del Decreto número 1079 de 2015, en relación con la prestación del servicio público de transporte terrestre automotor individual de pasajeros en los niveles básico y de lujo.</t>
  </si>
  <si>
    <t>Por el cual se reglamentan los artículos 53 y 54 de la Ley 1739 de 2014</t>
  </si>
  <si>
    <t>Por el cual se reglamenta la afiliación de estudiantes al Sistema General de Riesgos Laborales y se dictan otras disposiciones.</t>
  </si>
  <si>
    <t>Capítulo I, art. 2, Capítulo II, art. 4, art. 6, Capítulo III, art. 10, art. 12,</t>
  </si>
  <si>
    <t>Por la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</si>
  <si>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“Por el cual se reglamenta la figura de Gestor Ambiental para las entidades distritales, prevista en el Acuerdo 333 de 2008, y se dictan otras disposiciones”.</t>
  </si>
  <si>
    <t>Art 1 al 8</t>
  </si>
  <si>
    <t xml:space="preserve">Gestion Administrativa </t>
  </si>
  <si>
    <t>"Por medio del cual se expide el Decreto Único Reglamentario del Sector Ambiente y Desarrollo Sostenible."</t>
  </si>
  <si>
    <t>2.2.3.3.4.1.</t>
  </si>
  <si>
    <t>"Por medio del cual se modifica el Decreto 294 de 2011 y se dictan otras disposiciones"</t>
  </si>
  <si>
    <t>Por el cual se sustituye el Título 4 de la Parte 1 del Libro 2 deí Decreto 1081 de 2015, relativo al "Plan Anticorrupción y de Atención al Ciudadano</t>
  </si>
  <si>
    <t>Art 2,1,4</t>
  </si>
  <si>
    <t>Por el cual se modifica el Decreto 1079 de 2015, en relación con el Plan Estratégico de Seguridad Vial
  Plazo hasta el último día hábil del mes de diciembre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</si>
  <si>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</si>
  <si>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 xml:space="preserve">Dirección de Atención al Ciudadano
</t>
  </si>
  <si>
    <t>Por el cual se modifican y se suprimen algunas disposiciones del Decreto 1069 de 2015, Decreto Único Reglamentario del Sector Justicia y del Derecho</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</si>
  <si>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</si>
  <si>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Por medio del cual se modifica el articulo 2.2.4.6.37 del capitulo el 6 del Título 4 de la Parte 2 del Libro 2 del Decreto 1072 de 2015, Decreto Único Reglamentario del Sector Trabajo, sobre la transición para la implementación del Sistema de Gestión de la Seguridad y Salud en el Trabajo (SG-SST).</t>
  </si>
  <si>
    <t>Por el cual se adiciona al título 3 de la parte 2 del libro 2 del Decreto 1072 de 2015, Decreto Único Reglamentario del Sector Trabajo, / Capítulo 2 que reglamenta el artículo 63 de la Ley 1429 de 2010 y el artículo 74 de la Ley 1753 de 2015</t>
  </si>
  <si>
    <t>"Por medio del cual se establecen medidas para la operación, inspección, vigilancia y control del servicio de transporte público individual en el Distrito capital y, se dictan otras disposiciones"</t>
  </si>
  <si>
    <t>Por el cual se sustituyeel Titulo 4 de la parte 1 del Libro 2 del Decreto 1081 de 2015, relativo al "Plan Anticorrupción y de Atención al Ciudadano"</t>
  </si>
  <si>
    <t>"Por medio del cual se expide el Decreto Único Reglamentario del Sector Salud y
 Protección Social"- Incapacidad médica por enfermedad general para Licencia por Enfermedad</t>
  </si>
  <si>
    <t>Artículo 3.2.1.10 parágrafo 1</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</si>
  <si>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</si>
  <si>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Sección 3</t>
  </si>
  <si>
    <t>Por medio del cual se modifica el artículo 2.2.4.6.37. del Decreto 1072 de 2015 Decreto Único Reglamentario del Sector Trabajo, sobre la transición para la implementación del Sistema de Gestión de la Seguridad y Salud en el Trabajo
  (SG-SST)</t>
  </si>
  <si>
    <t>Por el cual se reglamenta la contratación con entidades privadas sin ánimo
  de lucro a la que hace referencia el inciso segundo del artículo 355 de la
  Constitución Política</t>
  </si>
  <si>
    <t>Toda la norma
SISTEMA DE COMPRAS Y CONTRATACiÓN PÚBLICA ,</t>
  </si>
  <si>
    <t>Que el Decreto Distrital 318 de 2017 modificó los Decretos 577 de 2013 y 425 de 2014 de Anuncio del Proyecto Primera Línea de metro de Bogotá D.C., derogó el Decreto Distrital 136 de 2015 y declaró la existencia de especiales condiciones de urgencia por motivos de utilidad pública e interés social para la adquisición de predios necesarios para la ejecución del proyecto de la Primera Línea del Metro de Bogotá.</t>
  </si>
  <si>
    <t>"Por el cual se modifica y adiciona el Capítulo 6 del Título 1 de la Parte 2 del Libro 2 del Decreto número 1079 de 2015, en relación con la prestación del Servicio Público de Transporte Terrestre Automotor Especial, y se dictan otras disposiciones"</t>
  </si>
  <si>
    <t>Por la cual se definen criterios para la generación, presentación y seguimiento de reportes del plan anual de auditorias y se dictan otras disposiciones.</t>
  </si>
  <si>
    <t>Por el cual se modifican unos artículos del Título 16 del Decreto 1083 de 2015, Único Reglamentario del Sector de Función Pública</t>
  </si>
  <si>
    <t>Por la cual se modifica y adiciona el capítulo 6 del título 1 de la parte 2 del libro 2 del decreto número 1079 de 2015, en relación con la prestación del servicio público de transporte terrestre automotor especial, y se dictan otras disposiciones.</t>
  </si>
  <si>
    <t>Por el cual se modifica y adiciona el Decreto 1083 de 2015, reglamentario único del sector de la función pública</t>
  </si>
  <si>
    <t>Páragrafos 3 y 4 de la parte considerativa</t>
  </si>
  <si>
    <t>Por el cual se modifica y adiciona el Decreto 1083 de 2015, Reglamentario Único del Sector de la Función Pública</t>
  </si>
  <si>
    <t>Por el cual se dictan normas en materia de empleo público con el fin de facilitar y asegurar la implementación y desarrollo normativo del Acuerdo Final para la Terminación del Conflicto y la Construcción de una Paz Estable y Duradera</t>
  </si>
  <si>
    <t>CICCI</t>
  </si>
  <si>
    <t>Por la cual se reglamenta la contratacion con entidades sin ánimo de lugro a los que referencia el inciso segundo del articulo 355 de la constitucion politica</t>
  </si>
  <si>
    <t>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</si>
  <si>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Por medio del cual se modifica el Decreto 1083 de 2015, Decreto Único Reglamentario del Sector Función Pública, en lo relacionado con el Sistema de Gestión establecido en el artículo 133 de la Ley 1753 de 2015</t>
  </si>
  <si>
    <t>Control y Evaluación de la Gestión
  Talento Humano
  Direccionamiento Estratégico</t>
  </si>
  <si>
    <t>Por el cual se fija el salario minimo mensual legal</t>
  </si>
  <si>
    <t>Artioculo</t>
  </si>
  <si>
    <t>Por el cual se modifica parcialmente el Decreto 1083 de 2015 Único Reglamentario del Sector de la Función Pública, y se deroga el Decreto 1737 de 2009</t>
  </si>
  <si>
    <t>Por el cual se reglamentan los numerales 1, y 8 del artículo 13 de la Ley 1618 de 2013, sobre incentivos en Procesos de Contratación en favor de personas con discapacidad</t>
  </si>
  <si>
    <t>Planes de acción</t>
  </si>
  <si>
    <t>“Por el cual se modifica el Decreto 1083 de 2015, Único Reglamentario del Sector de Función Pública, en lo relacionado con las competencias laborales generales para los empleos públicos de los distintos niveles jerárquicos”</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</si>
  <si>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</si>
  <si>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3.2.7.6 Plazos</t>
  </si>
  <si>
    <t>"Por el cual se fijan las escalas de viáticos" Vigente por el año 2018</t>
  </si>
  <si>
    <t>"Por el cual se fija el salario mínimo mensual legal"</t>
  </si>
  <si>
    <t>Por el cual se adiciona el Decreto 1076 de 2015, Único Reglamentario del
Sector Ambiente y Desarrollo Sostenible, en lo relacionado con la Gestión
Integral de los Residuos de Aparatos Eléctricos y Electrónicos - RAEE Y se
dictan otras disposiciones</t>
  </si>
  <si>
    <t>Por el cual se adiciona el Decreto 1076 de 2015, Único Reglamentario del
Sector Ambiente y Desarrollo Sostenible, en lo relacionado con el programa para el Uso Eficiente y Ahorro de Agua y se dictan otras disposiciones</t>
  </si>
  <si>
    <t xml:space="preserve">Por el cual se adopta el Sistema Globalmente Armonizado de Clasificación y
Etiquetado de Productos Químicos y se dictan otras disposiciones en materia
de seguridad química </t>
  </si>
  <si>
    <t>Documento CONPES</t>
  </si>
  <si>
    <t>Declara la importancia estructural la implemenatción de la Estrategia de Gobierno en línea de Colombia.</t>
  </si>
  <si>
    <t>Enmarca los lineamientos de la Política Nacional de Eficiencia Administrativa al Servicio al Ciudadano y adopta el modelo de Gestión Pública Eficiente, dirigido a mejorar la calidad de la gestión como la prestación de los servicios provistos por las entidades de la Administración Pública.</t>
  </si>
  <si>
    <t>Acuerdo Distrital</t>
  </si>
  <si>
    <t>Consejo de Bogotá D.C., mediante el cual se conforma la Dirección Distrital de Contabilidad y se crea el cargo de Contador Distrital</t>
  </si>
  <si>
    <t>Por el cual se adopta el Estatuto General de Protección Ambiental del Distrito Capital de Santa Fe de Bogotá y se dictan normas básicas necesarias para garantizar la preservación y defensa del patrimonio ecológico, los recursos naturales y el medio ambiente</t>
  </si>
  <si>
    <t>"Por el cual se restringe el estacionamiento de vehículos automotores en el Centro de la Ciudad."</t>
  </si>
  <si>
    <t>Por el cual se autoriza al Alcalde Mayor en representación del Distrito Capital para participar, conjuntamente con otras entidades del orden Distrital, en la Constitución de la Empresa de Transporte del Tercer Milenio - Transmilenio S.A. y se dictan otras disposiciones.</t>
  </si>
  <si>
    <t>Informe de gestión</t>
  </si>
  <si>
    <t>Por el cual se dictan normas para la atención a las personas con discapacidad, la mujer en estado de embarazo y los adultos mayores en las Entidades Distritales y Empresas Prestadoras de Servicios Públicos”.</t>
  </si>
  <si>
    <t>“Por el cual se implementa el Sistema Distrital de Información - SDI y se dictan otras disposiciones".</t>
  </si>
  <si>
    <t>Art. 4</t>
  </si>
  <si>
    <t>Por el cual se dictan disposiciones generales para la implementación del Sistema Distrital de Información -SDI-, se organiza la Comisión Distrital de Sistemas, y se dictan otras disposiciones.</t>
  </si>
  <si>
    <t>Artículo 1 al 14</t>
  </si>
  <si>
    <t>Por el cual se prohíbe el transporte de pasajeros o parrilleros menores de edad en motocicletas y bicicletas que transitan por la malla vial arterial principal dentro de la jurisdicción del Distrito Capital</t>
  </si>
  <si>
    <t>"Por el cual se expide el código de Policía de Bogota D.C."</t>
  </si>
  <si>
    <t>Gestión de tránsito y control de tránsito y transporte
Ingeniería de Tránsito
  Gestión de Transporte e Infraestructura</t>
  </si>
  <si>
    <t>por el cual se dictan disposiciones para el adecuado uso, disfrute y aprovechamiento de los espacios alternativos y complementarios de transporte en el distrito capital</t>
  </si>
  <si>
    <t>Artículo 4</t>
  </si>
  <si>
    <t>POR EL CUAL SE ESTABLECEN LAS ESCALAS SALARIALES DE LA BONIFICACIÓN POR SERVICIOS PRESTADOS, LA PRIMA SECRETARIAL Y RECONOCIMIENTO POR COORDINACIÓN PARA LOS EMPLEADOS PÚBLICOS DEL DISTRITO CAPITAL Y SE DICTAN OTRAS DISPOSICIONES</t>
  </si>
  <si>
    <t>“Por medio del cual se establece la infraestructura integrada de datos espaciales para el Distrito Capital y se dictan otras disposiciones”, producto del intercambio, análisis y producción de información Georreferenciada, relativa al área urbana y rural del Distrito Capital”.</t>
  </si>
  <si>
    <t>Art. 2 y 3</t>
  </si>
  <si>
    <t>"Por medio del cual se establece un mecanismo de seguimiento a los Planes Maestros de Bogotá, D.C."</t>
  </si>
  <si>
    <t>por el cual se adecuan cicloparqueos en las instituciones públicas que prestan atención al público en el Distrito Capital</t>
  </si>
  <si>
    <t>Artículo 1, 2,3</t>
  </si>
  <si>
    <t>Por medio del cual se organiza el control social de usuarios del servicio público de transporte terrestre automotor masivo, colectivo e individual de pasajeros en Bogotá, Distrito Capital</t>
  </si>
  <si>
    <t>Por el cual se implementa el uso de la bicicleta como servicio de transporte integrado al Sistema de Movilidad del Distrito Capital</t>
  </si>
  <si>
    <t>Articulo 1, 2, 3, 4</t>
  </si>
  <si>
    <t>Por el cual se dictan normas básicas sobre la estructura, organización y funcionamiento de los organismos y de las entidades de Bogotá, distrito capital, y se expiden otras disposiciones"</t>
  </si>
  <si>
    <t xml:space="preserve">
Gestion Juridica</t>
  </si>
  <si>
    <t>Por el cual se crea un Reconocimiento por Permanencia en el Servicio Público para Empleados Públicos del Distrito Capital</t>
  </si>
  <si>
    <t>Por el cual se dictan normas de tránsito para la protección de niños y jóvenes en el Distrito Capital.</t>
  </si>
  <si>
    <t>Por medio del cual se establecen lineamientos de política pública, en materia de comunicación comunitaria en Bogotá, se ordena implementar acciones de fortalecimiento de la misma, y se dictan otras disposiciones .</t>
  </si>
  <si>
    <t>Artículo 1 al 9</t>
  </si>
  <si>
    <t>Por medio del cual se autoriza el estacionamiento transitorio de vehículos en las bahías construidas en el Distrito Capital</t>
  </si>
  <si>
    <t>Art 1, 2</t>
  </si>
  <si>
    <t>Por el cual se establece el inventario de los aparcaderos vinculados a un uso o abiertos al público y se dictan otras disposiciones</t>
  </si>
  <si>
    <t>Por el cual se adiciona el Acuerdo No. 30 de 2001 y se establece la realización de un simulacro de actuación en caso de un evento de calamidad pública de gran magnitud con la participación de todos los habitantes de la ciudad</t>
  </si>
  <si>
    <t>Por medio del cual se establece el censo social integral de los vehículos de tracción animal (VTA) que circulan por el Distrito Capital</t>
  </si>
  <si>
    <t>"Por el cual se crea el sistema único de Gestión para el registro, evaluación, autorización de actividades de aglomeración de público en el Distrito Capital."</t>
  </si>
  <si>
    <t>“Por el cual se establece el Sistema Tipo de Evaluación del Desempeño Laboral de los
  Servidores de Carrera Administrativa y en Período de Prueba”</t>
  </si>
  <si>
    <t>Talento Humano
  Control y Evaluación de la Gestión</t>
  </si>
  <si>
    <t>Dirección de Talento Humano
  Oficina de Control Interno</t>
  </si>
  <si>
    <t>Por medio del cual se establecen los lineamientos de la política pública de conducción ecológica para Bogotá, D.C."</t>
  </si>
  <si>
    <t>Art. 3</t>
  </si>
  <si>
    <t>POR EL CUAL SE ADOPTA EL PLAN DE DESARROLLO ECONÓMICO, SOCIAL, AMBIENTAL Y DE OBRAS PÚBLICAS PARA BOGOTÁ D.C. 2012-2016</t>
  </si>
  <si>
    <t xml:space="preserve">Talento Humano
  Gestión Juridica </t>
  </si>
  <si>
    <t xml:space="preserve">Subsecretaria Gestion Juridica
Direccion de Contratacion </t>
  </si>
  <si>
    <t>Por el cual se adoptan medidas para la atención digna, cálida y decorosa a ciudadanía en Bogotá Distrito Capital y se prohíbe la ocupación del espacio público con filas de usuarios de servicios privados o públicos y se dictan otras disposiciones.</t>
  </si>
  <si>
    <t>Por el cual se transforma el Sistema Distrital de Prevención y Atención de Emergencias - SDPAE, en el Sistema Distrital de Gestión de Riesgo y Cambio Climático - SDGR-CC, se actualizan sus instancias, se crea el Fondo Distrital para la Gestión de Riesgo y Cambio climático "FONDIGER" y se dictan otras disposiciones.</t>
  </si>
  <si>
    <t>Por medio de la cual se adopta el Reglamento Interno del Comité de Conciliacion y Defensa Judicial de la Secretaria Distrital de Movilidad.</t>
  </si>
  <si>
    <t>Por medio de la cual se adopta las politicas de conciliacion de la Secretaria Distriral de Movilidad y se establece lineas decisionales para su aplicación a casos analogos.</t>
  </si>
  <si>
    <t>"Por el cual se desarrolla el artículo 61 del capítulo 7º de conservación documentos del reglamento general de archivos sobre "condiciones de edificios y locales destinados a archivos".</t>
  </si>
  <si>
    <t>"Por el cual se establecen pautas para la administración de las comunicaciones oficiales en las entidades públicas y las privadas que cumplen funciones públicas".</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</si>
  <si>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</si>
  <si>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 xml:space="preserve">Toda la norma </t>
  </si>
  <si>
    <t>Por el cual se impulsa en las entidades distritales, el aprovechamiento eficiente de residuos sólidos</t>
  </si>
  <si>
    <t xml:space="preserve">Por el cual se reglamenta parcialmente los Decretos 2578 y 2609 de 2012 y se modifica el procedimiento para la elaboración, presentación, evaluación, aprobación e implementación de la Tablas de Retención Documental y Tablas de Valoración Documental". </t>
  </si>
  <si>
    <t>"Por el cual se establecen los criterios básicos para la clasificación, ordenación y descripción de los archivos en las entidades públicas y privadas que cumplen funciones públicas y se dictan otras disposiciones".</t>
  </si>
  <si>
    <t>Por el cual se establece la estrategia "Muévete Diferente" y se dictan otras disposiciones</t>
  </si>
  <si>
    <t>"Por el cual se dictan normas para estimular el uso de vehículos eléctricos e híbridos como una estrategia para mitigar el cambio climático en el distrito capital"</t>
  </si>
  <si>
    <t>Por medio del cual se establecen unos protocolos para el ejercicio de derecho de petición en cumplimiento de la Ley 1755 de 2015 y se dictan otras disposiciones.</t>
  </si>
  <si>
    <t>"Por el cual se efectúa la reorganización del Sector Salud de Bogotá, Distrito Capital, se modifica el Acuerdo 257 de 2006 y se expiden otras disposiciones"</t>
  </si>
  <si>
    <t>Por la cual se autoriza al Alcalde Mayor en Representación del Distrito Capital para participar conjuntamente en otras entidades Descentralizadas del orden Distrital, en la Constitución de la Empresa Metro de Bogotá S.A., se modifican parcialmente los Acuerdos distritales 118 de 2003 y 257 de 2006, se autorizan compromisos presupuestales y se dictan otras disposiciones en relación con el Sistema Integrado de Transporte Público de Bogotá</t>
  </si>
  <si>
    <t>Por el cual se adopta el Plan de Desarrollo Económico, Social, Ambiental y de Obras Públicas de Bogotá D.C. 2016-2020 "Bogotá mejor para todos"</t>
  </si>
  <si>
    <t>Por medio del cual se establece el programa Institucional ‘Al Trabajo En Bici’ y se dictan otras disposiciones</t>
  </si>
  <si>
    <t>POR MEDIO DEL CUAL SE CREA EL PROGRAMA “PARQUEA TU BICI</t>
  </si>
  <si>
    <t>"POR EL CUAL SE ESTABLECE EL SISTEMA ÚNICO DISTRITAL DE REGISTRO ADMINISTRATIVO VOLUNTARIO DE CONTROL Y MARCACIÓN DE BICICLETAS EN BOGOTÁ D.C."</t>
  </si>
  <si>
    <t>Por medio del cual se implementan medidas para fortalecer las prácticas de eco conducción en el Distrito Capital</t>
  </si>
  <si>
    <t>Por medio del cual se autoriza a la Administración Distrital el cobro de la tasa por el Derecho de estacionamiento sobre las vías públicas y se dictan otras disposiciones</t>
  </si>
  <si>
    <t>Por el cual se ordena la emísión y cobro de la estampilla de la Universidad Distrital Francisco José de Caldas 50 años, en cumplimineto a lo dispuesto el la Ley 648 de 2001 y Ley 1825 de 2017; se derogan los acuerdos Distritales 53 de 2002 y 272 de 2007 y se dictan otras dispocisiones.</t>
  </si>
  <si>
    <t>Por medio de los cuales se crean la ciclovías</t>
  </si>
  <si>
    <t>Por medio del cual se modifica el artículo 1 del Decreto Distrital 443 de 2015, mediante el cual se armoniza Decreto Distrital 305 de 2015 con los planes parciales en el Distrito Capital y se precisan algunos aspectos generales</t>
  </si>
  <si>
    <t>por el cual se unifica la reglamentación de la Prima Técnica en las dependencias de la Administración Central del Distrito Especial de Bogotá.</t>
  </si>
  <si>
    <t>Por el cual se reglamentan las zonas viales de uso público en lo referente a las áreas para el sistema vial general y para el transporte masivo, la red vial local de las urbanizaciones y el equipamiento vial</t>
  </si>
  <si>
    <t>Art 55, 90</t>
  </si>
  <si>
    <t>Por el cual se dictan normas en materia del ejercicio de la actividad de arrendamiento financiero o leasing.</t>
  </si>
  <si>
    <t>"Por el cual se dicta el régimen especial para el Distrito Capital de Santa Fe de Bogotá"</t>
  </si>
  <si>
    <t>Articulo 144</t>
  </si>
  <si>
    <t>por el cual se reglamenta el reconocimiento y pago de la Prima Técnica para los niveles Directivo, Ejecutivo y Profesional de la Administración Central del Distrito Capital de Santa Fe de Bogotá</t>
  </si>
  <si>
    <t>“Por el cual se compilan el Acuerdo 24 de 1995 y Acuerdo 20 de 1996 que conforman el Estatuto Orgánico del Presupuesto Distrital”.</t>
  </si>
  <si>
    <t>Por el cual se crean las Zonas Amarillas</t>
  </si>
  <si>
    <t>“Por el cual se toman medidas de tránsito relativas al parqueo en vías públicas.”</t>
  </si>
  <si>
    <t>Por el cual se dictan disposiciones para la prestación del servicio público de transporte en vehículos taxi en el Distrito Capital.</t>
  </si>
  <si>
    <t>Por el cual se reglamenta la Prima Técnica para la Administración Central del Distrito Capital y se dictan otras disposiciones.</t>
  </si>
  <si>
    <t>“Por el cual se actualizan los procedimientos del Banco Distrital de programas y proyectos”</t>
  </si>
  <si>
    <t>Por el cual se crea y organiza el Fondo Cuenta de Reorganización del Transporte Colectivo Urbano de Pasajeros en el Distrito Capital.</t>
  </si>
  <si>
    <t>Por el cual se reglamenta el Acuerdo 4 de 1999, del Concejo de Santa Fe de Bogotá y se dictan otras disposiciones</t>
  </si>
  <si>
    <t>"Por el cual se adopta el plan de ordenamiento territorial para Santa Fe de Bogotá, Distrito Capital".</t>
  </si>
  <si>
    <t>Dirección de Ingnería de Tránsito
Dirección de Gestión de tránsito y control de tránsito y transporte</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</si>
  <si>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</si>
  <si>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Por el cual se establece el modelo de gestión para la fijación de tarifas de Transporte Público Individual para la ciudad de Bogotá D.C.</t>
  </si>
  <si>
    <t>"Por el cual se corrige el Decreto No 533 del 30 de diciembre de 2002 mediante el cual se estableció el modelo de gestión tarifario para el servicio público colectivo de pasajeros mixto"</t>
  </si>
  <si>
    <t>"Por medio del cual se reglamenta el recaudo y giro de la Estampilla Universidad Distrital Francisco José de Caldas 50 años"</t>
  </si>
  <si>
    <t>"Por medio del cual se adoptan medidas orientadas a facilitar la aplicación del régimen sancionatorio por infracciones a las normas de transporte público en el Distrito Capital"</t>
  </si>
  <si>
    <t>Artículos 2 al 7, 9 al 11 y 15</t>
  </si>
  <si>
    <t>Por el cual se adoptan medidas para garantizar la seguridad del transporte y la adecuación de los contratos de vinculación a su marco legal.</t>
  </si>
  <si>
    <t>"Por medio del cual se establecen criterios para la reorganización del transporte público colectivo en el Distrito Capital"</t>
  </si>
  <si>
    <t>Por medio del cual se establecen mecanismos de vigilancia y control para la reposición, la desintegración física de vehículos que cumplan su vida útil y los aportes a fondos de reposición.</t>
  </si>
  <si>
    <t>"Por el cual se revisa el plan de Ordenamiento territorial de Bogotá, D.C"</t>
  </si>
  <si>
    <t>"Por el cual se reglamenta el tránsito de los vehículos de tracción animal y se dictan otras disposiciones complementarias".</t>
  </si>
  <si>
    <t>"Por el cual se modifican algunos artículos del Decreto 510 de 2003 por el cual se reglamenta el tránsito de los vehículos de tracción animal y se dictan otras disposiciones complementarias".</t>
  </si>
  <si>
    <t>“Por medio del cual se compilan las disposiciones contenidas en los Decretos Distritales 619 de 2000 y 469 de 2003”</t>
  </si>
  <si>
    <t>Por el cual se adoptan las estrategias, meToda la normalogías, técnicas y mecanismos de carácter administrativo y organizacional en materia disciplinaria para las entidades distritales a las que es aplicable el C.D.U.</t>
  </si>
  <si>
    <t>"Por el cual se modifican algunos artículos del Decreto 510 de 2003, se reglamenta el tránsito de los vehículos de tracción animal y se dictan otras disposiciones complementarias".</t>
  </si>
  <si>
    <t>Por el cual se reglamenta el Tratamiento de Desarrollo Urbanístico en el Distrito Capital</t>
  </si>
  <si>
    <t>Art 18</t>
  </si>
  <si>
    <t>Por el cual se organiza el Régimen y el Sistema para la Prevención y Atención de Emergencias en Bogotá Distrito Capital y se dictan otras disposiciones</t>
  </si>
  <si>
    <t xml:space="preserve">Por el cual se impulsa el aprovechamiento eficiente de los residuos sólidos producidos en las entidades distritales </t>
  </si>
  <si>
    <t>Por el cual se adopta el Plan Maestro de Espacio Público para Bogotá</t>
  </si>
  <si>
    <t>Por el cual se reestructuran los Consejos Locales de Seguridad y se toman medidas para garantizar la Seguridad y la Convivencia de los habitantes del Distrito Capital y se dictan otras disposiciones</t>
  </si>
  <si>
    <t>"Por el cual se adopta el Plan maestro de Movilidad para Bogotá Distrito Capital, que incluye el ordenamiento de estacionamientos y se dictan otras disposiciones"</t>
  </si>
  <si>
    <t>Por medio del cual se adoptan medidas para reducir la contaminación y mejorar la calidad del aire en el Distrito Capital.</t>
  </si>
  <si>
    <t>Por el cual se definen los Puntos de Encuentro, se adopta su mobiliario urbano y se dictan otras disposiciones</t>
  </si>
  <si>
    <t>Artículos 2 y 4</t>
  </si>
  <si>
    <t>"Por medio de la cual se adopta el Plan Maestro de Movilidad para Bogotá Distrito Capital, que incluye el ordenamiento de estacionamientos, y se dictan otras disposiciones"</t>
  </si>
  <si>
    <t>Por medio del cual se estructura la Red CADE - Centros de Atención Distrital Especializados</t>
  </si>
  <si>
    <t>Por el cual se adopta el Plan Distrital para la Prevención y Atención de Emergencias para Bogotá D.C.</t>
  </si>
  <si>
    <t>Por el cual se asigna unas funciones a la Empresa de Transporte del Tercer Milenio - Transmilenio S.A.</t>
  </si>
  <si>
    <t>Artículo 1, 3, 4 y 7</t>
  </si>
  <si>
    <t>Por el cual se reglamenta el funcionamiento de las Cajas Menores y los Avances en Efectivo</t>
  </si>
  <si>
    <t>artículo 18</t>
  </si>
  <si>
    <t>Por el cual se reglamenta y modifica la composición del Consejo de Gobierno Distrital y se reglamentan los Comités Sectoriales</t>
  </si>
  <si>
    <t xml:space="preserve">Gestión Social
</t>
  </si>
  <si>
    <t>Por el cual se establece el modelo de gestión tarifaría para las tarifas de transporte Público colectivo e individual en Bogotá D.C.</t>
  </si>
  <si>
    <t>"Por el cual se establecen las tarifas de Transporte Público Colectivo en Bogotá D.C."</t>
  </si>
  <si>
    <t>Por medio del cual se reglamentan los Consejos Locales de Gobierno, y se dictan otras disposiciones</t>
  </si>
  <si>
    <t>Por el cual se crea y estructura el Sistema Distrital de Participación Ciudadana</t>
  </si>
  <si>
    <t>Por el cual se adopta la Política Pública de Discapacidad para el Distrito Capital</t>
  </si>
  <si>
    <t>"Por el cual se adopta Operación Estratégica del Centro de Bogotá y fichas normativas".</t>
  </si>
  <si>
    <t>Por el cual se reaglamenta el Consejo de Gobierno Distrital y los Comitès Sectoriales</t>
  </si>
  <si>
    <t xml:space="preserve">Gestión Social
</t>
  </si>
  <si>
    <t>Por el cual se reaglamentan las Comisiones Intersectoriales del Distrito Capital</t>
  </si>
  <si>
    <t xml:space="preserve">
  Gestión Juridica Gestión Social Gestión de Trámites y Servicios para la Ciudadanía</t>
  </si>
  <si>
    <t>Secretaría General de la Alcaldía Mayor de Bogotá, D. C. “Por medio del cual se adopta el Manual del usuario del Sistema de Información de Procesos Judiciales SIPROJ WEB BOGOTA y se dictan otras disposiciones en la materia para asegurar su funcionamiento”</t>
  </si>
  <si>
    <t>Por el cual se señalan las reglas para la exigencia, realización y presentación de Estudios de Movilidad de desarrollos urbanísticos y arquitectónicos en el Distrito Capital.</t>
  </si>
  <si>
    <t>Por el cual se reglamenta la elaboración de impresos y publicaciones de las entidades y organismos de la Administración Distrital</t>
  </si>
  <si>
    <t>Artículo 1 al 5</t>
  </si>
  <si>
    <t>Por el cual se modifica el artículo primiero del Decreto Distrital 054 de 2008, por el cual se reglamenta la eleboración de impresos y publicaciones de las entidades y organismos de la Administración Distrital.</t>
  </si>
  <si>
    <t>Artículo 1 y 2</t>
  </si>
  <si>
    <t>Por el cual se establece la conformación de la Mesa de Trabajo de la Política Pública Distrital de Comunicación Comunitaria.</t>
  </si>
  <si>
    <t>"Por el cual se establecen las tarifas de Transporte Público Colectivo en Bogotá D.C., y se dictan otras disposiciones"</t>
  </si>
  <si>
    <t>Por el cual se reforma la gestión ambiental del Distrito Capital y se dictan otras disposiciones</t>
  </si>
  <si>
    <t>Por el cual se toman medidas sobre la circulación de motocicletas, cuatrimotor, mototriciclos, motociclos, ciclomotores y motocarros en el Distrito Capital"</t>
  </si>
  <si>
    <t>Toda la noma</t>
  </si>
  <si>
    <t>Por el cual se reglamenta el Acuerdo 331 de 2008, sobre obligatoriedad de la instalación y uso de cinturones de seguridad en el transporte escolar y particular de menores en el Distrito Capital, y se dictan otras disposiciones.</t>
  </si>
  <si>
    <t>Por el cual se dictan disposiciones sobre la administración del Fondo Cuenta de Reorganización del Transporte Público Colectivo del Distrito Capital</t>
  </si>
  <si>
    <t>Por el cual se reglamenta la figura del Gestor Ambiental prevista en el Acuerdo 333 del 2008</t>
  </si>
  <si>
    <t>Por el cual se adopta el Sistema Integrado de Transporte Público para Bogotá, D.C., y se dictan otras disposiciones</t>
  </si>
  <si>
    <t>Gestión Financiera
Gestión de Trámites y Servicios para la Ciudadanía
  Gestión de Transporte e Infraestructura
  Gestión de tránsito y control de tránsito y transporte
  Gestión Juridica</t>
  </si>
  <si>
    <t>Por el cual se modifica el Decreto 36 de 2009, reglamentario del Acuerdo 331 de 2008 sobre obligatoriedad de la instalación y uso de cinturones de seguridad en el transporte escolar y particular de menores en el Distrito Capital.</t>
  </si>
  <si>
    <t>"Por el cual se fija la tarifa para el servicio de transporte público individual de pasajeros en vehículos clase taxi"</t>
  </si>
  <si>
    <t>"Por el cual se fija la tarifa del Sistema de Transporte Masivo Urbano de PasajerosSistema TransMilenio -en el Distrito Capital"</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</si>
  <si>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</si>
  <si>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Art.1, 2, 3, 10, 11,14 17,18, 19, 22</t>
  </si>
  <si>
    <t>"Por medio del cual se establecen mecanismos de racionalización, simplificación y automatización de trámitres de la cadena de urbanismo y construcción en el Distrito Capital"</t>
  </si>
  <si>
    <t>"Por el cual se regula el procedimiento para las relaciones político - normativas con el Concejo de Bogotá, D. C. y se dictan otras disposiciones"</t>
  </si>
  <si>
    <t>"Por el cual se establecen lineamientos para preservar y fortalecer la transparencia y para la prevención de la corrupción en las Entidades y Organismos del Distrito Capital".</t>
  </si>
  <si>
    <t>"Por el cual se adopta el Plan Distrital de Seguridad Vial para Bogotá, Distrito Capital."</t>
  </si>
  <si>
    <t>"Por el cual se fija la tarifa para el servicio de transporte público individual de pasajeros en vehículos clase taxi en el Distrito Capital."</t>
  </si>
  <si>
    <t>"Por el cual se establecen las tarifas de Transporte Público Colectivo y Mixto en Bogotá D.C."</t>
  </si>
  <si>
    <t>"Por el cual se fija la tarifa del Sistema de Transporte Masivo Urbano de Pasajeros - Sistema TransMilenio – en el Distrito Capital"</t>
  </si>
  <si>
    <t>Por el cual se fija la tarifa máxima para los aparcaderos y/o estacionamientos fuera de vía en el Distrito Capital y se dictan otras disposiciones</t>
  </si>
  <si>
    <t>Por medio del cual se reglamenta parcialmente la Ley 1083 de 2006</t>
  </si>
  <si>
    <t>Artículo 5, 6 , 7, 9, 10, 11 y 12</t>
  </si>
  <si>
    <t>"Por el cual se reglamentan las disposiciones relativas a las licencias urbanísticas; al reconocimiento de edificaciones; a la función pública que desempeñan los curadores urbanos y se expiden otras disposiciones".</t>
  </si>
  <si>
    <t>Artúculos 3, 7, 26 y 63</t>
  </si>
  <si>
    <t>· “Por el cual se establecen medidas relacionadas con la sustitución de vehículos de tracción animal”.</t>
  </si>
  <si>
    <t>Por el cual se adoptan medidas para garantizar la adecuada transición del Servicio Público de Transporte Terrestre Automotor Colectivo al Sistema Integrado de Transporte Público - SITP, su implementación gradual, y se dictan otras disposiciones</t>
  </si>
  <si>
    <t>Por el cual se adoptan las directrices urbanísticas y arquitectónicas para la implementación de terminales zonales transitorios y patios zonales transitorios del Sistema Integrado de Transporte Público –SITP-,</t>
  </si>
  <si>
    <t>Por el cual se estable el Reglamento Interno del Recaudo de Cartera en el Distrito Capital y se dictan otras disposiciones.</t>
  </si>
  <si>
    <t>Por el cual se modifica el Decreto 035 de 2009 y se toman otras determinaciones</t>
  </si>
  <si>
    <t>Por el cual se adopta la Política Pública de Participación Incidente para el Distrito Capital</t>
  </si>
  <si>
    <t>Por el cual se dictan medidas para la migración de equipos del transporte colectivo al transporte masivo y se dictan otras disposiciones</t>
  </si>
  <si>
    <t>Por medio del cual se dictan disposiciones para el cumplimiento de las providencias judiciales y decisiones extrajudiciales a cargo de la Administración Distrital, y se dictan otras disposiciones.</t>
  </si>
  <si>
    <t>Por el cual se adopta el modelo de Gerencia Jurídica Pública para las Entidades, Organismos y Órganos de Control del Distrito Capital</t>
  </si>
  <si>
    <t>Artículo 5, numeral 5.4, Capítulo 3 y Capítulo 8.
  Artículo 100</t>
  </si>
  <si>
    <t>Control Disciplinario
  Gestión Financiera</t>
  </si>
  <si>
    <t>Oficina de Control Disciplinario
  Subdirección Financiera</t>
  </si>
  <si>
    <t>"Por medio del cual se adoptan medidas para incentivar el uso del vehículo eléctrico en el Distrito Capital, se autoriza una operación piloto y se dictan otras disposiciones"</t>
  </si>
  <si>
    <t>"Por el cual se fija la tarifa para el servicio de transporte público individual de pasajeros en
  vehículos clase taxi en el Distrito Capital."</t>
  </si>
  <si>
    <t>"Por el cual se establecen las tarifas de Transporte Público Colectivo en Bogotá D.E."</t>
  </si>
  <si>
    <t>"Por el cual se establece la tarifa del Sistema de Transporte Masivo Urbano de Pasajeros Sistema
  TransMilenio - en el Distrito Capital"</t>
  </si>
  <si>
    <t>Por medio del cual se reglamenta el Acuerdo 33 de 2001, se derogan los Decretos 115 de 2005 y 352 de 2005 y se dictan otras disposiciones</t>
  </si>
  <si>
    <t>Por el cual se dictan lineamientos sobre la conciliación y los Comités de Conciliación en Bogotá, D.C.</t>
  </si>
  <si>
    <t>("Por medio de la cual se dictan normas para suprimir o reformar regulaciones, procedimientos y trámites innecesarios existentes en la Administración Pública")</t>
  </si>
  <si>
    <t>Seguridad Vial</t>
  </si>
  <si>
    <t>"Por el cual se adopta el Manual General de Requisitos para los empleos públicos
  correspondientes a los Organismos pertenecientes al Sector Central de la Administración, de
  Bogotá, D.C:'</t>
  </si>
  <si>
    <t>Por medio del cual se ordena convocar a los Comités de Desarrollo y Control Social de usuarios del servicio público de transporte terrestre automotor masivo, colectivo e individual de pasajeros en Bogotá, Distrito Capital</t>
  </si>
  <si>
    <t>("Por medio de la cual se crea la Comisión Intersectorial de Seguridad Vial")</t>
  </si>
  <si>
    <t>"Por el cual se adopta la ventanilla única de registro y atención al usuario del Sistema Único de Gestión para el Registro, Evaluación y Autorización de Actividades de Aglomeración de Público en el Distrito Capital –SUGA– como la ventanilla única de registro y atención a los productores de los espectáculos públicos de las artes escénicas de que trata la Ley 1493 de 2011"</t>
  </si>
  <si>
    <t>Por medio del cual se modifican los Decretos Distritales 035 de 2009 y 497 de 2011, y se dictan otras disposiciones</t>
  </si>
  <si>
    <t>Por el cual se establece la tarifa del servicio de transporte urbano masivo de pasajeros del Sistema TransMilenio y del componente zonal del Sistema Integrado de Transporte Público SITP" en el Distrito Capital."</t>
  </si>
  <si>
    <t>"Por el cual se modifica el Decreto Distrital 677 de 2011 por medio del cual se adoptan medidas para incentivar el uso del vehículo eléctrico en el Distrito Capital, se autoriza una operación piloto y se dictan otras disposiciones"</t>
  </si>
  <si>
    <t>Por el cual se reglamenta el Acuerdo Distrital 484 de 2011 sobre subsidio de transporte a favor de personas con discapacidad</t>
  </si>
  <si>
    <t>Por medio del cual se establecen las funciones del Comité de Convivencia Laboral, y se modifica parcialmente el Decreto Distrital 515 de 2006.</t>
  </si>
  <si>
    <t>“Por el cual se implementa el Programa de Sustitución de Vehículos de Tracción Animal en Bogotá, D.C. y se dictan otras disposiciones.”</t>
  </si>
  <si>
    <t>1,2,3,4,5,6,7,8,9,11,12,13,17y 18</t>
  </si>
  <si>
    <t>“Por el cual se modifica el artículo 12 del Decreto Distrital 40 de 2013”.</t>
  </si>
  <si>
    <t>Por el cual se establecen restricciones y condiciones para el tránsito de los vehículos de transporte de carga en el área urbana del Distrito Capital y se dictan otras disposiciones</t>
  </si>
  <si>
    <t>Art 1,2,3,6, 7,8,9,10,11,12,13,14,15,16,17,19,20</t>
  </si>
  <si>
    <t>Por el cual se prorroga la suspensión del ingreso de vehículos por incremento para el servicio publico de transporte colectivo e individual de pasajeros al Distrito Capital"</t>
  </si>
  <si>
    <t>Art 1, 3</t>
  </si>
  <si>
    <t>“Por medio del cual se adopta y estructura el Plan de Ascenso Tecnológico para el Sistema Integrado de Transporte Público y se dictan otras disposiciones”</t>
  </si>
  <si>
    <t>“Por el cual se crean unos empleos temporales en la planta de cargos de la Secretaría Distrital de Movilidad”</t>
  </si>
  <si>
    <t>Por medio del cual se dictan disposiciones para el mejor ordenamiento del tránsito de vehículos automotores de servicio particular por las vías públicas en el Distrito Capital, y se derogan los Decretos Distritales 271 y 300 de 2012.</t>
  </si>
  <si>
    <t>"Por el cual se modifican excepcionalmente las normas urbanísticas del Plan de Ordenamiento Territorial de Bogotá D. C. , adoptado mediante Decreto Distrital 619 de 2000, revisado por el Decreto Distrital 469 de 2003 y compilado por el Decreto Distrital 190 de 2004. "</t>
  </si>
  <si>
    <t>Por el cual se extiende la temporalidad de la operación piloto de taxis eléctricos autorizada por los Decretos Distritales 677 de 2011 y 407 de 2012 y se dictan otras disposiciones</t>
  </si>
  <si>
    <t>Por medio del cual se modifica el Decreto 520 de 2013, que establece restricciones y condiciones para el tránsito de los vehículos de transporte de carga en el área urbana del Distrito Capital y se dictan otras disposiciones</t>
  </si>
  <si>
    <t>Art 1,2,3,4</t>
  </si>
  <si>
    <t>"Por el cual se adopta el Marco Regulatorio del Aprovechamiento Económico de espacio público en el Distrito Capital de Bogotá"</t>
  </si>
  <si>
    <t>Gestión de Tránsito</t>
  </si>
  <si>
    <t>"Por el cual se establecen restricciones y condiciones para el tránsito de los vehículos de transporte de carga en el área urbana del Distrito Capital y se dictan otras disposiciones".</t>
  </si>
  <si>
    <t>"Por medio del cual se dictan disposiciones para el mejor ordenamiento del tránsito de vehículos automotores de servicio particular por las vías públicas en el Distrito Capital, y se derogan los Decretos Distritales 271 y 300 de 2012."</t>
  </si>
  <si>
    <t>" Por el cual se establecen los requisitos para el registro, la evaluación y la expedición de la autorización para la realización de las actividades de aglomeración de público en el Distrito Capital, a través del Sistema Único de Gestión para el riegistro, evaluación y autorización de actividades de aglomeración de público en el Distrito Capital- SUGA y se dictan otras disposiciones"</t>
  </si>
  <si>
    <t>“Por medio del cual se culmina el programa de sustitución de vehículos de tracción animal y se prohíbe definitivamente su circulación en el Distrito Capital y se adoptan otras medidas”.</t>
  </si>
  <si>
    <t>"Por medio del cual se modifica el decreto 520 de 2013, que establecen restricciones y condiciones para el tránsito de los vehículos de transporte de carga en en área urbana del Distrito Capital y se dictan otras disposiciones"</t>
  </si>
  <si>
    <t>Por el cual se modifica el artículo 1º del decreto 497 de 2011</t>
  </si>
  <si>
    <t>Por medio del cual se modifica el artículo 1° del Decreto Distrital 497 de 2011</t>
  </si>
  <si>
    <t>Por el cual se reglamente al Acuerdo 546 de 2013, se organizan las instancias de coordinación y orientación del sistema Distrital de Gestión del Riesgo y Cambio Climático SDGR-CC y se definen lineamientos para su funcionamiento</t>
  </si>
  <si>
    <t>Por medio del cual se dictan disposiciones en relación con el Instituto Distrital de Gestión de Riesgos y Cambio Climático - IDIGER, su naturaleza, funciones, órganos de dirección y administración</t>
  </si>
  <si>
    <t>Por medio del cual se reglamenta el funcionamiento del Fondo Distrital de Gestión de Riesgos y Cambio Climático de Bogotá, D.C., - FONDIGER.</t>
  </si>
  <si>
    <t>Por el cual se adopta la Política Pública para la garantía plena de los derechos de las personas lesbianas, gay, bisexuales, transgeneristas e intersexuales- LGBTI - y sobre identidades de género y orientaciones sexuales en el Distrito Capital, y se dictan otras disposiciones.</t>
  </si>
  <si>
    <t>“Por el cual se adoptan medidas para garantizar la accesibilidad de las personas con discapacidad en el Sistema Integrado de Transporte Público del Distrito Capital y se dictan otras disposiciones</t>
  </si>
  <si>
    <t>Por el cual se actualiza el Manual General de Requisitos para los empleos públicos correspondientes a los Organismos pertenecientes al Sector Central de la Administración Distrital de Bogotá, D.C. y se dictan otras disposiciones”.</t>
  </si>
  <si>
    <t>Artículo 10</t>
  </si>
  <si>
    <t>En este Decreto se restablece la restricción vehicular conocida como Pico y Placa para los vehículos del servicio de transporte público colectivo de la ciudad.</t>
  </si>
  <si>
    <t>“Por medio del cual se adopta la Política Pública Distrital de Servicio a la Ciudadanía en la ciudad de Bogotá D.C.”</t>
  </si>
  <si>
    <t>Por medio del cual se adopta el Sistema de Bicicletas Públicas para la ciudad de Bogotá D.C. y se dictan otras disposiciones relativas al uso de la bicicleta en el Distrito Capital</t>
  </si>
  <si>
    <t>Por medio del cual se actualiza la Cartilla de Andenes adoptada mediante el Decreto Distrital 1003 de 2000, adicionada mediante el Decreto Distrital 379 de 2002 y actualizada mediante el Decreto Distrital 602 de 2007, y se dictan otras disposiciones</t>
  </si>
  <si>
    <t>"Por el cual se establece el Sistema Distrital de Patrimonio Cultural, se reasignan competencias y se dictan otras disposiciones”</t>
  </si>
  <si>
    <t>"Por medio del cual se adopta el Protocolo para la prevención del acoso laboral y sexual laboral, procedimientos de denuncia y protección a sus víctimas en el Distrito Capital. "</t>
  </si>
  <si>
    <t xml:space="preserve"> “Por el cual se definen los lineamientos para la finalización de la etapa de transición del transporte público colectivo al SITP, establecida mediante Decreto 156 de 2011 y se dictan otras disposiciones”. En este acto administrativo se define un esquema provisional  (final) en el marco de un convenio de colaboración empresarial, gestionado por TMSA para garantizar complementariedad con el SITP y redistribución del mercado. Se señala y autoriza Cronograma de desintegración</t>
  </si>
  <si>
    <t>Por medio del cual se deroga el Decreto Distrital 164 de 2015 y se dictan otras disposiciones.</t>
  </si>
  <si>
    <t>Por medio del cual se modifica parcialmente el Decreto Distrital 429 de 2012 que reglamenta el Acuerdo Distrital 484 de 2011 sobre subsidio de transporte a favor de personas con discapacidad</t>
  </si>
  <si>
    <t>“Por el cual se realiza el anuncio de las obras necesarias para la adecuación y puesta en funcionamiento de los equipamientos de transporte e infraestructura de soporte para el Sistema Integrado de Transporte Público – SITP para Bogotá D. C. y se declara condiciones de urgencia por motivos de utilidad pública para la adquisición de los inmuebles necesarios para ese efecto y se dictan otras disposiciones.”</t>
  </si>
  <si>
    <t>“Por el cual se rse armonizó el Decreto 305 de 2015 con los planes parciales en el Distrito Capital y se precisan algunos aspectos generales"</t>
  </si>
  <si>
    <t>("Por medio de la cual se adopta el Plan de Movilidad Escolar – PME para Bogotá D.C., y se dictan otras disposiciones")</t>
  </si>
  <si>
    <t>Capitulo II</t>
  </si>
  <si>
    <t>“Por medio del cual se crea el Programa de aprovechamiento y/o valorización de llantas usadas en el Distrito Capital y se adoptan otras disposiciones.”</t>
  </si>
  <si>
    <t>Art 1 al 15</t>
  </si>
  <si>
    <t>Por medio del cual se armoniza el Decreto 305 de 2015 con los planes parciales en el Distrito Capital.</t>
  </si>
  <si>
    <t>("Por medio de la cual se modifica y adiciona el Decreto 1079 de 2015, en relación con el Plan Estratégico de Seguridad Vial")</t>
  </si>
  <si>
    <t>“Por el cual se reglamentan los Acuerdos Orgánicos de Presupuesto 24 de 1995 y 20 de 1996 y se dictan otras disposiciones”.</t>
  </si>
  <si>
    <t>Por medio del cual se asignan funciones para el cumplimiento de lo dispuesto en el Decreto Distrital 580 de 2014 y se dictan otras disposiciones</t>
  </si>
  <si>
    <t>Por el cual se aprueba el Plan Distrital de Gestión de Riesgos y Cambio Climático para Bogotá D.C., 2015-2050 y se dictan otras disposiciones.</t>
  </si>
  <si>
    <t>“Por medio del cual se adopta el modelo eficiente y sostenible de gestión de los Residuos de Construcción y Demolición - RCD en Bogotá D.C.”</t>
  </si>
  <si>
    <t>Art 5, 17 al 23</t>
  </si>
  <si>
    <t>Gestión Administrativa</t>
  </si>
  <si>
    <t>“Por medio del cual se prorroga la vigencia de cargos de carácter temporal en la planta de la Secretaría Distrital de Movilidad”</t>
  </si>
  <si>
    <t>Por el cual se adopta el Plan de Movilidad Escolar – PME para Bogotá D.C., y se dictan otras disposiciones</t>
  </si>
  <si>
    <t>Artículo 8, 12</t>
  </si>
  <si>
    <t>"Por medio del cual se establecen medidas para mejorar la calidad, seguridad, vigilancia y control en la prestación del servicio del transporte público individual, establecer el uso de tecnologías limpias y se dictan otras disposiciones"</t>
  </si>
  <si>
    <t>“Por medio del cual se fija el incremento salarial para los empleados públicos del Sector Central de la Administración Distrital de Bogotá. D. C”</t>
  </si>
  <si>
    <t>Por medio del cual se fija la tarifa del Sistema Integrado de Transporte Público - SITP en sus Componentes Troncal y Zonal, se eliminan los periodos valle y se dictan otras disposiciones</t>
  </si>
  <si>
    <t>Por medio del cual se actualizan y unifican las normas comunes a la reglamentación de las Unidades de Planeamiento Zonal y se dictan otras disposiciones.</t>
  </si>
  <si>
    <t>“Por medio del cual se establece el horario de
  trabajo de los/as servidores/as públicos del Sec-
  tor Central de la Administración Distrital”.</t>
  </si>
  <si>
    <t>"Por medio del cual se establecen las tarifas de Transporte Público Individual de pasajeros en vehículos tipo taxi en Bogotá, D.C., y se dictan otras disposiciones."</t>
  </si>
  <si>
    <t>Por el cual se modifica parcialmente el Decreto 315 de 2007 "Por el cual se establece el modelo de gestión tarifaria para las tarifas del servicio de transporte público colectivo e individual de pasajeros en Bogotá D.C."</t>
  </si>
  <si>
    <t>Por medio del cual se toman medidas para el ordenamiento del tránsito de vehículos de
  transporte público especial en las vías públicas del Distrito Capital, y se dictan otras
  disposiciones</t>
  </si>
  <si>
    <t>"Por medio del cual se toman medidas para el ordenamiento del tránsito de vehículos de transporte público especial en las vías públicas del Distrito Capital, y se dictan otras disposiciones</t>
  </si>
  <si>
    <t>"Por el cual se modifica parcialmente el Decreto Distrital 315 de 2007 "Por el cual se establece el modelo de gestión tarifaria para las tarifas del servicio de transporte público colectivo e individual de pasajeros en Bogotá. D.c." y se dictan otras disposiciones."</t>
  </si>
  <si>
    <t xml:space="preserve"> Dirección de Gestión de tránsito y control de tránsito y transporte</t>
  </si>
  <si>
    <t>Por medio del cual se establecen las tarifas de Transporte Público Individual de pasajeros en vehículos tipo taxi en Bogotá D.C., y se dictan otras disposiciones</t>
  </si>
  <si>
    <t>"Por el cual se fija la tarifa para el servicio de tramporte público individual de pasajeros en
  vehículos clase taxi en el Distrito Capital."</t>
  </si>
  <si>
    <t>Por medio del cual se actualiza la Cartilla de Andenes adoptada mediante el Decreto Distrital 1003 de 2000, adicionada mediante Decreto Distrital 379 de 2002, actualizada mediante los Decretos Distritales 602 de 2007 y 561 de 2015, y se dictan otras disposiciones</t>
  </si>
  <si>
    <t>"Por el cual se adopta el Plan de Gestión Integral de Residuos Sólidos - PGIRS- del Distrito Capital, y se dictan otras disposiciones"</t>
  </si>
  <si>
    <t>Por medio del cual se establecen las tarifas de Transporte Público Colectivo en Bogotá D.C., y se dictan otras disposiciones</t>
  </si>
  <si>
    <t>Por medio del cual se toman medidas para el mejor ordenamiento del tránsito en las vias públicas de Toda la norma el perímetro del Distrito Capital</t>
  </si>
  <si>
    <t>Gestión de Trámites y Servicios para la Ciudadanía
  Gestión Juridica</t>
  </si>
  <si>
    <t>Por medio del cual se liquida el Presupuesto Anual de Rentas e Ingresos y de Gastos e inversiones de Bogotá, Distrito Capital, para la vigencia fiscal comprendida entre el 1 de enero y el 31 de diciembre de 2017 y se dictan otras disposiciones en cumplimiento del acuerdo 657 del 20 de Diciembre de 2016</t>
  </si>
  <si>
    <t>"Por medio del cual se fija la tarifa del servicio del Sistema Intgrado de Tranpsorte Público - SITP en sus componentes Zonal y Troncal, y se dictan otras disposiciones."</t>
  </si>
  <si>
    <t>"Por el cual se establecen medidas tendientes a garantizar la progresividad y sostenibilidad financiera del Sistema Integrado de Transporte Público en el Distrito Capital."</t>
  </si>
  <si>
    <t>"Por medio del cual se define y actualiza la metodología para establecer las tarifas para el estacionamiento fuera de vía, se fija la tarifa máxima para los aparcaderos y/o estacionamientos en el Distrito Capital y se dictan otras disposiciones"</t>
  </si>
  <si>
    <t>Por medio del cual se reglamenta el artículo 78 del Acuerdo Distrital No. 645 de 2016 y se dictan otras disposiciones</t>
  </si>
  <si>
    <t>Se implementa el uso de plataformas tecnológicas para el reporte de la información del servicio de Transporte Público Terrestre Automotor Individual de Pasajeros en el nivel básico en el Distrito Capital</t>
  </si>
  <si>
    <t>"por medio del cual se establecen las tarifas para el servicio público de transporte automotor individual de pasajeros en el nivel básico en vehículos tipo taxi en Bogotá D.C., se fijas las condiciones para el reconocimiento del factor de calidad del servicio y se dictan otras disposiciones"</t>
  </si>
  <si>
    <t>"Por medio del cual se realiza el Anuncio del Proyecto y se declara la existencia de especiales Condiciones de Urgencia por motivos de utilidad pública e interés social, para la adquisición de los predios necesarios a través de expropiación por vía administrativa del proyecto para la Implantación de los Puentes Peatonales del Sistema Transmilenio Autopista Norte – Estación Pepe Sierra con conexión Calle 106; Calle 127; Autopista Norte – Estación Mazuren con conexión Calle 146 y 142 y Autopista Norte – Estación Toberín, y se dictan otras disposiciones”</t>
  </si>
  <si>
    <t>"Por medio del cual se modifica parcialmente el Decreto Distrital 505 de 2016"</t>
  </si>
  <si>
    <t>Por el cual se adopta el Plan Distrital de Seguridad Vial y del Motociclista 2017-2026</t>
  </si>
  <si>
    <t>Gestión de Trámites y Servicios para la Ciudadanía
  Seguridad Víal
  Gestión Juridica</t>
  </si>
  <si>
    <t>Por medio del cual se establecen los lineamientos para la formulación e implementación de los instrumentos operativos de planeación ambiental del Distrito PACA, PAL y PIGA, y se dictan otras disposiciones</t>
  </si>
  <si>
    <t>Art 1 al 14</t>
  </si>
  <si>
    <t xml:space="preserve">Subdirección Administrativa </t>
  </si>
  <si>
    <t>Por medio del cual se modifica parcialmente el Decreto Distrital 309 de 2009, en lo relacionado con la prestación del Servicio Integrado de Transporte Público para Bogotá, D.C, y la operación del Sistema Integrado de Recaudo, Control e Información y Servicio al Usuario - SIRCI.</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</si>
  <si>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</si>
  <si>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Por medio del cual se establecen disposiciones para el ejercicio de la representacion judicial y extrajudicial de las Entidades del Nivel Central de Bogota D.C, se efectuan unas delegaciones y se dictan otras disposiciones.</t>
  </si>
  <si>
    <t>“Por medio del cual se anuncia el Proyecto Urbano Integral denominado Infraestructura de soporte y acceso para vehículos y pasajeros del Sistema Integrado de Transporte Público -SITP- de Bogotá, se declara la existencia de condiciones de urgencia por motivos de utilidad pública e interés social para la adquisición del predio EL GACO necesario para la ejecución y puesta en marcha del proyecto.”</t>
  </si>
  <si>
    <t>Por medio del cual se fija la tarifa del servicio del SITP en sus componentes zonal y troncal, y se dictan otras disposiciones</t>
  </si>
  <si>
    <t>Por el cual se adopta el Modelo de Gestión Jurídica Pública del Distrito Capital y se dictan otras disposiciones</t>
  </si>
  <si>
    <t>"Por medio del cual se adopta el Modelo Integrado de Planeación y Gestión Nacional y se dictan otras disposiciones"</t>
  </si>
  <si>
    <t>"Por medio del cual se modifica el Decreto Distrital 520 de 2013, que establece restricciones y condiciones para el tránsito de los vehículos de transporte de carga en el área urbana del Distrito Capital y se dictan otrs disposiciones"</t>
  </si>
  <si>
    <t>Por medio del cual. se modifica la estructura organizacion y las funciones de la Secretaría .distrital de Movilidad y se dictan otras disposiciones"</t>
  </si>
  <si>
    <t>"Por medio del cual se modifica la planta de empleos de la Secretaría Distrital de Movilidad."</t>
  </si>
  <si>
    <t>"Por el cual se regula el Sistema Distrital  de  Archivos y se dictan otras disposiciones."</t>
  </si>
  <si>
    <t xml:space="preserve">Subdirección Adminstrativa </t>
  </si>
  <si>
    <t>"Por medio del cual se fija el incremento salarial para los empleados públicos del Sector Central de la Administración Distrital de Bogotá, D.C." Vigente por el año 2018</t>
  </si>
  <si>
    <t>Circular Distrital</t>
  </si>
  <si>
    <t>"Capacitación módulo de vinculaciones SIDEAP - Incorporación registros de Contratación"- Departamento Administrativo del Servicio Civil Distrital.</t>
  </si>
  <si>
    <t>Por la cual se establecen algunas disposiciones sobre vivienda, higiene y seguridad en los establecimientos de trabajo.</t>
  </si>
  <si>
    <t>1-45, 63-87, 87-243</t>
  </si>
  <si>
    <t>Por la cual se dictan normas sobre Protección y conservación de la Audición de la Salud y el bienestar de las personas, por causa de la producción y emisión de ruidos.</t>
  </si>
  <si>
    <t>Reglamento para la organización y funcionamiento de los comités de Medicina, Higiene y Seguridad Industrial en lugares de trabajo.(Hoy Comités Paritarios de la Seguridad y la Salud en el Trabajo)</t>
  </si>
  <si>
    <t>1 al 15</t>
  </si>
  <si>
    <t>Reglamenta la organización, funcionamiento y forma de los Programas de Salud Ocupacional que deben desarrollar los patronos o empleadores en el país.</t>
  </si>
  <si>
    <t>Por la cual se adoptan valores límites permisibles para la exposición ocupacional al ruido.</t>
  </si>
  <si>
    <t>Por la cual se reglamentan actividades en materia de Salud Ocupacional.</t>
  </si>
  <si>
    <t>Por la cual se adoptan unas medidas de carácter sanitario al Tabaquismo.</t>
  </si>
  <si>
    <t>Por la cual se adopta el manual de Normalización del Competente Traslado para la Red Nacional de Urgencias y se dictan otras disposiciones.</t>
  </si>
  <si>
    <t>Resolución Ministerio de Transporte</t>
  </si>
  <si>
    <t>Por la cual se establecen unos parámetros y fijan unos límites y valores para la revisión técnico - mecánica de vehículos.</t>
  </si>
  <si>
    <t>Dirección deGestión de tránsito y control de tránsito y transporte</t>
  </si>
  <si>
    <t>Por la cual se reglamenta el examen de ingreso y se prohíbe la prueba de embarazo.</t>
  </si>
  <si>
    <t>Por la cual se establece la metodología para la elaboración de estudios de costos que sirven de base para a fijación de las tarifas de transporte público municipal, Distrital y/o metropolitano de pasajeros y/o mixto</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</si>
  <si>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</si>
  <si>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Art. 2, 3, 4 capitulo II Art. 10.1, 10.2, 15, 16, 18, 19, 21, 22, 24</t>
  </si>
  <si>
    <t>Gestión Tecnológica</t>
  </si>
  <si>
    <t>Del Contador General de Bogotá D.C., Por la cual se expide el Manual de Procedimientos Administrativos y Contables para el Manejo y Control de los Bienes en los Entes Públicos del Distrito Capital.</t>
  </si>
  <si>
    <t>Gestión Financiera
  Gestión del Tránsito</t>
  </si>
  <si>
    <t>Subdirección Financiera
  Seguridad Víal</t>
  </si>
  <si>
    <t>"Por medio de la cual se expide el Manual de procedimientos administrativos y contables para el manejo y control de bienes en los entes públicos del Distrito Capital".</t>
  </si>
  <si>
    <t>668</t>
  </si>
  <si>
    <t>Por medio de la cual se reglamentan los requisitos y trámite de la desvinculación administrativa de vehículo de transporte individual y automotores colectivos.</t>
  </si>
  <si>
    <t>Por la cual se fijan los parámetros científicos y técnicos relacionados con el
 examen de embriaguez y alcoholemia.</t>
  </si>
  <si>
    <t>"Por la cual se aclara la Resolución 414 del 27 de agosto de 2002, en virtud de la cual se fijaron los parámetros científicos y técnicos relacionados con el examen de embriaguez y alcoholemia".</t>
  </si>
  <si>
    <t>Por la que se corrige el artículo quinto (5) de la Resolución 668 del 16 de octubre de 2001.</t>
  </si>
  <si>
    <t>Por la cual se establecen las características y especificaciones técnicas y de seguridad para los vehículos con capacidad inferior a veinte(20) pasajeros, destinados al Servicio Público de Transporte Terrestre Automotor Especial.</t>
  </si>
  <si>
    <t>Por la cual se reglamenta el uso e instalación del cinturón de seguridad de acuerdo con el artículo 82 del Código Nacional de Tránsito Terrestre.</t>
  </si>
  <si>
    <t>Por la cual se adopta el formato único del Certificado de Capacitación que utilizarán los Centros de Enseñanza Automovilística y se establece el procedimiento para su elaboración, distribución, impresión, diligenciamiento y control.</t>
  </si>
  <si>
    <t>Por la cual se fija el índice de reducción de sobreoferta de vehículos, se reglamenta el sistema centralizado de recaudo de la tarifa del servicio de transporte público colectivo de pasajeros en la ciudad de Bogotá y se fijan los parámetros para su administración y aplicación".</t>
  </si>
  <si>
    <t>Por la cual se orienta el ajuste a los mecanismos de vinculación de los vehículos a las empresas de transporte y se reglamenta el sistema centralizado de recaudo de la tarifa del servicio de transporte público colectivo de pasajeros en la ciudad de Bogotá y se fijan los parámetros para su administración y aplicación</t>
  </si>
  <si>
    <t>"Por la cual se toman unas medidas para el mejoramiento del servicio del transporte público terrestre automotor de pasajeros por carretera dentro del perímetro urbano del Distrito Capital".</t>
  </si>
  <si>
    <t>"Por la cual se establecen medidas tendientes a garantizar el cumplimiento de los objetivos relativos a la Tarjeta de Control y se crea el Sistema Unificado de Información de Tarjetas de Control de Servicio de Transporte Público Individual de Pasajeros en vehículo clase taxi"</t>
  </si>
  <si>
    <t>Por la cual se reglamenta la ubicación del número de la placa en los costados y en el techo de los vehículos de servicio público de acuerdo con el inciso 2 del parágrafo 2° del artículo 28 de la ley 769 de 2002.</t>
  </si>
  <si>
    <t>Por la cual se toma una medida en materia de expedición y aceptación de certificados de enseñanza automovilística.</t>
  </si>
  <si>
    <t>Por la cual se reglamenta el uso de vidrios polarizados, entintados u obscurecidos en vehículos automotores de conformidad con lo previsto en el artículo166 de la Ley 769 de 2002.</t>
  </si>
  <si>
    <t>"Por la cual se reglamentan las características técnicas de las salidas de emergencia en los vehículos de transporte colectivo de pasajeros, de acuerdo con lo previsto en el artículo 31 de la Ley 769 de 2002".</t>
  </si>
  <si>
    <t>Por la cual se determina el proceso de reposición y renovación de los vehículos particulares destinados al transporte periférico.</t>
  </si>
  <si>
    <t>Por la cual se modifican algunos artículos de la Resolución número 03777 de 2003,que reglamenta el uso de vidrios polarizados, entintados u obscurecidos en vehículos automotores.</t>
  </si>
  <si>
    <t>"Por la cual se reglamenta el formato para el Informe de Infracciones de Transporte de que trata el artículo 54 del Decreto número 3366 del 21 de noviembre de 2003".</t>
  </si>
  <si>
    <t>“Por la cual se toman medidas para la aplicación de los Decretos 510 del 2003 y 086 del 2004”.</t>
  </si>
  <si>
    <t>«Por medio de la cual se adopta el Manual de Procedimientos para la Gestión de las Obligaciones Contingentes en Bogotá D.C.»</t>
  </si>
  <si>
    <t>“Por la cual se adopta el Informe Policial de Accidentes de Tránsito”</t>
  </si>
  <si>
    <t>Art. 1, 2, 3, 4</t>
  </si>
  <si>
    <t>Gestión de la Información</t>
  </si>
  <si>
    <t>Oficina de Información Sectorial</t>
  </si>
  <si>
    <t>"Por la cual se adoptan los límites de pesos y dimensiones en los vehículos de transporte terrestre automotor de carga por carretera, para su operación normal en la red vial a nivel nacional".</t>
  </si>
  <si>
    <t>Resolución Fiscalia General de la Nación</t>
  </si>
  <si>
    <t>0-6394</t>
  </si>
  <si>
    <t>Por medio de la cual se adopta el manual de procedimientos del sistema de cadena de custodia para el sistema penal acusatorio.</t>
  </si>
  <si>
    <t>Resolución Instituto Geográfico Agustin Codazzi</t>
  </si>
  <si>
    <t>"Por la cual se adopta como único datum oficial de Colombia el Marco Geocéntrico Nacional de Referencia: MAGNA-SIRGAS".</t>
  </si>
  <si>
    <t>Se adoptan los formatos de informe de accidente de trabajo y de enfermedad profesional y se dictan otras disposiciones.</t>
  </si>
  <si>
    <t>«Por la cual se modifica el Manual de Procedimientos para la Gestión de las Obligaciones Contingentes en Bogotá D.C.».</t>
  </si>
  <si>
    <t>«Por la cual se establece la capacidad transportadora global del servicio público de transporte colectivo para el Distrito Capital».</t>
  </si>
  <si>
    <t>Por la cual se modifica la Resolución 392 de 2003 y se dictan otras disposiciones.</t>
  </si>
  <si>
    <t>"Por la cual se toman medidas para la aplicación de los Decretos 510 del 2003, 086 y 291 de 2004 y se modifican las Resoluciones 780 y 1208 de 2004".</t>
  </si>
  <si>
    <t>Por la cual se adiciona la resolución 2999 de mayo 19 de 2003.</t>
  </si>
  <si>
    <t>Reglamento del Instrumento Andino de Seguridad y Salud en el Trabajo.</t>
  </si>
  <si>
    <t>Por la cual se establecen medidas especiales para la prevención de la accidentalidad de los vehículos de transporte público de pasajeros y se deroga la resolución número 865 de 2005 y los artículos 1°,2° y3° de la resolución número 4110 de 2004.</t>
  </si>
  <si>
    <t>Por medio de la cual se adopta el Reglamento técnico forense para la determinación clínica del estado de embriaguez aguda.</t>
  </si>
  <si>
    <t>Por la cual se reglamentan las categorías de la Licencia de Conducción, de conformidad con el artículo 20 de la Ley 769 de 2002.</t>
  </si>
  <si>
    <t>Por la cual se reglamenta el examen teórico-práctico para la obtención de la licencia de conducción.</t>
  </si>
  <si>
    <t>Por la cual se modifica parcialmente la Resolución 1500 de junio 27 de 2005 y se dictan unas disposiciones sobre licencias de conducción.</t>
  </si>
  <si>
    <t>Resolución Contaduría General de la Nación</t>
  </si>
  <si>
    <t>Por la cual se adopta el Modelo Estándar de Procedimientos para la Sostenibilidad del Sistema de Contabilidad Pública.</t>
  </si>
  <si>
    <t>"Por la cual se adopta el Régimen de Contabilidad Pública, y se define su ámbito de aplicación".</t>
  </si>
  <si>
    <t>Por la cual se deroga la Resolución No. 050 del 27 de enero de 2005, mediante la cual se establecieron medidas especiales y se adoptaron elementos de prevención y seguridad para el transporte escolar en la Ciudad de Bogotá D.C.</t>
  </si>
  <si>
    <t>"Por la cual se expide el Catálogo General de Cuentas del Manual de Procedimientos del Régimen de Contabilidad Pública"</t>
  </si>
  <si>
    <t>Por la cual se adopta el contenido del Formulario Único o Planilla Integrada de Liquidación de Aportes.</t>
  </si>
  <si>
    <t>Por la cual se establece el procedimiento para adaptar los reglamentos de trabajo a las disposiciones de la Ley 1010 de 2006.</t>
  </si>
  <si>
    <t>Por la cual se modifican los artículos 1° y 3° de la Resolución número 4007 del 16 de diciembre de 2005 que adoptó una medida tendiente a mejorar la seguridad vial de las carreteras nacionales y departamentales y se deroga el artículo 2° de dicha resolución.</t>
  </si>
  <si>
    <t>"Por la cual se fijan los requisitos y procedimientos para conceder los permisos para el transporte de cargas indivisibles extrapesadas y extradimensionadas, y las especificaciones de los vehículos destinados a esta clase de transporte".</t>
  </si>
  <si>
    <t>" Por la cual se establece la información a reportar, los requisitos y los plazos de envío a la Contaduría General de la Nación".</t>
  </si>
  <si>
    <t>Gestión Financiera
  Control y Evaluación de la Gestión</t>
  </si>
  <si>
    <t>Subdirección Financiera
  Oficina de Control Interno</t>
  </si>
  <si>
    <t>"El cual contiene la regulación contable pública de tipo general y epecifico y se constituye en el medio de normalización y regulación contable pública en Colombia.Está conformado por el Plan GAENERAL DE Contabilidad Pública (PGCP), el manual de procedimiento y la Doctrina Contable Pública.</t>
  </si>
  <si>
    <t>"Por la cual se adopta el Plan General de Contabilidad Pública"</t>
  </si>
  <si>
    <t>"Modificada y adicionada por las Resoluciónes de la Contaduría General de la Nación 145, 146 , 205 , 557 , 558 y 669 de 2008; 246 , 315 y 501 de 2009; 193 de 2010
  por la cual se adopta el Manual de Procedimientos del Régimen de Contabilidad Pública."</t>
  </si>
  <si>
    <t>“Por la cual se crea, conforma y reglamenta el Comité de Control Interno y Calidad de la Secretaría Distrital de Movilidad”</t>
  </si>
  <si>
    <t>"Por la cual se modifican los artículos 10 y 11 de la Resolución 248 de 2007 respecto a los plazos de reporte de la información contable a la Contaduría General de la Nación".</t>
  </si>
  <si>
    <t>"Por la cual se establece el proceso de desintegración física total de vehículos de transporte de servicio público individual, colectivo y masivo en el Distrito Capital".</t>
  </si>
  <si>
    <t>Por la cual se delegan unas funciones en materia de trámites de desvinculación a la Subdirección de Investigaciones de Transporte Público.</t>
  </si>
  <si>
    <t>Por la cual se precisa la operación del pago asistido a través de la Planilla Integrada de Liquidación de Aportes.</t>
  </si>
  <si>
    <t>Por la cual se modifica la Resolución 736 de 2007.</t>
  </si>
  <si>
    <t>Por la cual se reglamenta la investigación de incidentes y accidentes de trabajo</t>
  </si>
  <si>
    <t>4 (numeral 5), 5 (numeral 6), 7</t>
  </si>
  <si>
    <t>Por la cual se regula la práctica de evaluaciones médicas ocupacionales y el manejo y contenido de las historias clínicas ocupacionales.</t>
  </si>
  <si>
    <t>Por la cual se reglamenta el proceso de desintegración física de los vehículos de servicio público de transporte colectivo de pasajeros del radio de acción metropolitano, distrital y municipal en todo el territorio nacional.</t>
  </si>
  <si>
    <t>Por la cual se adoptan las Guías de Atención Integral de Salud Ocupacional Basadas en la Evidencia.</t>
  </si>
  <si>
    <t>"Por la cual se modifica parcialmente el literal c) del artículo 9° y el literal d) del artículo 13 de la Resolución número 4959 de 2006, para el transporte de carga indivisible extradimensionada y/o extrapesada."</t>
  </si>
  <si>
    <t>DDC-000004</t>
  </si>
  <si>
    <t>"Por la cual se establecen los plazos, requisitos y procedimientos para la presentación de la información contable necesaria en el proceso de consolidación en el Distrito Capital"</t>
  </si>
  <si>
    <t>“Por la cual se prorroga el plazo para presentar la información financiera, económica y social correspondiente a la fecha de corte 31 de diciembre de 2007”.</t>
  </si>
  <si>
    <t>Por la cual se modifica la Resolución 2852 de 2006.</t>
  </si>
  <si>
    <t>Opcional</t>
  </si>
  <si>
    <t>Por la cual se modifican las Resoluciones 634 de 2006 y 736 de 2007.</t>
  </si>
  <si>
    <t>Resolución Secretaría General Alcaldía Mayor de Bogotá D.C. - Comisión Distrital de Sistemas - CDS</t>
  </si>
  <si>
    <t>Gestión Tecnológica
  Gestión de la Información</t>
  </si>
  <si>
    <t>Subdirección Administrativa
  Oficina de Información Sectorial</t>
  </si>
  <si>
    <t>Resolución Secretaría Distrital de Hacienda</t>
  </si>
  <si>
    <t>"Por la cual se modifica la resolucion 866 de 2004"</t>
  </si>
  <si>
    <t>"Por la cual se señalan los términos y condiciones para la realización del censo físico y la actualización del Registro Distrital Automotor, en el servico público individual tipo taxis, en el Distrito Capital".</t>
  </si>
  <si>
    <t>"Por la cual se adiciona la Resolución 381 de 2007, sobre el proceso de desintegración física total de vehículos de transporte de servicio público individual, colectivo y masivo en el Distrito Capital"</t>
  </si>
  <si>
    <t>"Por la cual se modifica la Resolución 381 de 2007, sobre el proceso de desintegración física total de vehículos de transporte de servicio público individual, colectivo y masivo en el Distrito Capital"</t>
  </si>
  <si>
    <t>"Por la cual se adopta el Reglamento Interno del Comité Sectorial de Desarrollo Administrativo de Movilidad"</t>
  </si>
  <si>
    <t>Resolución Secretaría Distrital de Ambiente</t>
  </si>
  <si>
    <t>Por la cual se reglamentan los niveles permisibles de emisión de contaminantes que deberán cumplir las fuentes móviles terrestres.</t>
  </si>
  <si>
    <t>Por la cual se modifica la Resolución 634 de 2006. Estableciendo que todas las personas que por ley están obligadas a aportar al Sistema de protección social, deberán hacerlo a través del PILA.</t>
  </si>
  <si>
    <t>Por la cual se deroga la Resolución 01157 de 2008</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</si>
  <si>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</si>
  <si>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1 al 4</t>
  </si>
  <si>
    <t>Por la cual se modifica la Resolución 634 de 2006. El Ministerio de Protección Social modifica y explica en detalle la forma de diligenciar cada una de las casillas del PILA por medio electrónico. Presenta en detalle los porcentajes, descripción de novedades, exclusiones de pago, etc.</t>
  </si>
  <si>
    <t>Por la cual se adoptan medidas en relación con el consumo de cigarrillo o de tabaco.</t>
  </si>
  <si>
    <t>1,2,3,4,8</t>
  </si>
  <si>
    <t>Por la cual se establecen disposiciones y se definen responsabilidades para la intervención sobre exposición a factores de riesgo psicosocial en el trabajo y determinación del origen de las patologías causadas por el estrés ocupacional.</t>
  </si>
  <si>
    <t>Por la cual se modifican las Resoluciones 736 y 3975 de 2007.</t>
  </si>
  <si>
    <t>Por la cual se adoptan unas medidas en materia de accesibilidad a los sistemas de transporte público masivo municipal, distrital y metropolitano de pasajeros.</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</si>
  <si>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</si>
  <si>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Por la cual se modifica el Artículo 15 de la Resolución 392 de 2003.</t>
  </si>
  <si>
    <t>Por la cual se crea el Observatorio de transporte de carga consagrado en el artículo 3° del Decreto 034 de 2009 y se establecen los parámetros para su funcionamiento.</t>
  </si>
  <si>
    <t>Por medio de la cual se definen las condiciones de utilización de las bahías de estacionamiento y se da cumplimiento a una sentencia judicial</t>
  </si>
  <si>
    <t>Art 2, 3</t>
  </si>
  <si>
    <t>Por la cual se oimplementa la metodología y la estrategia de Teletrabajo en la Secretaría Distrital de Movilidad</t>
  </si>
  <si>
    <t>talento Humano</t>
  </si>
  <si>
    <t>"Por el cual se toma una medida en materia de reposición de equipos de transporte público colectivo de pasajeros en el Distrito Capital"</t>
  </si>
  <si>
    <t>"Por medio de la cual se fijan los parámetros para el envío de información a la Contaduría General de la Nación relacionada con el Boletín de Deudores Morosos del Estado (BDME)".</t>
  </si>
  <si>
    <t>Por la cual se modifica el artículo 8° de la Resolución 4100 del 28 de diciembre de 2004</t>
  </si>
  <si>
    <t>Art 1,2,3</t>
  </si>
  <si>
    <t>"Por el cual se conforma el comité técnico de sostenibilidad del sistema contable en la Secretaría Distrital de Movilidad"</t>
  </si>
  <si>
    <t>Por la cual se modifican los artículos 11 y 17 de la Resolución 2346 de2007 y se dictan otras disposiciones.</t>
  </si>
  <si>
    <t>1, 2, 3, 4</t>
  </si>
  <si>
    <t>Por la cual se determinan los combustibles limpios teniendo como criterio fundamental el contenido de sus componentes, se reglamentan los límites máximos de emisión permisibles en prueba dinámica para los vehículos que se vinculen a la prestación del servicio público de transporte terrestre de pasajeros y para motocarros que se vinculen a la prestación del servicio público de transporte terrestre automotor mixto y se adoptan otras disposiciones.</t>
  </si>
  <si>
    <t>por la cual se dictan unas disposiciones para el registro de Vehículos Especiales Automotores y no automotores de transporte de Carga</t>
  </si>
  <si>
    <t>Art 1,5</t>
  </si>
  <si>
    <t>Resolución Ministerio de Minas y Energía</t>
  </si>
  <si>
    <t>"Por la cual se expide el Reglamento Técnico de Iluminación y Alumbrado Público Retilap y se dictan otras disposiciones. "</t>
  </si>
  <si>
    <t>Ingeniería de Tránsito
  Talento Humano</t>
  </si>
  <si>
    <t>Dirección de Gestión de tránsito y control de tránsito y transporte
 Dirección de Control y Vigilancia
 Dirección de Talento Humano</t>
  </si>
  <si>
    <t>Por medio de la cual se crea el Certificado ünico de propiedad de los vehículos de transporte público colectivo.</t>
  </si>
  <si>
    <t>Por la cual se crea el Comité de Emergencias</t>
  </si>
  <si>
    <t>Por la cual se actualiza el Manual Distrital de Procesos y Procedimientos Disciplinarios para las Entidades Distritales a las que se aplica el C.D.U.</t>
  </si>
  <si>
    <t>"Por la cual se adoptan mecanismos y reglas para racionalización, simplificación y automatización de trámites que se surten en la Secretaría Distrital de Movilidad asociados a la cadena de urbanismo y construcción en el Distrito Capital de Bogotá, de acuerdo con el Decreto 177 de 2010".</t>
  </si>
  <si>
    <t>Por medio de la cual se modifica el manual de Procedimientos del régimen de Contabilidad Pública.</t>
  </si>
  <si>
    <t>"Por medio de la cual se modifica el Régimen de Contabilidad Pública y se deroga la Resolución 192 del 27 de julio de 2010".</t>
  </si>
  <si>
    <t>Por la cual se expide el Reglamento Técnico para vehículos de servicio público colectivo y especial de pasajeros con capacidad entre 10 y 79 pasajeros, no incluido el conductor, y se dictan otras disposiciones.</t>
  </si>
  <si>
    <t>Por la cual se modifica la Resolución 1747 de 2008 modificada por las Resoluciones 2377 de 2008, 199, 990, 1184 y 2249 de 2009.</t>
  </si>
  <si>
    <t>"Por la cual se adopta el método para establecer los límites de velocidad en las carreteras nacionales, departamentales, distritales y municipales de Colombia."</t>
  </si>
  <si>
    <t>Resolución Ministerio de Ambiente, Vivienda y Desarrollo Territorial</t>
  </si>
  <si>
    <t>Por la cual se establecen los Sistemas de Recolección Selectiva y Gestión Ambiental de Llantas Usadas y se adoptan otras disposiciones</t>
  </si>
  <si>
    <t>Por la cual se establece el nuevo procedimiento de autorización y seguimiento del proceso de medición de emisiones contaminantes generadas por fuentes móviles, para autoridades ambientales, laboratorios ambientales, comercializadores representantes de marca, fabricantes, ensambladores e importadores de vehículos y/o motocicletas, motociclos y moto triciclos.</t>
  </si>
  <si>
    <t>Por la cual se derogan las Resoluciones 4294 del 14 de septiembre de 2009 y 5112 del 20 de octubre 2009.</t>
  </si>
  <si>
    <t>Por la cual se actualiza la codificación de las infracciones de tránsito, de conformidad con lo establecido en la Ley 1383 de 2010, se adopta el Manual de Infracciones y se dictan otras disposiciones.</t>
  </si>
  <si>
    <t>"Por la cual se establecen los requisitos para la Constitución y Funcionamiento de los Centros Integrales de Atención".</t>
  </si>
  <si>
    <t>Gestión de Trámites y Servicios para la Ciudadanía
  Seguridad Víall</t>
  </si>
  <si>
    <t>"Por la cual se modifica el Reglamento Técnico de Iluminación y Alumbrado Público – Retilap, se establecen los requisitos de eficacia mínima y vida útil de las fuentes lumínicas y se dictan otras disposiciones "</t>
  </si>
  <si>
    <t>"Por la cual se hacen unas aclaraciones y modificaciones al Reglamento Técnico de Iluminación y Alumbrado Público - Retilap- y se dictan otras disposiciones"</t>
  </si>
  <si>
    <t>DDC-000001</t>
  </si>
  <si>
    <t>Por la cual se establecen lineamientos para garantizar la Sostenibilidad del Sistema Contable Público Distrital</t>
  </si>
  <si>
    <t>"Por el cual se adoptan las políticas específicas, el reglamento general, los reglamentos específicos y los instrumentos para el desarrollo de la infraestructura integrada de datos espaciales para el Distrito".</t>
  </si>
  <si>
    <t>"Por medio de la cual se modifica la Resolución Reglamentaria No. 034 del 21 de diciembre de 2009 y se dictan otras disposiciones"</t>
  </si>
  <si>
    <t>Por el cual se dictan disposiciones sobre señalización para la operación de Zonas Amarillas de estacionamiento en vía para vehículos de transporte público individual tipo taxi,</t>
  </si>
  <si>
    <t>"Por medio de la cual se crea el Comité para adoptar las medidas durante la etapa de
  transición del Sistema Integrado de Transporte Publico"</t>
  </si>
  <si>
    <t>Por la cual se dictan medidas tendientes a garantizar la continuidad del servicio público de transporte terrestre automotor colectivo en la ciudad durante la etapa de transición al Sistema Integrado de Transporte Público</t>
  </si>
  <si>
    <t>"Establece la creación del Sistema Integrado de Gestión de la Secretaría Distrital de Movilidad." Secretaría Distrital de Movilidad</t>
  </si>
  <si>
    <t>Direccionamiento Estratégico
  Gestión de la Información
  Talento Humano
  Gestión Tecnológica
Dirección de Atención al Ciudadano</t>
  </si>
  <si>
    <t>Resolución Ministerio de Salud y Protección Social</t>
  </si>
  <si>
    <t>Protocolos y Guías para la Gestión de la Vigilancia en Salud Pública, las Guías de Atención Clínica Integral y las Guías de Vigilancia Entomológica y Control para las Enfermedades Transmitidas por Vectores.</t>
  </si>
  <si>
    <t>Por la cual se da cumplimiento a la disposición ordenada en el artículo 5 del Decreto Distrital 156 de 2011, sobre restricción a los vehículos de transporte público colectivo en el radio de acción distrital</t>
  </si>
  <si>
    <t>Por la cual se modifica la Resolución 125 de 2011 y se dictan medidas tendientes a garantizar la continuidad del servicio público de transporte terrestre automotor colectivo en la ciudad durante la etapa de transición al Sistema Integrado de Transporte Público</t>
  </si>
  <si>
    <t>Por la cual se dictan lineamientos para el aprovechamiento de llantas y neumáticos usados, y llantas no conforme en el Distrito Capital</t>
  </si>
  <si>
    <t>"Por la cual se delega una función".</t>
  </si>
  <si>
    <t>041</t>
  </si>
  <si>
    <t>"Por la cual se conforma un grupo de trabajo al interior de la Secretaría Distrital de Movilidad"</t>
  </si>
  <si>
    <t>"Por la cual se modifica el articulo 2 de la Resolucion 041 del 14 de Junio de 2012"</t>
  </si>
  <si>
    <t>"Por la cual se modifica la Resolución 060 del 15 de febrero de 2007".</t>
  </si>
  <si>
    <t>Por la cual se hace uso de la atribución señalada en el Decreto Distrital 156 de 2011 y se elimina la restricción a los vehículos de transporte público colectivo en el radio de acción distrital</t>
  </si>
  <si>
    <t>Por la cual se modifica la Resolución 125 de 2011</t>
  </si>
  <si>
    <t>Por la cual se modifica el Manual Específico de Funciones y Competencias Laborales de los diferentes empleos de la Planta Global de la Secretaría Distrital de Movilidad y se derogan las Resoluciones 273 de 2011 y 037 de 2012</t>
  </si>
  <si>
    <t>Numerales 1.4 - 1.4.1.1 - 3.4.15 - 3.6.13 - 3.7.9 y 3.8.10.</t>
  </si>
  <si>
    <t>"Por la cual se definen los criterios objetivos para la selección en sorteo público de las empresas habilitadas en el modo de transporte terrestre automotor individual en el Distrito Capital que estén interesadas en participar en la operación piloto autorizada en los Decretos Distritales 677 de 2011 y 407 de 2012".</t>
  </si>
  <si>
    <t>"Por la cual se asignan los derechos de matrícula temporal de vehículos eléctricos de servicio público individual tipo taxi para la realización de la operación piloto autorizada en los Decretos Distritales 677 de 2011 y 407 de 2012".</t>
  </si>
  <si>
    <t>Por la cual se adopta el Manual de Administración y Cobro de Cartera de la Secretaría Distrital de Movilidad.</t>
  </si>
  <si>
    <t>Gestión de tránsito y Control al tránsito y Trasporte</t>
  </si>
  <si>
    <t>Dirección de Gestión de tránsito y Control al tránsito y Trasporte</t>
  </si>
  <si>
    <t>Fondo del Mejoramiento de la Calidad</t>
  </si>
  <si>
    <t>Resolución Ministerio de Trabajo</t>
  </si>
  <si>
    <t>Por la cual se establece la conformación y funcionamiento del Comité de Convivencia Laboral en entidades públicas y empresas privadas y se dictan otras disposiciones.</t>
  </si>
  <si>
    <t>"Por medio de la cual se adoptan los lineamientos Técnico - Ambientales para las actividades de aprovechamiento y tratamiento de los residuos de construcción y demolición en el Distrito Capital"</t>
  </si>
  <si>
    <t>Ingeniería de Tránsito
  Gestión Administrativa</t>
  </si>
  <si>
    <t>Por la cual se establecen los niveles máximos de emisión y los requisitos ambientales a los que están sujetas las fuentes móviles del sector de servicio público de transporte terrestre de pasajeros en los sistemas colectivo, masivo e integrado que circulen en el Distrito Capital.</t>
  </si>
  <si>
    <t>Por la cual se modifica parcialmente la Resolución 652 de 2012.</t>
  </si>
  <si>
    <t>Por la cual se establece el Reglamento de Seguridad para protección contra caídas en trabajo en alturas. Deroga las Resoluciones 3673 de 2008, 0736 de 2009 y 2291 de 2010, así como la Circular 070 de 2009.</t>
  </si>
  <si>
    <t>Por la cual se establecen los mecanismos para el desarrollo de Acuerdos de Formalización Laboral por parte de las Direcciones Territoriales del Ministerio del Trabajo.</t>
  </si>
  <si>
    <t>Requisitos para el otorgamiento y renovación de las licencias de salud ocupacional y se dictan otras disposiciones</t>
  </si>
  <si>
    <t>Por medio de la cual se adopta el nuevo informe policial de accidentes de tránsito IPAT</t>
  </si>
  <si>
    <t>Por la cual se unifica la normatividad, se establecen las condiciones de habilitación y funcionamiento de los Centros de Reconocimiento de Conductores y se dictan otras disposiciones.</t>
  </si>
  <si>
    <t>1-8, 12-23</t>
  </si>
  <si>
    <t>Por la cual se adoptan los procedimientos y se establecen los requisitos para adelantar los trámites ante los organismos de tránsito</t>
  </si>
  <si>
    <t>Art. 1</t>
  </si>
  <si>
    <t xml:space="preserve">Gestión de Trámites y Servicios para la Ciudadanía
</t>
  </si>
  <si>
    <t>Resolución Superintendencia de Industria y Comercio</t>
  </si>
  <si>
    <t>Por la cual se deroga el contenido del Título V de la Circular Única de la Superintendencia de Industria y Comercio, sobre Acreditación, y se imparten instrucciones relativas a la protección de datos personales, en particular, acerca del cumplimiento de la Ley 1266 de 2008, sobre reportes de información financiera, crediticia, comercial, de servicios y la proveniente de terceros países, las cuales se incorporan en el citado Título.</t>
  </si>
  <si>
    <t>"Por la cual se hacen unas modificaciones al Reglamento Técnico de Iluminación y Alumbrado Público - Retilap-"</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</si>
  <si>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</si>
  <si>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Por la cual se toman medidas de transporte colectivo en el radio de acción distrital dentro de la transición al Sistema Integrado de Transporte Público, en materia de convenios de colaboración empresarial.</t>
  </si>
  <si>
    <t>Por el cual se adopta la base de datos de beneficiarios del Programa Distrital de sustitución de vehículos de tracción animal, se define el procedimiento para la alternativa de sustitución por vehículo automotor y se dictan otras disposiciones del Decreto Distrital 040 de 2013</t>
  </si>
  <si>
    <t>Resolución Contraloría de Bogotá</t>
  </si>
  <si>
    <t>Por medio de la cual se prescriben los métodos y se establecen la forma, términos
  y procedimientos para la rendición de cuentas y la presentación de informes, se
  reglamenta su revisión y se unifica la información que se presenta a la Contraloría
  de Bogotá D.C.; y se dictan otras disposiciones</t>
  </si>
  <si>
    <t>Toda la resolución</t>
  </si>
  <si>
    <t>Nueva clasificación de Actividades Económicas ICA de Bogotá D.C.</t>
  </si>
  <si>
    <t>Por medio de la cual se autoriza el uso de las firmas escaneadas, mecánicas y digitales de la Subdirección de Jurisdicción Coactiva.</t>
  </si>
  <si>
    <t>"Por medio del cual se modifica la Resolución 108 de 2011, con la cual se creó el 
  Comité para adoptar las medidas durante la etapa de transición del Sistema Integrado de Transporte Publico"</t>
  </si>
  <si>
    <t>Por la cual se establece la Política de Talento Humano de la SDM</t>
  </si>
  <si>
    <t>Toda la Resolución</t>
  </si>
  <si>
    <t>Control y Evalaución de la Gestión</t>
  </si>
  <si>
    <t>Por la cual se modifica el Manual de Administración y Cobro de Cartera de la Secretaría Distrital de Movilidad.</t>
  </si>
  <si>
    <t xml:space="preserve"> Regulación y Control</t>
  </si>
  <si>
    <t>Por la cual se actualiza el "Manual Distrital de Procesos y Procedimientos Disciplinarios" para las entidades distritales a las que se aplica el C.D.U.</t>
  </si>
  <si>
    <t>Por la cual se adoptan unas medidas para garantizar la seguridad en el transporte público terrestre automotor y se dictan otras disposiciones.</t>
  </si>
  <si>
    <t xml:space="preserve"> Gestión de Tránsito y Control de Tránsito y Transporte"</t>
  </si>
  <si>
    <t>Dirección de Dirección de  Gestión de Tránsito y Control de Tránsito y Transporte"</t>
  </si>
  <si>
    <t>Por la cual se reglamentan las características técnicas de los adhesivos que deben portar los vehículos de servicio público de transporte terrestre automotor.</t>
  </si>
  <si>
    <t>Gestión de Tránsito y Control de Tránsito y Transporte</t>
  </si>
  <si>
    <t>Dirección de Gestión de Tránsito y Control de Tránsito y Transporte</t>
  </si>
  <si>
    <t>Por medio de la cual se modifica la Resolución No. 1115 del 26 de septiembre de 2012</t>
  </si>
  <si>
    <t>Por la cual se modifica el numeral 5° del artículo 10 y el parágrafo 4° del artículo 11 de la Resolución 1409 de 2012 y se dictan otras disposiciones</t>
  </si>
  <si>
    <t>Por la cual se modifica la Resolución 1747 de 2008, modificada por las Resoluciones 2377 de 2008, 990 y 2249 de 2009, 1004 de 2010, 475 y 476 de 2011 y 3214 de 2012 y se dictan otras disposiciones.</t>
  </si>
  <si>
    <t>Por la cual se reglamenta el numeral 6 del artículo 15 de la Ley 1618 del 27 de febrero de 2013.</t>
  </si>
  <si>
    <t>Art. 2, 3</t>
  </si>
  <si>
    <t>"Por la cual se expide el Reglamento Técnico de Instalaciones Eléctricas
  –RETIE. "</t>
  </si>
  <si>
    <t>Gestión de Tránsito
  Talento Humano</t>
  </si>
  <si>
    <t>"Por la cual se modifica y adiciona el Reglamento Técnico de Iluminación y Alumbrado Público - Retilap-"</t>
  </si>
  <si>
    <t>"Por la cual se actualiza el Trámite del Plan de Mejoramiento que presentan los sujetos de vigilancia y control fiscal a la Contraloría de Bogotá D.C., se adopta el procedimiento y se
  dictan otras disposiciones. "</t>
  </si>
  <si>
    <t>Por la cual se establecen los recorridos dentro del perímetro urbano de Bogotá. D.C. para el servicio de transporte público que sirve de corredor Soacha-Bogotá y viceversa, y se dictan otras disposiciones.</t>
  </si>
  <si>
    <t>Por medio de la cual se prescriben los métodos y se establecen la forma, términos y procedimientos para la rendición de la cuenta y la presentación de informes, se reglamenta su revisión y se unifica la información que se presenta a la</t>
  </si>
  <si>
    <t>ARTÍCULO 2º. ÁMBITO DE APLICACIÓN. La presente resolución reglamentaria, aplica a Toda la normas los sujetos de vigilancia y control fiscal de la Contraloría de Bogotá D.C., de conformidad con lo establecido en el artículo 4 del Acuerdo Distrital 519 de 2012, y demás normas que para el efecto expida la Contraloría de Bogotá D.C., relativas a los sujetos de vigilancia y control fiscal. 
  art 15</t>
  </si>
  <si>
    <t>Por la cual se establece el procedimiento para realizar el control y seguimiento a la gestión del personal nombrado con carácter provisional y temporal en la planta de la SDM</t>
  </si>
  <si>
    <t>Resolución DIRECCIÓN NACIONAL DE BOMBEROS</t>
  </si>
  <si>
    <t>Por la cual se reglamenta la capacitación y entrenamiento para Brigadas Contraincendios industriales, comerciales y similares en Colombia.</t>
  </si>
  <si>
    <t>Por el cual se deroga la Resolución 593 del 27 de octubre de 2008, "Por la cual se crea el Comité de Coordinación del Plan Institucional de Gestión Ambiental-PIGA de la Secretaría Distrital de Movilidad", se nombra y oganiza el Comité de Gestión Ambiental de la Secretaría Distrital de Movilidad. Por la cual se modifica la Resolución 050 del 25 de febrero de 2014"</t>
  </si>
  <si>
    <t>Toda la normatividad</t>
  </si>
  <si>
    <t>Control y Evaluación de la Gestión
  Gestión Administrativa</t>
  </si>
  <si>
    <t>Oficina de Control Interno
  Subdirección Administrativa</t>
  </si>
  <si>
    <t>"Por la cual se modifica la Resolución 050 de 2014"</t>
  </si>
  <si>
    <t>Por la cual se conforma la Brigada de Emergencias y Contingencias de la Secretaría Distrital de Movilidad</t>
  </si>
  <si>
    <t>Manual de Programación, ejecución y Cierre presupuestal del Distrito Capital</t>
  </si>
  <si>
    <t>SUBSECRETARÍAS</t>
  </si>
  <si>
    <t>“Por la cual se establecen los lineamientos para la formulación, concertación, implementación, evaluación, control y seguimiento del Plan Institucional de Gestión Ambiental - PIGA”.</t>
  </si>
  <si>
    <t>Art 1 al 24</t>
  </si>
  <si>
    <t>Manual Operativo Presupuestal</t>
  </si>
  <si>
    <t>“Por la cual se define el procedimiento para la alternativa de sustitución de vehículos de tracción animal por Vehículo Automotor, para los carreteros beneficiarios del Programa que se encuentren privados de la libertad”</t>
  </si>
  <si>
    <t>Por la cual se designan los representantes por parte del empleador a conformar el Comité Paritario de Salud Ocupacional y se constituye el Comité Paritario de Salud Ocupacional de la Secretaría Distrital de Movilidad</t>
  </si>
  <si>
    <t>“Por la cual se crea el Comité del Sistema Integrado de Gestión y demás niveles de responsabilidad y autoridad en la Secretaría Distrital de Movilidad y se dictan otras disposiciones”</t>
  </si>
  <si>
    <t>Por la cual se designan los representantes por parte del empleador a conformar el Comité de Convivencia Laboral y se conforma el Comité de Convivencia Laboral de la Secretaría Distrital de Movilidad.</t>
  </si>
  <si>
    <t>"Por la cual se modifica y actualiza el manual de contratación de la secretaría de movilidad"</t>
  </si>
  <si>
    <t>Numeral 7 - 7.1</t>
  </si>
  <si>
    <t>Subsecretarías</t>
  </si>
  <si>
    <t>Por la cual se fija competencias al interior de la Secretaria Distrital de Movilidad, respecto de la rendición de las cuentas remitidas a la contraloría de Bogotá D.C, a través del sistema de Vigilancia y control Fiscal – SIVICOF, en periodos : mensual, anual, ocasional y al culminar la gestión del Secretario de Movilidad y Plan de Mejoramiento _Institucional</t>
  </si>
  <si>
    <t>arts 7 y 14</t>
  </si>
  <si>
    <t>“Por la cual se modifica el Anexo de la Resolución No. 026 del 07 de febrero de 2013 en el sentido de cambiar los número de identificación establecidos en los secuenciales con Nos.134 y 2244 dentro la base de datos de beneficiarios del programa Distrital de sustitución de vehículos de tracción animal”.</t>
  </si>
  <si>
    <t>Por la cual se adopta el Formulario Único de Intermediarios de Seguros en el
  ramo de Riesgos Laborales y se dictan otras disposiciones.</t>
  </si>
  <si>
    <t>("Por medio de la cual se expide la Guía Metodológica para la elaboración del Plan estratégico de Seguridad Vial.</t>
  </si>
  <si>
    <t>Seguridad Vial
  Talento Humano</t>
  </si>
  <si>
    <t>Por medio de la cual se ajusta el Plan de Nacional de Seguridad Vial 2011 - 2021 y se dictan otras disposiciones"</t>
  </si>
  <si>
    <t>Seguridad Vial
  Gestión de Trámites y Servicios para la Ciudadanía</t>
  </si>
  <si>
    <t>Por la cual se modifica parcialmente la Resolución 1409 de 2012 y se dictan otras disposiciones.</t>
  </si>
  <si>
    <t>Resolución Instituto de Desarrollo Urbano</t>
  </si>
  <si>
    <t>"Por la cual se reglamenta la actividad de aprovechamiento económico Campamentos de Obra, permitida en el espacio público de la ciudad de Bogotá D.C."</t>
  </si>
  <si>
    <t>Por medio de la cual se adoptan cambios en la denominación de los términos Salud Ocupacional y su Programa</t>
  </si>
  <si>
    <t>"Por la cual se modifica la Resolución No. 359 del 29 de junio de 2007 "Por la cual se crea, conforma y reglamenta el Comité de Ética de la Secretaría Distrital de Movilidad", la cual fue modificada por la Resolución No. 391 del 31 de diciembre de 2010."</t>
  </si>
  <si>
    <t>Por la cual se actualiza el Modelo Estándar de Control Interno MECI: 2014 en la Secretaría Distrital de Movilidad, según lo establecido en el Decreto 943 de 2014</t>
  </si>
  <si>
    <t>Control y Evaluación de la Gestión
  Direccionamiento Estratégico</t>
  </si>
  <si>
    <t>"Por la cual se conforma la Comisión de Personal de la SDM, para el período 2015-2017"</t>
  </si>
  <si>
    <t>Por medio de la cual se adopta el carril preferencial de la Avenida Carrera 15, como parte de la infraestructura de transporte priorizada para el Sistema Integrado de Transporte Público de la ciudad</t>
  </si>
  <si>
    <t>Por la cual se establecen Funciones y Competencias Laborales para los empleos temporales de la
  Planta de personal de la Secretaría Distrital de Movilidad"</t>
  </si>
  <si>
    <t>Articulos 4 y 41</t>
  </si>
  <si>
    <t>Por la cual se fijan las condiciones técnicas y de accesibilidad para los paraderos de transporte público en el marco del Sistema Integrado de Transporte Publico - SITP, así como los criterios y procedimientos para su ubicación dentro del área urbana del Distrito Capital</t>
  </si>
  <si>
    <t>"Por medio de la cual se adopta el reglamento de operación en el marco del Decreto 190 de 2015 "Por el cual se definen los lineamientos para la finalización de la etapa de transición del transporte público colectivo al SITP, establecida mediante Decreto 156 de 2011 y se dictan otras disposiciones"</t>
  </si>
  <si>
    <t>Por la cual se modifica la resolución 396 del 24 de agosto de 2007, Por la cual se crea
  el Comité de Capacitación y Estímulos de la Secretaría Distrital de Movilidad</t>
  </si>
  <si>
    <t>Por medio de la cual se adopta el carril preferencial de la calle 72, como parte de la infraestructura de transporte priorizada para el Sistema Integrado de Transporte Público de la ciudad</t>
  </si>
  <si>
    <t>Por la cual se adopta el Manual Específico de Funciones y de Competencias Laborales</t>
  </si>
  <si>
    <t>"Por la cual se adopta el Plan Institucional de Capacitación- PIC-para los servidores de la Secretaría Distrital
  de Movilidad para las vigencias 2015-2016"</t>
  </si>
  <si>
    <t>Por medio de la cual se modifica la Resolución 017 de 2013</t>
  </si>
  <si>
    <t>"Por medio de la cual se otorga, en la etapa final de transición del transporte público colectivo al SITP, un permiso de operación especial y transitorio para operar las rutas provisionales del Sistema Integrado de Transporte Púbico del Distrito Capital "SITP" y se dictan otras disposiciones.</t>
  </si>
  <si>
    <t>Por la cual se incorpora, en el Régimen de Contabilidad Pública, el marco normativo aplicable a entidades de gobierno y se dictan otras disposiciones</t>
  </si>
  <si>
    <t>"Por la cual se modifica el artículo 4° de la Resolución 205 de 2011 "Por la cual se adopta el Sistema Integrado
  de Gestión para la Secretaría Distrital de Movilidad y se dictan otras disposiciones".</t>
  </si>
  <si>
    <t>Por medio de la cual se adopta el carril preferencial de la Carrera Séptima, como parte de la infraestructura de transporte priorizada para el Sistema Integrado de Transporte Público de la ciudad</t>
  </si>
  <si>
    <t>Por la cual se incorpora el Catálogo general de cuentas al marco normativo para entidades de gobierno</t>
  </si>
  <si>
    <t>"Por la cual se establecen los parámetros y los valores límites máximos permisibles en los vertimientos puntuales a cuerpos de aguas superficiales y a los sistemas de alcantarillado público y se dictan otras disposiciones"</t>
  </si>
  <si>
    <t>Capitulo 1 al 5</t>
  </si>
  <si>
    <t>Resolución Secretaría Distrital de Movilidad y Secretaría de Ambiente</t>
  </si>
  <si>
    <t>Por la cual se adopta el plan para la mitigación de emisiones de los vehículos con motor de ciclo de dos (2) tiempos que circulan en la ciudad de Bogotá 2015 – 2020 (-MMT-)”</t>
  </si>
  <si>
    <t>"Por medio de la cual se modifica la Resolución 518 de 2015 y se dictan otras disposiciones."</t>
  </si>
  <si>
    <t>Por medio de la cual se adopta la Base de Datos de la Secretaría Distrital de Movilidad, en su calidad de Organismo de Tránsito y Autoridad de Tránsito y Transporte de Bogotá, compuesta por las distintas bases de datos que adquiera por cualquier medio idóneo y, dispone su utilización para ejercer en derecho los distintos procesos administrativos, operativos y tecnológicos que en cumplimiento de su misión se adelantan en la Entidad.</t>
  </si>
  <si>
    <t>Por la cual se modifica la resolución 176 del 17 de marzo de 2015 que conforma el grupo de gestores de ética de la
  Secretaría Distrital de Movilidad"</t>
  </si>
  <si>
    <t>Por medio de la cual se dictan medidas tendientes a garantizar la continuidad en la prestación del servicio público de transporte en la ciudad, en la finalización de la etapa de transición al Sistema Integrado de Transporte Público y se dictan otras disposiciones</t>
  </si>
  <si>
    <t>Por medio de la cual se modifica la Resolución 652 de 2015 y se dictan otras disposiciones."</t>
  </si>
  <si>
    <t>Por medio de la cual se adopta el carril preferencial de la Avenida Las Américas, como parte de la infraestructura de transporte priorizada para el Sistema Integrado de Transporte Público de la ciudad</t>
  </si>
  <si>
    <t>Por medio de la cual se adoptan los lineamientos técnico- ambientales para las actividades de aprovechamiento y tratamiento de los residuos de construcción y demolición en el distrito capital</t>
  </si>
  <si>
    <t>Art 1 al 5</t>
  </si>
  <si>
    <t>Por la cual se modifica la Resolución 338 del 28 de julio de 2014.</t>
  </si>
  <si>
    <t>Por medio de la cual se adopta el carril preferencial de la Avenida Norte-Quito-Sur (Av NQS), como parte de la infraestructura de transporte priorizada para el Sistema Integrado de Transporte Público de la ciudad</t>
  </si>
  <si>
    <t>POR LA CUAL SE MODIFICA EL MANUAL ESPECÍFICO DE FUNCIONES Y DE COMPETENCIAS LABORALES DE ALGUNOS EMPLEOS DE LA PLANTA GLOBAL DE LA SDM, ADOPTAOD MEDIANTE LA RESOLUCIÓN 442 DE 2015</t>
  </si>
  <si>
    <t>Resolución Instituto Nacional de Medicina Legal y Ciencias Forenses</t>
  </si>
  <si>
    <t>Por la cual se expide la Guía metodológica para la elaboración del Plan Estratégico de Seguridad Vial. 
  .</t>
  </si>
  <si>
    <t>"Por la cual se adopta la segunda versión de la "Guía para la Medición Indirecta de Alcoholemia a Través de Aire Espirado"</t>
  </si>
  <si>
    <t>Gestión de Trámites y Servicios para la Ciudadanía
  Gestión de Tránsito y Control de Tránsito y Transporte</t>
  </si>
  <si>
    <t>Dirección de Atención al Ciudadano
  Dirección de Gestión de Tránsito y Control de Tránsito y Transporte</t>
  </si>
  <si>
    <t>Por el cual se adopta el manual de señalización vial - Dispositivos uniformes para la regulación del tránsito calles , carretas y ciclorrutas de Colombia</t>
  </si>
  <si>
    <t>Por la cual se modifica el articulo 3o de la resolución 156 de 2015</t>
  </si>
  <si>
    <t>Resolución Ministerio de Tecnologías de la Información y las Comunicaciones</t>
  </si>
  <si>
    <t>Por la cual se reglamentan aspectos relacionados con la Ley de Transparencia y Acceso a la Información Pública.</t>
  </si>
  <si>
    <t>POR LA CUAL SE ADOPTA EL PROGRAMA DE BIENESTAR SOCIAL Y PLAN DE INCENTIVOS</t>
  </si>
  <si>
    <t>Por la cual se modifica la resolucion 259 de 2016 que conforma el grupo de gestores de etica de la SDM</t>
  </si>
  <si>
    <t>Por la cual se modifica parcialmente la Resolución No. 103 de 19 de agosto de 2011 y se distan otras disposiciones</t>
  </si>
  <si>
    <t>Por la cual se adopta el Codigo de Etica de la SDM y se modifica la resolucion 649 de 2014</t>
  </si>
  <si>
    <t>Gestión de Trámites y Servicios para la Ciudadanía
  Direccionamiento Estratégico</t>
  </si>
  <si>
    <t>Por la cual se realiza una delegación de algunas funciones para la Administración del Talento Humano de la Secretaría Distrital de Movilidad</t>
  </si>
  <si>
    <t>Talento Humano
  Gestión Financiera</t>
  </si>
  <si>
    <t>Dirección de Talento Humano
  Subdirección Financiera</t>
  </si>
  <si>
    <t>“Por la cual se constituye y reglamenta la caja menor de la SDM para La vigencia fiscal 2016”</t>
  </si>
  <si>
    <t>Artículo 1 al 13</t>
  </si>
  <si>
    <t>Por la cual se determinan los factores para acceder al nivel sobresaliente para la evaluación del desempeño laboral correspondiente al periodo comprendido entre el 1 de febrero de 2015 y el 31 de enero de 2016</t>
  </si>
  <si>
    <t>Por la cual se adopta el Comité Directivo de la Secretaría Distrital de Movilidad</t>
  </si>
  <si>
    <t>or la cual se adoptan las tablas de retención documental de la SDM</t>
  </si>
  <si>
    <t>Por la cual se modifica la Resolución 709 del 19 de octubre de 2015 que conforma el grupo de gestores de ética de la SDM</t>
  </si>
  <si>
    <t>"Por medio de la cual se adopta la política de pagos electrónicos con recursos del Tesoro Distrital"</t>
  </si>
  <si>
    <t>Por la cual se establece al valor de las copias de documentos, solicitados por particulares a la Secretaría Distrital de Movilidad.</t>
  </si>
  <si>
    <t>Por medio de la cual se adopta el carril preferencial de la Avenida Calle 19 entre la Carrera 3ª y la Avenida Caracas, como parte de la infraestructura de transporte priorizada para el Sistema Integrado de Transporte Público de la ciudad</t>
  </si>
  <si>
    <t>Por la cual se modifica parcialmente la Resolución No. 264 de 2015 y se distan otras disposiciones</t>
  </si>
  <si>
    <t>"Por la cual se ordena la depuración de partidas contables de Ex-agentes de tránsito"</t>
  </si>
  <si>
    <t>Por la cual se establece el procedimiento para el funcionamiento de la Cuenta Única Distrital - CUD</t>
  </si>
  <si>
    <t>Por medio de la cual se modifica el Catálogo General de Cuentas del marco normativo para entidades de gobierno</t>
  </si>
  <si>
    <t>Por la cual se adopta el aplicativo de “Ingreso y Consulta de Información de Personas Capacitadas en el Manejo de Alcohosensores”.</t>
  </si>
  <si>
    <t>("Por medio de la cual se adopta el documento Guía para la evaluación de los Planes estratégicos de Seguridad Vial.")</t>
  </si>
  <si>
    <t>"Por la cual se reglamenta el decreto 2297 de 2015 y se dictan otras disposiciones.</t>
  </si>
  <si>
    <t>Por la cual se reglamenta la expedición de la póliza de seguro obligatorio de accidentes de tránsito y se dictan otras disposiciones.</t>
  </si>
  <si>
    <t xml:space="preserve">Gestión de Tránsito y Control de Tránsito y Transporte
Gestión de Trámites y Servicios para la Ciudadanía  </t>
  </si>
  <si>
    <t>Dirección de Gestión de Tránsito y Control de Tránsito y Transporte
Dirección de Atención al Ciudadano</t>
  </si>
  <si>
    <t>"Por la cual se adiciona y modifica el Reglamento Técnico de Iluminación y Alumbrado Público - Retilap-"</t>
  </si>
  <si>
    <t>Por la cual se modifica la Resolución 236 de 2009 y se dictan otras disposiciones</t>
  </si>
  <si>
    <t>Artículos 2, 3, 4 y 5</t>
  </si>
  <si>
    <t>“Por la cual se seleccionan unos contribuyentes para facturar electrónicamente”.</t>
  </si>
  <si>
    <t>Por medio de la cual se adopta el carril preferencial de la Avenida Primero de Mayo entre la Carrera 10ª y la Avenida Agoberto Mejía, como parte de la infraestructura de transporte priorizada para el Sistema Integrado de Transporte Público de la ciudad</t>
  </si>
  <si>
    <t>Gestión de Trámites y Servicios para la Ciudadanía
Gestión Juridica</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</si>
  <si>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</si>
  <si>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</si>
  <si>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"Por la cual se modifica el artículo 7 numeral 1 de la Resolución 406 de 2014, relacionado con un objetivo
  del Sistema Integrado de Gestión de la Secretaría Distrital de Movilidad"</t>
  </si>
  <si>
    <t>Por medio de la cual se modifica la resolución 098 de 2017 y se dictan otras disposiciones</t>
  </si>
  <si>
    <t>"Por el cual se adopta el Manual de contratación y supervisión de la Secretaría Distrital de Movilidad"</t>
  </si>
  <si>
    <t>Ingeniería de Tránsito
Gestión de Tránsito y Control de Tránsito y Transporte</t>
  </si>
  <si>
    <t>Por la cual se reglamenta el registro y la circulación de los vehículos automotores tipo ciclomotor, tricimoto y cuadriciclo y se dictan otras disposiciones.</t>
  </si>
  <si>
    <t>Gestión de Trámites y Servicios para la Ciudadanía
  Seguridad Víal
 Gestión de Tránsito y Control de Tránsito y Transporte
  Gestión de Transporte e Infraestructura</t>
  </si>
  <si>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</si>
  <si>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Se reglamentan los Decretos Distritales 630 de 2016, 456 de 2017 y 568 de 2017, y se establecen las condiciones para el reporte y publicación de la información de la operación del transporte público individual</t>
  </si>
  <si>
    <t>Por la cual se modifica la Resolución 078 de 22 de nayo de 2017 que vonforma el grupo de gestores de ética de la Secretaría Distrital de Movilidad</t>
  </si>
  <si>
    <t>Por la cual se corrige el código de dos subcuentas de los Catálogos Generales de Cuentas vigentes para los años 2017 y 2018; y de los procedimientos contables que utilizaron dichos códigos, para las entidades de gobierno.</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</si>
  <si>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</si>
  <si>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Por la cual se reglamenta la gestión integral de los residuos generados en las actividades de construcción y demolición - RCD y se dictan otras disposiciones</t>
  </si>
  <si>
    <t>Por la cual se reglamentan las condiciones de habilitación para los Centros de Apoyo Logístico de Evaluación (CALE) y las condiciones, características de seguridad y el rango de precios del examen teórico y práctico para la obtención de la licencia de conducción en el territorio nacional y se dictan otras disposiciones.</t>
  </si>
  <si>
    <t>Resolucion del Ministerio de Transporte</t>
  </si>
  <si>
    <t>"Por la cual se reglamento le instalación y uso obligatorio de cintos reflectivos"</t>
  </si>
  <si>
    <t>por la cual se seleccionan unos contribuyentes para facturar electrónicamente. El Director General de la Unidad Administrativa Especial Dirección de Impuestos y Aduanas Nacionales, en ejercicio de las facultades legales y, en especial las consagradas en el artículo 6° numerales 7 y 12 del Decreto 4048 de 2008, el artículo 684-2 del Estatuto Tributario, el artículo 1.6.1.4.1.10, del Decreto Único Reglamentario 1625 del 11 de octubre de 2016 y de conformidad con lo establecido en el parágrafo 2º transitorio del artículo 308 de la Ley 1819 del 29 de diciembre de 2016</t>
  </si>
  <si>
    <t>Por la cual se definen las condiciones para la inscripción de los vehículos exceptuados por el artículo 4 del Decreto 575 de 2013</t>
  </si>
  <si>
    <t>"Por la cual se reglamenta el trámite del Plan de Mejoramiento que presentan los sujetos de vigilancia y control fiscal a la Contraloría de Bogotá, D.C., se adopta el procedimiento interno y se dictan otras disposiciones".</t>
  </si>
  <si>
    <t>Regula el Subsistema Interno de Gestión Documental y Archivo SIGA.</t>
  </si>
  <si>
    <t>Conforma y regula el funcionamiento del Comité Interno de Archivo.</t>
  </si>
  <si>
    <t>Por la cual se reglamenta la asiganación, uso y control del servicio de telefonía móvil celular en la Secretaria Distraital de Movilidad y se derogan las Resoluciones No 410 del 10 de septiembre de 2007 y 696 del 2 de diciembre de 2008</t>
  </si>
  <si>
    <t>Por medio de la cual se modifica la resolución 156 de 2017 y se dictan otras disposiciones</t>
  </si>
  <si>
    <t>Artículo 2</t>
  </si>
  <si>
    <t>Por la cual se modifica de manera transitoria la Resolución 540 de 2009, con ocasión del inicio de las obras de remodelación en el acceso oriental de la terminal Salitre</t>
  </si>
  <si>
    <t>Artículos 3, 4 5 y 6</t>
  </si>
  <si>
    <t>Por medio del cual se modifica los plazos de implementación de la Resolución 220 de 2017</t>
  </si>
  <si>
    <t>Por la cual se adopta el Comité Intitucional de coordinación de Control Interno de la SDM</t>
  </si>
  <si>
    <t>Direccinamiento Estratégico
  Control y Evaluación de la Gestión</t>
  </si>
  <si>
    <t>Por medio de la cual se establecen las tarifas para los servicios de grúas y parqueaderos de inmovilización de vehículos que presta la secretaría distrital de movilidad.</t>
  </si>
  <si>
    <t xml:space="preserve">  Gestión Juridica Gestión de Trámites y Servicios para la Ciudadanía</t>
  </si>
  <si>
    <t xml:space="preserve">  "Por la cual se adoptan medidas de racionalización en el Gasto Público en la Secretaría Distrital de Movilidad"</t>
  </si>
  <si>
    <t>Dirección Administrativa y Financiera
Subdirección Administrativa</t>
  </si>
  <si>
    <t>“Por la cual se modifica la Resolución 054 de 2018, que modifica de manera transitoria la Resolución 540 de 200. Con ocasión del inicio de las obras de remodelación en el acceso oriental de la Terminal Salitre”</t>
  </si>
  <si>
    <t>Por medio de la cual se modifica la Resolución 049 de 2018 y se dictan otras disposiciones"</t>
  </si>
  <si>
    <t>Por la cual se conforma el grupo de gestores de integridad de la Secretaría Distrital de Movilidad</t>
  </si>
  <si>
    <t>Se adopta instrumentos para la actividad de auditoria, Código de Ética del Auditor, estatuto y Carta de representación</t>
  </si>
  <si>
    <t>"Por la cual se adopta el Código de Integridad de la Secretaría Distrital de Movilidad"</t>
  </si>
  <si>
    <t>Direccinamiento Estratégico</t>
  </si>
  <si>
    <t>"Por la cual se deroga la resolución No. 233 del 20 de diciembre de 2017 y se modifica la
  resolución No. 725 del 27 de octubre de 2015 'Por la cual se adopta el manual de
  supervisión e interventoría de la Secretaría Distrital de Movilidad'</t>
  </si>
  <si>
    <t>Por medio de la cual se modifica la resolucion 049 e 2018 y se dictan otras disposiciones.</t>
  </si>
  <si>
    <t>POR LA CUAL SE REGLAMENTAN LOS CRITERIOS TÉCNICOS PARA LA INSTALACIÓN Y OPERACIÓN DE MEDIOS TÉCNICOS Y TECNOLÓGICOS PARA LA DETECCIÓN DE PRESUNTAS INFRACCIONES AL TRÁNSITO Y SE DICTAN OTRAS DISPOSICIONES</t>
  </si>
  <si>
    <t>Por la cual se reglamenta y autoriza la prestación del Servicio publico de Transporte de pasajeros en triciclos o tricimóviles no motorizados y tricimóviles con pedaleo asistido, para su prestación de forma eficiente, segura, y oportuna, aprovechando el uso de tecnologías de la información y las comunicaciones, y se dictan otras disposiciones"</t>
  </si>
  <si>
    <t>por medio de la cual se adopta el Manual de Politicas Contables para la Entidad Contable Publica Bogota D.C.Versión 1.0</t>
  </si>
  <si>
    <t>toda la norma</t>
  </si>
  <si>
    <t>Gestion Financiera</t>
  </si>
  <si>
    <t>Subdireccion Financiera</t>
  </si>
  <si>
    <t>Por la cual se establecen los lineamientos que deben observar las entidades identificadas conel NIT de Bogotá, D.C. No.899999061-9 pora el correcto y oportuno suministro de la información tributaria que debe consolidar la Dirección Distrital de Tesorería a nombre de Bogotá, D.C.</t>
  </si>
  <si>
    <t>"Por la cual se delegan y asignan funciones en materia de administración del talento humano en la Secretaría Distrital de Movilidad y se dictan otras disposiciones".</t>
  </si>
  <si>
    <t>Por la cual se crea, conforma y reglamenta el Comité de Sistemas de Información de la Secretaría Distrital de Movilidad.</t>
  </si>
  <si>
    <t>Directiva Presidencial</t>
  </si>
  <si>
    <t>Respeto al derecho de autor y los derechos conexos, en lo referente a utilización de programas de ordenador (software).</t>
  </si>
  <si>
    <t>Toda la Directiva</t>
  </si>
  <si>
    <t>Expedida por el Alcalde Mayor de Bogotá. Por la cual se dispone la Adecuación del Control Disciplinario Interno en virtud de la vigencia de la Ley 734 de 2002</t>
  </si>
  <si>
    <t>Directiva Distrital</t>
  </si>
  <si>
    <t>Adopcion de la Política de Servicio al Ciudadano en la administración Distrital</t>
  </si>
  <si>
    <t>“Establece como parte las directrices de implementación de la política de estandarización y en lo referente a información espacial que "Los metadatos geográficos del Distrito Capital se deben elaborar de acuerdo con los estándares generados y acordados por el Grupo de Información Georreferenciada de la Comisión Distrital de Sistemas-CDS, discutidos y aprobados al interior de la Infraestructura de Datos Espaciales del Distrito Capital - IDEC@ y avalados por la Comisión Distrital de Sistemas - CDS”.</t>
  </si>
  <si>
    <t>Numeral 4,8</t>
  </si>
  <si>
    <t>Alcances del Informe de Gestión</t>
  </si>
  <si>
    <t>art 2 literla d</t>
  </si>
  <si>
    <t>ACLARACIÓN DE LA DIRECTIVA 008 DE 2007, SOBRE MEDIDAS DE AUSTERIDAD EN EL GASTO PÚBLICO DEL DISTRITO CAPITAL.</t>
  </si>
  <si>
    <t>Estricto cumplimiento al Derecho de Petición</t>
  </si>
  <si>
    <t>Ahorro de Energía</t>
  </si>
  <si>
    <t>Numeral 1 al 7</t>
  </si>
  <si>
    <t>"Nuevos productos y seguimiento al proyecto "Trámite fácil, construcción positiva."</t>
  </si>
  <si>
    <t>Expedida por el Alcalde Mayor de Bogotá. Por la cual se dispone la aplicación del artículo 51 del C.D.U. - Preservación del orden interno</t>
  </si>
  <si>
    <t>Eficiencia administrativa y lineamientos de la política cero papel en la administración pública</t>
  </si>
  <si>
    <t>Numeral 1 al 11</t>
  </si>
  <si>
    <t>Directrices para prevenir conductas irregulares relacionadas con incumplimiento de los manuales de funciones y de procedimientos y la pérdida de elementos y documentos públicos.</t>
  </si>
  <si>
    <t>Toda la directriz</t>
  </si>
  <si>
    <t>Lineamientos para continuar con la Implementación del Plan Anticorrupción y de Atención al Ciudadano</t>
  </si>
  <si>
    <t>Lineamientos para la atención digna, cálida y decorosa a la Ciudadanía en Bogotá, D.C.</t>
  </si>
  <si>
    <t>Protocolo de verificación de la población de carreteros con ocasión de la revisión excepcional establecida en la resolución 026 de 2013</t>
  </si>
  <si>
    <t>Lineamientos distritales para establecer los programas de bienestar e incentivos</t>
  </si>
  <si>
    <t>Expedida por el Alcalde Mayor de Bogotá. mediante la cual se consagran las directrices relacionadas con la atención de denuncias y/o quejas por posibles actos de corrupción.</t>
  </si>
  <si>
    <t>Instrucciones para evaluación y aprobación de Proyectos de Asociación Público Privadas – APP – de iniciativa privada.</t>
  </si>
  <si>
    <t>lineamientos para la implementación del NMNM de regulación contable pública aplicable a entidades de gobierno en Bogotá Distrito capital</t>
  </si>
  <si>
    <t>Aspectos a tener en cuenta para la adquisición, desarrollo e implementación de un sistema de gestión de documentos de archivo -SGDA- en las entidades del Distrito Capital</t>
  </si>
  <si>
    <t>ACTUALIZACIÓN DIRECTIVA NO. 007 DE 2016 “LINEAMIENTOS PARA LA IMPLEMENTACIÓN DEL NUEVO MARCO NORMATIVO DE REGULACIÓN CONTABLE PÚBLICA APLICABLE A ENTIDADES DE GOBIERNO EN BOGOTÁ DISTRITO CAPITAL”.</t>
  </si>
  <si>
    <t>artículo 5</t>
  </si>
  <si>
    <t>"Lineamientos de Bienestar en las Entidades Distritales"- Alcaldía Mayor de Bogotá, D.C. - Tiempo con bebés, Tarde de juego, Salas amigas de la familia lactante</t>
  </si>
  <si>
    <t>LINEAMIENTOS PARA LA DEPURACIÓN CONTABLE APLICABLE A LAS ENTIDADES DE GOBIERNO DE BOGOTÁ DISTRITO CAPITAL</t>
  </si>
  <si>
    <t>Implementación formato de elaboración y presentación de informes de quejas y reclamos</t>
  </si>
  <si>
    <t>"Implementación de la Estrategía Distrital para la Respuesta a Emergencias - Marco de Actuación"</t>
  </si>
  <si>
    <t>Expedida por el Alcalde Mayor de Bogotá. Por el cual se da una directriz para la aplicación de principios en la practica de pruebas en los procesos disciplinarios</t>
  </si>
  <si>
    <t>Expedida por el Alcalde Mayor de Bogotá. Por el cual se dan directrices para la actualizacion del Sistema Distrital de Informacion Disciplinaria</t>
  </si>
  <si>
    <t>Protección constitucional, legal y jurisprudencial de mujeres en estado de embarazo y lactancia vinculadas mediante CAPS</t>
  </si>
  <si>
    <t>Unifica las instrucciones para la vigilancia, control y administración del Sistema General de Riesgos Profesionales</t>
  </si>
  <si>
    <t>Establece la posibilidad de expedir tarjeta de operación en el SITP a los vehículos de TPC que no puedan vincularse al masivo en virtud de la negativa de las empresas de transporte público de otorgar paz y salvos para facilitar dicha migración.</t>
  </si>
  <si>
    <t>Lineamientos para la publicación y actualización de información sobre los trámites, servicios, campañas, eventos y puntos de atención en la Guía de Trámites, Servicios y el Mapa Callejero.</t>
  </si>
  <si>
    <t>Aplicación del Decreto 723de 2013 "Por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t>
  </si>
  <si>
    <t>Circular Secretaría General</t>
  </si>
  <si>
    <t>ACTUALIZACIÓN DE POLÍTICAS - MARCO GENERAL SOBRE LA PROTECCIÓN DE DATOS PERSONALES. IMPLEMENTACIÓN Y CUMPLIMIENTO DEL DECRETO 1377 DE 2013 “POR EL CUAL SE REGLAMENTA PARCIALMENTE LA LEY 1581 DE 2012</t>
  </si>
  <si>
    <t>Circular Veeduría Distrital</t>
  </si>
  <si>
    <t>Lineamientos de la Veeduría Distrital para el envío de la información sobre el informe anual de evaluación del control interno contable</t>
  </si>
  <si>
    <t>100-010</t>
  </si>
  <si>
    <t>ORIENTACIONES EN MATERIA DE CAPACITACIÓN Y FORMACIÓN DE LOS EMPLEADOS PÚBLICOS</t>
  </si>
  <si>
    <t>Aplicación y cumplimiento de la circular 006 de agosto 12 de 2013. "Aplicación del Decreto 723"</t>
  </si>
  <si>
    <t>Competencia concurrente del Ministerio del Trabajo y la Superintendencia de Vigilancia y Seguridad Privada a efecto de fijar los lineamientos para ejercer control, inspección y vigilancia sobre el cumplimiento de las obligaciones laborales.</t>
  </si>
  <si>
    <t>Modifica la Circular 02 de 2012, detallando el procedimiento a seguir para facilitar la vinculación de los vehículos del TPC al SITP, ante la negativa de las empresas de transporte público de otorgar paz y salvos para facilitar dicha migración al sistema masivo o ante la negativa de los mismos propietarios de entregar los vehículos.</t>
  </si>
  <si>
    <t>Numeral 4.6 Acta Final de Acuerdo Laboral 2015</t>
  </si>
  <si>
    <t>Nuevos Convenios para el pago de la nómina</t>
  </si>
  <si>
    <t>Aplicación y cumplimiento de la circular 006 de 2013</t>
  </si>
  <si>
    <t>Coordinar desde la Oficina Asesora de Comunicaciones la información y los responsables de entregar información para ser cargada en la web de la entidad.</t>
  </si>
  <si>
    <t>Implementación de terminales y patios zonales transitorios del Sistema Integrado de Transporte Público -SITP. Radicación No. 1-2011-52044.</t>
  </si>
  <si>
    <t>Adopción de medidas para el ahorro de energía eléctrica yagua en la Secretaria Distrital de Movilidad.</t>
  </si>
  <si>
    <t>CIR17-12-SEC-4000</t>
  </si>
  <si>
    <t>"Trámite para aceptar invitaciones y para salir del país"-Ministerio del Interior</t>
  </si>
  <si>
    <t>Requisitos para el trámite de comisiones de servicios y estudios.</t>
  </si>
  <si>
    <t>Cumplimiento del Decreto Distrital No. 371 de 2010 artículo tercero numerales 3 y 4.</t>
  </si>
  <si>
    <t>A través de la cual se establecen las pautas y estructura para la elaboración del Informe de Rendición de Cuentas de la Administración Distrital con el fin de garantizar la entrega de información oportuna, transparente, integral y de calidad a la ciudadanía</t>
  </si>
  <si>
    <t>Protocolo para la atención de requerimientos y de visitas a la entidad por parte de los organismos de control</t>
  </si>
  <si>
    <t>Cumplimiento del Acuerdo 630 de 2015 y delos Decretos Distritales 371 de 2017, 197 de 2014 y 392 de 2015.</t>
  </si>
  <si>
    <t>A través de la cual se remite la versión actualizada del documento "Metodología para el proceso de Rendición de Cuentas de la Administración ¨Distrital y Local de la Vigencia 2017"</t>
  </si>
  <si>
    <t>"Restricción Solicitudes de Comisión"- Alcaldía Mayor de Bogotá, D.C.</t>
  </si>
  <si>
    <t>Actualización procedimiento contable "Cuenta Única Distrital-CUD emitido mediante circular externa No 010 de 2016</t>
  </si>
  <si>
    <t>Trámite de Situaciones Administrativas (comisiones de servicios y estudios)</t>
  </si>
  <si>
    <t>Lineamientos para el proceso de Rendición de Cuentas Distrital</t>
  </si>
  <si>
    <t>Aplicación Tarifa y Distribución Estampilla Universidad Distrital Francisco José de Caldas 50 Años"</t>
  </si>
  <si>
    <t>Sentencia T</t>
  </si>
  <si>
    <t>Deberes constitucionales de los medios de comunicación, derecho a la libertad de expresión e información.</t>
  </si>
  <si>
    <t>Sentencia C</t>
  </si>
  <si>
    <t>LINEAMIENTOS PARA LA PROVISIÓN DE EMPLEOS TEMPORALES</t>
  </si>
  <si>
    <t>Sentencia</t>
  </si>
  <si>
    <t>N.A</t>
  </si>
  <si>
    <t>De la Corte Constitucional ratificó las atribuciones del Contador General de la Nación ,para expedir normas de carácter obligatorio y vinculante para todas las entidades del sector público, respecto del alcance de las facultades que en materia de control interno le corresponde al Contador General de la Nación y que están contenida en el literal k del artículo 3 de la ley 298 de 1996</t>
  </si>
  <si>
    <t>Gestión Finaciera</t>
  </si>
  <si>
    <t>"DOCUMENTO PUBLICO/DERECHO DE ACCESO A DOCUMENTOS PUBLICOS/DERECHO DE PETICION"</t>
  </si>
  <si>
    <t>Cascos protectores y sus visores para conductores y acompañantes de motocicletas, motociclos y motocarros</t>
  </si>
  <si>
    <t>Norma técnica de calidad</t>
  </si>
  <si>
    <t>Toda la norma pero no aplica el numeral 7.1.5.2</t>
  </si>
  <si>
    <t>Sistema de Gestión de Seguridad de la Información, primera edición del 15 de octubre de 2005</t>
  </si>
  <si>
    <t>Norma ISO 27001</t>
  </si>
  <si>
    <t>Revisón técnico mecánica y de emisiones contaminantes en vehìculos automotores. Tercera actualizaciòn</t>
  </si>
  <si>
    <t>El tema de Responsabilidad Social a nivel internacional y nacional cada día cobra mayor interés entre las organizaciones debido a la conciencia y necesidad de mantener un comportamiento socialmente responsable que permita contribuir al Desarrollo Sostenible.</t>
  </si>
  <si>
    <t>Automotores. Extintores portatiles</t>
  </si>
  <si>
    <t>Procedimientos de evaluación y características de los equipos de flujo parcial necesarios para medir las emisiones de humo generadas por la s fuentes móviles accionadas con ciclo diésel.</t>
  </si>
  <si>
    <t>Evaluación de gases de escape de vehículos automotores que operan con ciclo Otto. Método de ensayo en marcha mínima /(Ralentí) y velocidad crucero, y especificaciones para los equipos empleados.</t>
  </si>
  <si>
    <t>Evaluación de gases de escape de motocicletas, motociclos, moto triciclos,
 motocarros y cuatrimotos accionados tanto con gas, o gasolina (motor de cuatro tiempos) como con mezcla gasolina-aceite (motor de dos tiempos). Método de ensayo en marcha mínima (Ralentí) y especificaciones para los equipos empleados.</t>
  </si>
  <si>
    <t>Depuración de la cartera real y potencial a cargo de las entidades distritales.</t>
  </si>
  <si>
    <t>Reconocimiento Contable de Recaudos a través de operaciones interinstitucionales por conceptos diferentes a recursos de Transferencias</t>
  </si>
  <si>
    <t>Cartilla "planes de manejo de tránsito". Secretaría Distrital de Movilidad de Bogotá</t>
  </si>
  <si>
    <t>"Esquema típicos para obras de bajo impacto en vías locales".</t>
  </si>
  <si>
    <t>Aplica todo la cartilla</t>
  </si>
  <si>
    <t>"Por el cual se modifica parcialmente el Decreto 1083 de 2015, Único Reglamentario del Sector de Función Pública, y se deroga el Decreto 1737 de 2009" - Socialización del acto administrativo que adopta el MFCL a las organizaciones sindicales; procedimiento de descuento a servidores públicos de días no laborados por ausencia no justificada; reporte de vacantes definitivas en el aplicativo OPEC de la CNSC según lineamientos de esta; permisos remunerados a representantes de los empleados ante Comisiones de Personal para que asistan a las capacitaciones; comisión de estudios</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</si>
  <si>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</si>
  <si>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</si>
  <si>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 xml:space="preserve">	
Aplicación del Decreto Nacional 1716 de 2009, sobre Comités de Conciliación y conciliación extrajudicial</t>
  </si>
  <si>
    <t xml:space="preserve">"Por el cual se adiciona el capítulo 12 al Título 3 de la Parte 2 del Libro 2 del Decreto 1069 de 2015, Decreto Único Reglamentario del Sector Justicia y del Derecho, relacionado con la presentación, tratamiento y radicación de las peticiones presentadas verbalmente".
 </t>
  </si>
  <si>
    <t>Codigo Penal</t>
  </si>
  <si>
    <t>Por medio de la cual se reforma la
 Ley 270 de 1996 Estatutaria de la Administración de Justicia.</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</si>
  <si>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</si>
  <si>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Por medio del cual se establecen directrices 
y lineamientos en materia de conciliación y Comités de Conciliación en el Distrito Capital</t>
  </si>
  <si>
    <t>Por el cual se reforma el Código Contencioso Administrativo.</t>
  </si>
  <si>
    <t>Por el cual se reglamentan los Acuerdos 01 de 1998 y 12 de 2000, compilados en el Decreto 959 de 2000</t>
  </si>
  <si>
    <t>Por medio del cual se expide el Decreto Único Reglamentario del sector Justicia y del Derecho</t>
  </si>
  <si>
    <t>por la cual se desarrolla el artículo 88 de la Constitución Política de Colombia en relación con el ejercicio de las acciones populares y de grupo y se dictan otras disposiciones.</t>
  </si>
  <si>
    <t>Por la cual se establece el código disciplinario del abogado.</t>
  </si>
  <si>
    <t>por la cual se expiden normas en materia Tributaria y se dictan otras disposiciones fiscales de las Entidades Territoriales.</t>
  </si>
  <si>
    <t>Por la cual se reforma el Código Procesal del Trabajo y de la Seguridad Social para hacer efectiva la oralidad en sus procesos.</t>
  </si>
  <si>
    <t>Por la cual se reforma el Código Procesal del Trabajo.</t>
  </si>
  <si>
    <t>por medio de la cual se introducen medidas para la eficiencia y la transparencia en la Ley 80 de 1993 y se dictan otras disposiciones generales sobre la contratación con Recursos Públicos.</t>
  </si>
  <si>
    <t>Por medio de la cual se reforman parcialmente las Leyes 906 de 2004, 599 de 2000 y 600 de 2000 y se adoptan medidas para la prevención y represión de la actividad delictiva de especial impacto para la convivencia y seguridad ciudadana.</t>
  </si>
  <si>
    <t>"Por la cual se expide el Código Nacional de Tránsito Terrestre y se dictan otras disposiciones".</t>
  </si>
  <si>
    <t>Sanciones y procedimientos</t>
  </si>
  <si>
    <t>Aplicación para las actuaciones administrativas</t>
  </si>
  <si>
    <t>Por medio del cual implementa las plataformas tecnologicas en el nivel básico de taxis</t>
  </si>
  <si>
    <t>A través de este Decreto se dictan medidas para la migración de equipos del transporte colectivo al transporte masivo y se establece que la Secretaría Distrital de Movilidad adoptará durante el periodo de transición al Sistema Integrado de Transporte Público -SITP, las medidas necesarias para garantizar la continuidad y cobertura del servicio de transporte en la ciudad y definirá las condiciones de migración de los equipos actualmente destinados al transporte colectivo hacia el transporte masivo.</t>
  </si>
  <si>
    <t>Por medio de la cual se realzia la designación de los delegados del nivel directivo del Sector Movilidad a las sesiones trimestrales de programación y seguimiento de los Consejos Locales de Gobierno establecidas en el artículo 15 del Decreto 101 de 2010</t>
  </si>
  <si>
    <t>Resolución Contaduría de Bogotá</t>
  </si>
  <si>
    <t>Gestión de Trámites y Servicios para la Ciudadanía
Gestión de Tránsito y Control de Tránsito y Transporte</t>
  </si>
  <si>
    <t>Dirección de Atención al Ciudadano
Dirección de Gestión de Tránsito y Control de Tránsito y Transporte</t>
  </si>
  <si>
    <t>Resolución Secretaría General Alcadía Mayor de Bogotá</t>
  </si>
  <si>
    <t>Resolución Secretaría de Tránsito y Transporte de Bogotá</t>
  </si>
  <si>
    <t xml:space="preserve">
Gestión de Tránsito y Control de Tránsito y Transporte
Gestión de Trámites y Servicios para la Ciudadanía</t>
  </si>
  <si>
    <t>Comunicaciones
  Gestión de TICs</t>
  </si>
  <si>
    <t>Gestión de Trámites y Servicios para la Ciudadanía
  Gestión de Transporte e Infraestructura
  Gestión Jurídica</t>
  </si>
  <si>
    <t>Dirección de Atención al Ciudadano 
  Dirección Gestión de tránsito y control de tránsito y transporte
Dirección de Investigaciones Administrativas al Tránsito y al Transporte
Subdirección de Contravenciones</t>
  </si>
  <si>
    <t>Todos los misionales</t>
  </si>
  <si>
    <t>Todas las misionales</t>
  </si>
  <si>
    <t>Dirección de Atención al Ciudadano
Oficina de Seguridad Víal
 Dirección de Gestión de Tránsito y Control de Tránsito y Transporte
 Dirección de Planeación de la Movilidad</t>
  </si>
  <si>
    <t>Dirección de Atención al Ciudadano 
 Dirección de Gestión de tránsito y control de tránsito y transporte
Dirección de Investigaciones Administrativas al Tránsito y al Transporte
Subdirección de Contravenciones</t>
  </si>
  <si>
    <t>Seguridad Vial
  Subdirección de la Bicicleta y el peatón
  Gestión Juridica</t>
  </si>
  <si>
    <t>Dirección de ingeniería de Tránsito
 Oficina de Seguridad Vial</t>
  </si>
  <si>
    <t>Dirección Gestión de tránsito y control de tránsito y transporte
Oficina de Seguridad Vial</t>
  </si>
  <si>
    <t>Oficina de Seguridad Vial</t>
  </si>
  <si>
    <t>Dirección de Atención al Ciudadano
  Oficina de Seguridad Vial</t>
  </si>
  <si>
    <t>Oficina de Seguridad Vial
  Dirección de Talento Humano</t>
  </si>
  <si>
    <t>Oficina de Seguridad Vial
  Dirección de Atención al Ciudadano</t>
  </si>
  <si>
    <t>Oficina de Seguridad Vial
Dirección de Talento Humano
  Dirección de Estudios Sectoriales</t>
  </si>
  <si>
    <t>Oficina de Seguridad Vial
 Dirección de Ingeniería de Tránsito
  Dirección de Estudios Sectoriales
  Dirección de Transporte e Infraestructura</t>
  </si>
  <si>
    <t>Oficina de Seguridad Vial
 Dirección de Ingeniería de Tránsito</t>
  </si>
  <si>
    <t>Oficina de Seguridad Vial
 Dirección Ingeniería de Tránsito</t>
  </si>
  <si>
    <t>Oficina de Seguridad Vial 
  Dirección de Ingeniería de Tránsito</t>
  </si>
  <si>
    <t>Oficina de Seguridad Vial
  Dirección de Gestión de tránsito y control de tránsito y transporte
Dirección de Atención al Ciudadano</t>
  </si>
  <si>
    <t>Dirección de Ingeniería de Tránsito
 Oficina de Seguridad Vial</t>
  </si>
  <si>
    <t>Dirección de Gestión de tránsito y control de tránsito y transporte
Ingeniería de Tránsito 
Oficina de Seguridad Vial
 Dirección de Estudios Sectoriales
 Dirección de Transporte e Infraestructura</t>
  </si>
  <si>
    <t>Oficina de Seguridad Vial
 Dirección de Gestión de tránsito y control de tránsito y transporte</t>
  </si>
  <si>
    <t>Oficina de Seguridad Vial
Dirección de Ingeniería de Tránsito
Dirección de Gestión de tránsito y control de tránsito y transporte</t>
  </si>
  <si>
    <t xml:space="preserve"> Oficina de Seguridad Vial</t>
  </si>
  <si>
    <t>Oficina de Seguridad Vial
 Dirección de Control y Vigilancia</t>
  </si>
  <si>
    <t>Dirección de Gestión de tránsito y control de tránsito y transporte
  Oficina de Seguridad Vial</t>
  </si>
  <si>
    <t>Dirección de Gestión de tránsito y control de tránsito y transporte
 Oficina de Seguridad Vial</t>
  </si>
  <si>
    <t>Oficina de Seguridad Vial
 Direccion de Ingeniería de Tránsito</t>
  </si>
  <si>
    <t>Dirección de Atención al Ciudadano
 Oficina de Seguridad Vial
 Dirección de Gestión de tránsito y control de tránsito y transporte
 Dirección de Contravenciones de Tránsito</t>
  </si>
  <si>
    <t>Oficina de Seguridad Vial
 Direccion de Gestión de tránsito y control de tránsito y transporte</t>
  </si>
  <si>
    <t>Oficina de Seguridad Vial
 Direccion deGestión de tránsito y control de tránsito y transporte</t>
  </si>
  <si>
    <t>Oficina de Seguridad Vial
 Dirección de Ingeneiría de Tránsito</t>
  </si>
  <si>
    <t>Oficina de Seguridad Vial
 Dirección de Ingeniería de Tránsito
 Subdirección Administrativa</t>
  </si>
  <si>
    <t>Oficina de Seguridad Vial
 Dirección de Control y Vigilancia
 Dirección de Talento Humano</t>
  </si>
  <si>
    <t>Oficina de Seguridad Vial
 Dirección deGestión de Tránsito y Control de Tránsito y Transporte</t>
  </si>
  <si>
    <t>Dirección de Ingeniería de Tránsito
Dirección de Gestión de Tránsito y Control de Tránsito y Transporte
 Oficina de Seguridad Vial</t>
  </si>
  <si>
    <t>Dirección de gestión de cobro</t>
  </si>
  <si>
    <t>Gestión Jurídica</t>
  </si>
  <si>
    <t>Inteligencia para la Movilidad</t>
  </si>
  <si>
    <t>Dirección de Inteligencia para la Movilidad</t>
  </si>
  <si>
    <t>Gestión Contravencional y al Transporte Público</t>
  </si>
  <si>
    <t>Subdirección de Control e Investigaciones al Transporte Público</t>
  </si>
  <si>
    <t>Dirección de Representación Judicial</t>
  </si>
  <si>
    <t>Dirección de Planeación de la Movilidad</t>
  </si>
  <si>
    <t>Planeación de Transporte e Infraestructura</t>
  </si>
  <si>
    <t>Gestión de tránsito, y control de tránsito y transporte</t>
  </si>
  <si>
    <t>Dirección de Gestión de tránsito, y control de tránsito y transporte</t>
  </si>
  <si>
    <t>Oficina de gestión social</t>
  </si>
  <si>
    <t>Gestión social</t>
  </si>
  <si>
    <t>Oficina de Seguridad Vial
 Dirección de Ingeniería de Tránsito
 Dirección de Talento Humano 
 Dirección de Estudios Sectoriales
 Dirección de Transporte e Infraestructura
Dirección de investigaciones administrativas al tránsito y transporte
Subdirección de Contravenciones</t>
  </si>
  <si>
    <t>Dirección de Gestión de tránsito y control de tránsito y transporte
Dirección de investigaciones administrativas al tránsito y transporte
Procesos Adminisrativos</t>
  </si>
  <si>
    <t>Dirección de Ingeniería de Tránsito
Dirección de investigaciones administrativas al tránsito y transporte
Subdirección de Contravenciones</t>
  </si>
  <si>
    <t>Oficina de Seguridad Vial
 Dirección de Ingeniería de Tránsito
 Dirección de Talento Humano
Dirección de investigaciones administrativas al tránsito y transporte
Subdirección de Contravenciones</t>
  </si>
  <si>
    <t>Oficina de Seguridad Vial
 Dirección de Ingeniería de Tránsito
 Dirección de Transporte e Infraestructura
Dirección de investigaciones administrativas al tránsito y transporte
Subdirección de Contravenciones</t>
  </si>
  <si>
    <t>Dirección de Gestión de tránsito y control de tránsito y transporte
Dirección de investigaciones administrativas al tránsito y transporte
Subdirección de Contravenciones</t>
  </si>
  <si>
    <t xml:space="preserve">Subdirección Financiera
Dirección de investigaciones administrativas al tránsito y transporte
Subdirección de Contravenciones
Subsecretaria Gestion Juridica
</t>
  </si>
  <si>
    <t>Oficina de Seguridad Vial
 Dirección de Ingeniería de Tránsito
Dirección de Gestión de tránsito y control de tránsito y transporte
Dirección de investigaciones administrativas al tránsito y transporte
Subdirección de Contravenciones</t>
  </si>
  <si>
    <t>Dirección de Ingeniería de Tránsito
Dirección de Gestión de tránsito y control de tránsito y transporte
Dirección de investigaciones administrativas al tránsito y transporte
Subdirección de Contravenciones</t>
  </si>
  <si>
    <t>Dirección de investigaciones administrativas al tránsito y transporte
Subdirección de Contravenciones</t>
  </si>
  <si>
    <t>Oficina de Seguridad Vial
Dirección de Ingeniería de Tránsito
  Dirección de Gestión de tránsito y control de tránsito y transporte
Dirección de investigaciones administrativas al tránsito y transporte
Subdirección de Contravenciones</t>
  </si>
  <si>
    <t>Dirección deGestión de tránsito y control de tránsito y transporte
  Dirección de investigaciones administrativas al tránsito y transporte
  Subdirección de Investigaciones
  de Transporte Público
  Subdirección de Contravenciones 
 de Tránsito</t>
  </si>
  <si>
    <t>Subsecretaría de Gestión Jurídica</t>
  </si>
  <si>
    <t>Subdirección Financiera
  Dirección de Talento Humano
Subsecretaría de Gestión Jurídica</t>
  </si>
  <si>
    <t>Dirección de Atención al Ciudadano 
  Oficina de Control Disciplinario
Subsecretaría de Gestión Jurídica</t>
  </si>
  <si>
    <t xml:space="preserve">Subsecretaría de Gestión Jurídica
Direccion de Representacion Judicial </t>
  </si>
  <si>
    <t>Subdirección Financiera
Subsecretaría de Gestión Jurídica</t>
  </si>
  <si>
    <t>Oficina de Información Sectorial
  Subdirección Administrativa
Subsecretaría de Gestión Jurídica</t>
  </si>
  <si>
    <t>Oficina de Control Disciplinario
Subsecretaría de Gestión Jurídica</t>
  </si>
  <si>
    <t xml:space="preserve">Subdirección Financiera
  Oficina de Control Disciplinario
Subsecretaría de Gestión Jurídica
Direccion de Representacion Judicial </t>
  </si>
  <si>
    <t xml:space="preserve">Subdirección Financiera
Dirección de Atención al Ciudadano  
  Dirección de Talento Humano
Subsecretaría de Gestión Jurídica
Direccion de Representacion Judicial </t>
  </si>
  <si>
    <t>Dirección de Gestión de tránsito y control de tránsito y transporte
Dirección de investigaciones administrativas al tránsito y transporte
S
Subsecretaría de Gestión Jurídica
Direccion de Representacion Judicial</t>
  </si>
  <si>
    <t>Oficina Asesora de Planeación
  Subdirección Finnaciera
  Oficina de Control Disciplinario
Subsecretaría de Gestión Jurídica</t>
  </si>
  <si>
    <t>Oficina de Seguridad Vial
Dirección de Atención al Ciudadano
Dirección de Gestión de tránsito y control de tránsito y transporte
Dirección de Talento Humano
Subsecretaría de Gestión Jurídica
Dirección de investigaciones administrativas al tránsito y transporte
Subdirección de Contravenciones</t>
  </si>
  <si>
    <t xml:space="preserve">Subsecretaría de Gestión Jurídica
</t>
  </si>
  <si>
    <t>Subdirección Financiera
  Dirección de Estudios Sectoriales
Subsecretaría de Gestión Jurídica</t>
  </si>
  <si>
    <t>Oficina de Seguridad Vial
 Dirección de Ingeniería de Tránsito
Subsecretaría de Gestión Jurídica</t>
  </si>
  <si>
    <t>Dirección de Atención al Ciudadano 
Subdirección de Transporte Público
Subsecretaría de Gestión Jurídica</t>
  </si>
  <si>
    <t xml:space="preserve">Oficina de Seguridad Vial
 Dirección de Ingeniería de Tránsito
Subsecretaría de Gestión Jurídica
</t>
  </si>
  <si>
    <t>Oficina de Seguridad Vial
  Dirección de Atención al Ciudadano
Subsecretaría de Gestión Jurídica</t>
  </si>
  <si>
    <t>Dirección de Atención al Ciudadano
Subsecretaría de Gestión Jurídica
 Dirección de Ingeniería de Tránsito
 Oficina de Seguridad Vial</t>
  </si>
  <si>
    <t>Subdirección Financiera
  Dirección de Estudios Sectoriales
  Dirección de Transporte e Infraestructura
Subsecretaría de Gestión Jurídica</t>
  </si>
  <si>
    <t xml:space="preserve">Subsecretaría de Gestión Jurídica
Representacion Judicial </t>
  </si>
  <si>
    <t>Oficina de Control Disciplinario
  Subdirección Financiera
Subsecretaría de Gestión Jurídica</t>
  </si>
  <si>
    <t>Dirección de Talento Humano
  Oficina de Control Disciplinario
Subsecretaría de Gestión Jurídica</t>
  </si>
  <si>
    <t>Oficina de Seguridad Vial
Subsecretaría de Gestión Jurídica</t>
  </si>
  <si>
    <t>Dirección de Gestión de tránsito y control de tránsito y transporte
Dirección de investigaciones administrativas al tránsito y transporte
Subdirección de Contravenciones
Subsecretaría de Gestión Jurídica
Direccion de Representacion Judicial</t>
  </si>
  <si>
    <t xml:space="preserve">Oficina de Control Interno
Subsecretaría de Gestión Jurídica
Direccion de Representacion Judicial </t>
  </si>
  <si>
    <t xml:space="preserve">Subsecretaría de Gestión Jurídica
Direccion de Normatividad y conceptos  </t>
  </si>
  <si>
    <t xml:space="preserve">Dirección de Ingeniería de Tránsito
Subsecretaría de Gestión Jurídica
Direccion de Normatividad y conceptos </t>
  </si>
  <si>
    <t>Dirección de Gestión de tránsito y control de tránsito y transporte
Subsecretaría de Gestión Jurídica</t>
  </si>
  <si>
    <t xml:space="preserve">
Subsecretaría de Gestión Jurídica Oficina de Gestión Social Dirección de Atención al Ciudadano</t>
  </si>
  <si>
    <t>Subdirección Financiera
  Dirección de Estudios Sectoriales
  Dirección de Transporte e Infraestructura
  Dirección de Atención al Ciudadano
  Dirección de Gestión de tránsito y control de tránsito y transporte
Subsecretaría de Gestión Jurídica</t>
  </si>
  <si>
    <t>Oficina de Seguridad Vial
 Dirección de Gestión de tránsito y control de tránsito y transporte
Subsecretaría de Gestión Jurídica</t>
  </si>
  <si>
    <t>Dirección de Gestión de tránsito y control de tránsito y transporte
 Oficina de Seguridad Vial
Subsecretaría de Gestión Jurídica</t>
  </si>
  <si>
    <t>Dirección de Atención al Ciudadano
Subsecretaría de Gestión Jurídica</t>
  </si>
  <si>
    <t>Dirección de Atención al Ciudadano
  Oficina de Seguridad Vial
Subsecretaría de Gestión Jurídica</t>
  </si>
  <si>
    <t>Subsecretaría de Gestión Jurídica Dirección de Atención al Ciudadano</t>
  </si>
  <si>
    <t xml:space="preserve">Subsecretaría de Gestión Jurídica
 </t>
  </si>
  <si>
    <t>Gestión de TICs
  Comunicaciones</t>
  </si>
  <si>
    <t>Oficina Asesora de Oficina Asesora de Comunicaciones y Cultura y Cultura
Subsecretaría de Gestión Jurídica</t>
  </si>
  <si>
    <t xml:space="preserve">Oficina Asesora de Planeación
 Oficina Asesora de Comunicaciones y Cultura y Cultura para la Movilidad </t>
  </si>
  <si>
    <t>Oficina Asesora de Comunicaciones y Cultura y Cultura para la Movilidad
  Subdirección Administrativa</t>
  </si>
  <si>
    <t xml:space="preserve">Oficina Asesora de Comunicaciones y Cultura y Cultura para la Movilidad
  </t>
  </si>
  <si>
    <t>Oficina Asesora de Comunicaciones y Cultura y Cultura para la Movilidad</t>
  </si>
  <si>
    <t xml:space="preserve">  Oficina Asesora de Comunicaciones y Cultura
  Oficina de TIcs</t>
  </si>
  <si>
    <t xml:space="preserve">Oficina de Control Interno
Oficina Asesora de Comunicaciones y Cultura y Cultura para la Movilidad </t>
  </si>
  <si>
    <t>Oficina Asesora de Oficina Asesora de Comunicaciones y Cultura y Cultura
  Oficina de Tecnologías de la Información y las Oficina Asesora de Comunicaciones y Cultura</t>
  </si>
  <si>
    <t>Oficina Asesora de Oficina Asesora de Comunicaciones y Cultura y Cultura</t>
  </si>
  <si>
    <t>Oficina Asesora de Comunicaciones y Cultura y Cultura para la Movilidad
  Oficina de Tecnologías de la Información y las Oficina Asesora de Comunicaciones y Cultura</t>
  </si>
  <si>
    <t xml:space="preserve">Oficina Asesora de Comunicaciones y Cultura y Cultura para la Movilidad </t>
  </si>
  <si>
    <t xml:space="preserve"> Oficina Asesora de Comunicaciones y Cultura y Cultura para la Movilidad </t>
  </si>
  <si>
    <t>Dirección de Gestión de tránsito y control de tránsito y transporte
Subsecretaría de Gestión Jurídica
Dirección de investigaciones administrativas al tránsito y transporte
Subdirección de Contravenciones
Dirección de Gestión de Cobro
Procesos Adminisrativos</t>
  </si>
  <si>
    <t xml:space="preserve">Dirección de Gestión de tránsito y control de tránsito y transporte
Dirección de investigaciones administrativas al tránsito y transporte
Subdirección de Contravenciones
Dirección de Gestión de Cobro
</t>
  </si>
  <si>
    <t>Dirección de Gestión de tránsito y control de tránsito y transporte
Dirección de investigaciones administrativas al tránsito y transporte
Subdirección de Contravenciones
Dirección de Gestión de Cobro
Procesos Adminisrativos</t>
  </si>
  <si>
    <t xml:space="preserve">Dirección de Gestión de tránsito y control de tránsito y transporte
Dirección de investigaciones administrativas al tránsito y transporte
Subdirección de Contravenciones
Dirección de Gestión de Cobro
Subsecretaría de Gestión Jurídica
Direccion de Representacion Judicial </t>
  </si>
  <si>
    <t xml:space="preserve">Subdirección Financiera
 Oficina de Seguridad Vial
Dirección de Atención al Ciudadano
 Dirección de Ingeniería de Tránsito
Dirección de Gestión de tránsito y control de tránsito y transporte
 Dirección de Estudios Sectoriales
 Dirección de Trasnporte e Infraestructura
Subsecretaría de Gestión Jurídica
Dirección de investigaciones administrativas al tránsito y transporte
Subdirección de Contravenciones
Dirección de Gestión de Cobro
</t>
  </si>
  <si>
    <t>Dirección de Gestión de Cobro.</t>
  </si>
  <si>
    <t>Dirección de Gestión de Cobro</t>
  </si>
  <si>
    <t>Subsecretaría de Política de Movilidad</t>
  </si>
  <si>
    <t>Por medio de la cual se delega la función ordenadora del gasto en los Subsecertarios de Despacho y se dictan otras disposiciones</t>
  </si>
  <si>
    <t>Por la cual se modifican los manuales de contratación, de supervisión e interventoría de la Secertaría Distrital de Movilidad</t>
  </si>
  <si>
    <t>Subsecretarías
Dirección de Contratación</t>
  </si>
  <si>
    <t>Por medio de la cual se organiza el Comité de Conciliación y Defensa Judicial de la Secretaría Distrital de Movilidad, y se delega la participación del Secretario Distrital de Movilidad en el Comité de Conciliación de la entidad y se dictan otras disposiciones</t>
  </si>
  <si>
    <t>Dirección de representación judicial</t>
  </si>
  <si>
    <t>Por la cual delegan unas funciones en materia de administración y manejo de los bienes de la Secretaría Distrital de Movilidad y se dictan otras disposiciones</t>
  </si>
  <si>
    <t xml:space="preserve">Por la cual delegan unas funciones en materia de administración y manejo de los bienes de la Secretaría Distrital de Movilidad </t>
  </si>
  <si>
    <t>Seguridad Vial
Gestión de tránsito, y control de tránsito y transporte</t>
  </si>
  <si>
    <t>Oficina de Seguridad Vial
Dirección de Gestión de tránsito, y control de tránsito y transporte</t>
  </si>
  <si>
    <t>Por la cual se actualizan las disposiciones del Comité de Inventarios de la Secertaría Distrital de Movilidad y se dictan otras disposiciones</t>
  </si>
  <si>
    <t>Por la cual se delega una función a la Oficina Asesora de Planeación Institucional y se dictan otras disposiciones</t>
  </si>
  <si>
    <t>Oficina Asesora de Planeación Institucional</t>
  </si>
  <si>
    <t>Por la cual se adopta la nueva plataforma estratégica en la Secretaría Distrital de Movilidad</t>
  </si>
  <si>
    <t>Por la cual se delega en un funcionario la participación en la Comisión IDECA</t>
  </si>
  <si>
    <t>Gestión de TICs</t>
  </si>
  <si>
    <t>Oficina de TICs</t>
  </si>
  <si>
    <t>Por la cual se delega la participación en la Comisión Intersectorial para la Integración Regional y la Competitividad del DC y se dictan otras disposiciones</t>
  </si>
  <si>
    <t>Por la cual se delega la participación en el Comité técnico de planes parciales de desarrollo y se dictan otras disposiciones</t>
  </si>
  <si>
    <t>Dirección de Planeación de la Movilidad
Subdirección de Infraestructura</t>
  </si>
  <si>
    <t>Por la cual se delega la intervención del Secretario Distrital de Movilidad dentro de la Comisión Intersectorial de la Participación en el Distrito Capital</t>
  </si>
  <si>
    <t>Jefe de Oficina de Gestión Social</t>
  </si>
  <si>
    <t xml:space="preserve">Por la cual se modifica la resolución 145 del 27 de julio de 2018, "Por la cual se conforma el Comité Paritario de Seguridad y Salud en el Trabajo - COPASST de la Secretaría Distrital de Movilidad para el período 2018-2020, se designan los representantes del empleador para el mismo período" </t>
  </si>
  <si>
    <t xml:space="preserve">"Por la cual se conforma el Comité Paritario de Seguridad y Salud en el Trabajo COPASST de la Secretaría Distrital de Movilidad para el período 2018-2020 y se designan los representantes del empleador para el mismo período" </t>
  </si>
  <si>
    <t>"Por medio de la cual se modifica la Resolución 087 de 30 de mayo de 2017 "Por medio de la cual se adopta el Manual de Cobro Administrativo Coactivo de la
Secretaría Distrital de Movilidad y se deroga la Resolución No.345 de 2016""</t>
  </si>
  <si>
    <t>POR LA CUAL SE DELEGAN ALGUNAS FUNCIONES EN MATERIA DE ADMINISTRACIÓN DEL TALENTO HUMANO EN LA SECRETARÍA DISTRITAL DE MOVILIDAD Y SE DICTAN OTRAS
DISPOSICIONES</t>
  </si>
  <si>
    <t>Gestión de trámites y servicios para la ciudadanía</t>
  </si>
  <si>
    <t>"Por medio de la cual se delega la suscripción de los actos administrativos producto del contrato de concesión 071 de 2007 y se autoriza la utilización de la firma mecánica para los mismos y se dictan otras disposiciones"</t>
  </si>
  <si>
    <t>Por la cual se modifica la resolución 231 del 18 de diciembre de 2017 y se dictan otras disposiciones</t>
  </si>
  <si>
    <t xml:space="preserve">"Por medio de la cual se crea el Comité Operativo de Emergencias (COE) de la
Secretaría Distrital de Movilidad y se deroga la Resolución N° 092 del 12 de marzo de
2010" </t>
  </si>
  <si>
    <t>Por la cual se modifica la Resolución 146 del 27 de julio de 2018 "Por la cual se conforma el Comité de Convivencia Laboral de la Secretaría Distrital de Movilidad para el período 2018-2020, se designan los
representantes del empleador para el mismo período"</t>
  </si>
  <si>
    <t>"Por la cual se actualiza la designación del Gestor Ambiental de la Secretaria Distrital de Movilidad y se dictan otras disposiciones"</t>
  </si>
  <si>
    <t xml:space="preserve">"POR MEDIO DE LA CUAL SE ADOPTA Y REGLAMENTA LA FIGURA DEL DEFENSOR DEL
CIUDADANO EN LA SECRETARÍA DISTRITAL DE MOVILIDAD" </t>
  </si>
  <si>
    <t>Oficina de Seguridad Vial
Subsecretaría de Gestión Jurídica
Dirección de Planeación de la Movilidad</t>
  </si>
  <si>
    <t>Gestión del Tránsito
  Gestión Juridica
Planeación de Transporte e Infraestructura</t>
  </si>
  <si>
    <t xml:space="preserve">`Por medio de la cual se modifican.los artículos 2, 3, 6, 12 y 15 de la Resolución 045 del 02 de mayo de 2018 "Por medio de la cual conforma el Comité Interno de Archivo de la Secretaría Distrital de Movilidad, se reglamenta su funcionamiento y se deroga la Resolución 271 del 27 de
agosto de 2013". </t>
  </si>
  <si>
    <t xml:space="preserve">"Por la cual se actualizan las disposiciones de creación del Comité Técnico de
Sostenibilidad Contable de la Secretaría Distrital de Movilidad" </t>
  </si>
  <si>
    <t>Dirección Administrativa y Financiera
Subdirección Financiera</t>
  </si>
  <si>
    <t xml:space="preserve">"Por la cual se delega la participación en el Consejo Consultivo de Mujeres y se dictan otras disposiciones" </t>
  </si>
  <si>
    <t>"Por la cual se modifica la Resolución 048 del 15 de marzo de 2017 y se dictan otras disposiciones "</t>
  </si>
  <si>
    <t>"POR MEDIO DE LA CUAL SE DELEGAN UNAS FUNCIONES EN LA SUBSECRETARIA DE SERVICIOS A
LA CIUDADANIA Y SE DICTAN OTRAS DISPOSICIONES"</t>
  </si>
  <si>
    <t>Por medio de la cual se delegan unas funciones en materia de Tránsito y Transporte</t>
  </si>
  <si>
    <t>"POR MEDIO DE LA CUAL SE MODIFICA LA RESOLUCION 345 DEL 30 DE NOVIEMBRE DE 2010"</t>
  </si>
  <si>
    <t>AÑO DE EXPEDICIÓN</t>
  </si>
  <si>
    <t>TEMÁTICA / EPÍGRAFE</t>
  </si>
  <si>
    <r>
      <t xml:space="preserve">Gestión de tránsito y control de tránsito y transporte
</t>
    </r>
    <r>
      <rPr>
        <strike/>
        <sz val="11"/>
        <rFont val="Arial"/>
        <family val="2"/>
      </rPr>
      <t>Regulación y Control</t>
    </r>
  </si>
  <si>
    <t xml:space="preserve">Constitución Política </t>
  </si>
  <si>
    <t>Norma NTC ISO</t>
  </si>
  <si>
    <t>La secretaría Jurídica Distrital asesorara y acompañara jurídicamente a las entidades del Distrito en los casos en que se constituya como víctima dentro del Incidente de Reparación Integral, relacionado con su naturaleza, oportunidad, importancia y acreditación del daño</t>
  </si>
  <si>
    <t>Los Comités de Conciliación en la última sesión de cada mes, deberán solicitar al ordenador del gasto de cada entidad, la relación de las condenas pagadas el mes anterior, a fin de realizar el respectivo seguimiento y control en lo relacionado a la acción de repetición.</t>
  </si>
  <si>
    <t>Requiere que las entidades y organismos del Distrito Capital, realicen el inventario de estos procesos judiciales y decisiones que se enmarquen en las variables referidas,</t>
  </si>
  <si>
    <t>requiere contar con estadísticas confiables y oportunas que permitan la toma de decisiones adecuadas en relación con la representación judicial e identificación de los problemas y causas generadoras del daño antijurídico, a efecto de desarrollar políticas de prevención del mismo.</t>
  </si>
  <si>
    <t>Gestión Contractual</t>
  </si>
  <si>
    <t>Circular Agencia Nacional de Contratación Pública Colombia Compra Eficiente</t>
  </si>
  <si>
    <t>Calidad y Oportunidad de la información del Sistema de Compra Pública disponible en el secop</t>
  </si>
  <si>
    <t>Lineamientos sobre el portal de contratación a la vista-CAV</t>
  </si>
  <si>
    <t>Circular Departamento Administrativo del Servicio Civil Distrital</t>
  </si>
  <si>
    <t>Cumplimiento de la Norma, en lo correspondiente al ejercicio de la Oficina de Control Interno.</t>
  </si>
  <si>
    <t>Lineamientos generales para el uso de las plataformas de la agencia nacional de contratación pública - Colombia compra eficiente</t>
  </si>
  <si>
    <t>Reitera la importancia y el compromiso adquirido por el Distrito Capital en la utilización del SECOP II para la realización de mínimo el 30% del valor de la contratación anual de cada entidad y organismo distrital.</t>
  </si>
  <si>
    <t>Requisitos y trámite de revisión de los proyectos de acto administrativo que debe suscribir el alcalde mayor. Radicación no. 2-2017-7101</t>
  </si>
  <si>
    <t>Deber de diligenciar y mantener permanentemente actualizado el sistema distrital de información disciplinaria</t>
  </si>
  <si>
    <t>Control Interno Disciplinario</t>
  </si>
  <si>
    <t>Tiene como propósito determinar con claridad las obligaciones de los Responsables de Proyectos de Inversión de la Secretaría Jurídica Distrital</t>
  </si>
  <si>
    <t>Licencia de maternidad y salas amigas de la familia lactante. Leyes 1822 y 1823 de 2017.</t>
  </si>
  <si>
    <t>Gestión del Talento Humano</t>
  </si>
  <si>
    <t>Circular Veedor Distrital</t>
  </si>
  <si>
    <t>Guía para la contratación con entidades privadas sin ánimo de lucro y de reconocida idoneidad emitida por Colombia compra eficiente</t>
  </si>
  <si>
    <t>En tales términos y mientras se decida de fondo la demanda de nulidad, o se efectúan los ajustes legales a que haya lugar, deberá entenderse que cuando las entidades Distritales, requieran adquirir bienes o servicios cuyo valor corresponda a un proceso de mínima cuantía, se preferirá esta modalidad, respecto a la utilización de Acuerdo Marco de Precios si hubiere lugar a ello</t>
  </si>
  <si>
    <t>Registro de la totalidad de las quejas, reclamos, sugerencias</t>
  </si>
  <si>
    <t>El uso de la tecnología y la información actualizada generaran la sinergia que contribuya a fortalecer la red de abogados/as y defensores de los intereses del Distrito Capital.</t>
  </si>
  <si>
    <t>Circular Secretario General y Veedor Distrital</t>
  </si>
  <si>
    <t>Publicación de la información en los Sistemas de Información Jurídica - Régimen Legal de Bogotá</t>
  </si>
  <si>
    <t>El registro de la información se debe gestionar directamente por el abogado en el aplicativo que para el efecto tiene habilitado la Unidad Nacional de Registro de Abogados, a través del portal</t>
  </si>
  <si>
    <t>Formulación y Publicación del Plan Anticorrupción y de Atención al Ciudadano y Mapa de Riesgos de Corrupción</t>
  </si>
  <si>
    <t xml:space="preserve">Direccionamiento Estratégico </t>
  </si>
  <si>
    <t>Circular Agencia Nacional de Defensa Jurídica del Estado</t>
  </si>
  <si>
    <t>Lineamientos para la intervención de las entidades públicas en el trámite de extensión de jurisprudencia previsto en la Ley 1437 de 2011-Código de Procedimientos Administrativo y de lo Contencioso Administrativo.</t>
  </si>
  <si>
    <t>Tarifa del IVA en los contratos celebrados con entidades públicas</t>
  </si>
  <si>
    <t>Circular Secretaría General de la Alcaldía Mayor de Bogotá</t>
  </si>
  <si>
    <t>Aspectos a tener en cuenta para la adquisición, desarrollo e implementación de un sistema de gestión de documentos de archivo -SGDA- en las entidades del distrito capital</t>
  </si>
  <si>
    <t>Publicación y divulgación de información obligatoria requerida respecto a servicios, procedimientos y funcionamiento del sujeto obligado, con relación a la atención de peticiones ciudadanas</t>
  </si>
  <si>
    <t>Actualización miembros del comité de conciliación</t>
  </si>
  <si>
    <t>Trámite de sanción u objeción a proyectos de Acuerdo</t>
  </si>
  <si>
    <t>Trámite y procedimiento en relación con los proyectos de Acuerdo</t>
  </si>
  <si>
    <t>Aplicación del lenguaje Incluyente</t>
  </si>
  <si>
    <t>Toda la instrucción</t>
  </si>
  <si>
    <t>Gestión de Trámites y Servicios para la Cudadanía</t>
  </si>
  <si>
    <t>Controly Evaluación de la Gestión</t>
  </si>
  <si>
    <t xml:space="preserve">Resolución Ministerio de Trabajo y Seguridad Social </t>
  </si>
  <si>
    <t xml:space="preserve">Resolución Resolución Ministerio de Trabajo y Seguridad Social </t>
  </si>
  <si>
    <t>Resolución Secretaría General</t>
  </si>
  <si>
    <t>Por la cual se establecen las variables y mecanismos para recolección de información del   Subsistema de Información en Salud Ocupacional y Riesgos Profesionales y se dictan otras disposiciones.</t>
  </si>
  <si>
    <t>Resolución Ministerio de la Protección Social</t>
  </si>
  <si>
    <t>Resolución Comunidad Andina</t>
  </si>
  <si>
    <t>Resolución Secretaría Distrital de Movilidad</t>
  </si>
  <si>
    <t>Gestión del Gestión del Talento Humano</t>
  </si>
  <si>
    <t>Adopción de medidas para el ahorro de energía eléctrica y agua en la Secretaria Distrital de Movilidad.</t>
  </si>
  <si>
    <t>"Procedimiento y requisitos para solicitar anotaciones y correcciones en el Registro Público de Carrera Administrativa"-</t>
  </si>
  <si>
    <t>Circular  Comisión Nacional del Servicio Civil</t>
  </si>
  <si>
    <t>Circular Ministerio de la Protección Social</t>
  </si>
  <si>
    <t>Mediante la cual se dispone el funcionamiento de las Oficinas de Control Disciplinario Interno en el nuevo Código Disciplinario Único</t>
  </si>
  <si>
    <t>Circular  Departamento Administrativo del Servicio Civil Distrital.</t>
  </si>
  <si>
    <t>"Capacitación módulo de vinculaciones SIDEAP - Incorporación registros de Contratación"</t>
  </si>
  <si>
    <t>Decreto Reglamentario</t>
  </si>
  <si>
    <t xml:space="preserve">Decreto Distrital </t>
  </si>
  <si>
    <t>Directiva Comisión Distrital de Sistemas-CDS</t>
  </si>
  <si>
    <t>Suspensión de trámites cambio de empresas del TPC al SITP</t>
  </si>
  <si>
    <t>Derecho de Acesso y Transparencia en la Informaxión Pública Distrtial, socialización del Decreto 103 DE 2015, por medio del cual se reglamenta parcialmente la Ley 1712 de 2014.</t>
  </si>
  <si>
    <t>Circular Departamento Administrativo de la Función Pública</t>
  </si>
  <si>
    <t>Unificada</t>
  </si>
  <si>
    <t>Circular Secretaria Distrital de Movilidad</t>
  </si>
  <si>
    <t>Circular Ministerio del Interior</t>
  </si>
  <si>
    <t xml:space="preserve">Directiva Distrital </t>
  </si>
  <si>
    <t>Resolución Secretaría de Medio Ambiente</t>
  </si>
  <si>
    <t>Resolución Scretaria Distrital de Movilidad</t>
  </si>
  <si>
    <t>Resolución Ministerio de  Transporte</t>
  </si>
  <si>
    <t xml:space="preserve">Dirección de Gestión de tránsito y control de tránsito y transporte
  Oficina de Control Disciplinario
Dirección de investigaciones administrativas al tránsito y transporte
Subdirección de Contravenciones
Dirección de Gestión de Cobro
Subsecretaría de Gestión Jurídica
Direccion de Representacion Judicial </t>
  </si>
  <si>
    <t>Subsecretaría de Gestión Jurídica/Dirección de Contratación</t>
  </si>
  <si>
    <t>Subsecretaría de Gestión Jurídica/</t>
  </si>
  <si>
    <t>Subdireción Administrativa</t>
  </si>
  <si>
    <t>Subsecretaría de Gestión Jurídica/Dirección de Normatividad y Conceptos</t>
  </si>
  <si>
    <t>Subsecretaría de Gestión Jurídica/Dirección de Representación Judicial</t>
  </si>
  <si>
    <t>Gestión Jurídica  Gestión Financiera</t>
  </si>
  <si>
    <t>Oficina Asesota de Planeación Institucional
Dirección de Atención al Ciudadano</t>
  </si>
  <si>
    <t>TIPO DE NORMA 
(Organizada por Pirámide de Kelsen)</t>
  </si>
  <si>
    <r>
      <t xml:space="preserve">Gestión de Trámites y Servicios para la Ciudadanía
  Seguridad Víal
 </t>
    </r>
    <r>
      <rPr>
        <strike/>
        <sz val="11"/>
        <rFont val="Arial"/>
        <family val="2"/>
      </rPr>
      <t xml:space="preserve"> Gestión de Tránsito</t>
    </r>
    <r>
      <rPr>
        <sz val="11"/>
        <rFont val="Arial"/>
        <family val="2"/>
      </rPr>
      <t xml:space="preserve">
  Gestión de tránsito y control de tránsito y transporte</t>
    </r>
  </si>
  <si>
    <r>
      <rPr>
        <strike/>
        <sz val="11"/>
        <rFont val="Arial"/>
        <family val="2"/>
      </rPr>
      <t>Gestión de Tránsito</t>
    </r>
    <r>
      <rPr>
        <sz val="11"/>
        <rFont val="Arial"/>
        <family val="2"/>
      </rPr>
      <t xml:space="preserve">
 Gestión de tránsito y control de tránsito y transporte</t>
    </r>
  </si>
  <si>
    <r>
      <rPr>
        <strike/>
        <sz val="11"/>
        <rFont val="Arial"/>
        <family val="2"/>
      </rPr>
      <t>Gestión de Tránsito</t>
    </r>
    <r>
      <rPr>
        <sz val="11"/>
        <rFont val="Arial"/>
        <family val="2"/>
      </rPr>
      <t xml:space="preserve">
Gestión de tránsito y control de tránsito y transporte  
Gestión Juridica</t>
    </r>
  </si>
  <si>
    <r>
      <rPr>
        <strike/>
        <sz val="11"/>
        <rFont val="Arial"/>
        <family val="2"/>
      </rPr>
      <t xml:space="preserve">Gestión de Tránsito
</t>
    </r>
    <r>
      <rPr>
        <sz val="11"/>
        <rFont val="Arial"/>
        <family val="2"/>
      </rPr>
      <t>Ingeniería de Tránsito</t>
    </r>
  </si>
  <si>
    <r>
      <t>Implementación formato de elaboración y presentación de informes de quejas y reclamos</t>
    </r>
    <r>
      <rPr>
        <b/>
        <sz val="11"/>
        <rFont val="Arial"/>
        <family val="2"/>
      </rPr>
      <t>.</t>
    </r>
  </si>
  <si>
    <t>Por medio de la cual se adopta tabla de honorarios para los contratos de prestación de servicios   profesionales y de apoyo a la gestión de la Secretaría Distrital de Movilidad</t>
  </si>
  <si>
    <t>SISTEMA INTEGRADO DE GESTIÓN DISTRITAL BAJO EL ESTÁNDAR MIPG</t>
  </si>
  <si>
    <t>PROCESO DE DIRECCIONAMIENTO ESTRATÉGICO</t>
  </si>
  <si>
    <t>Matriz de Cumplimiento Legal</t>
  </si>
  <si>
    <t>Código: PE01-PR04-F06</t>
  </si>
  <si>
    <t>Versión:1.0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</si>
</sst>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8" x14ac:knownFonts="1">
    <font>
      <sz val="10"/>
      <color rgb="FF000000"/>
      <name val="Arial"/>
    </font>
    <font>
      <sz val="11"/>
      <name val="Arial"/>
      <family val="2"/>
    </font>
    <font>
      <b/>
      <sz val="11"/>
      <name val="Arial"/>
      <family val="2"/>
    </font>
    <font>
      <strike/>
      <sz val="11"/>
      <name val="Arial"/>
      <family val="2"/>
    </font>
    <font>
      <u/>
      <sz val="10"/>
      <color theme="10"/>
      <name val="Arial"/>
    </font>
    <font>
      <u/>
      <sz val="11"/>
      <name val="Arial"/>
      <family val="2"/>
    </font>
    <font>
      <sz val="10"/>
      <name val="Arial"/>
      <family val="2"/>
    </font>
    <font>
      <sz val="20"/>
      <name val="Arial"/>
      <family val="2"/>
    </font>
  </fonts>
  <fills count="3">
    <fill>
      <patternFill patternType="none"/>
    </fill>
    <fill>
      <patternFill patternType="gray125"/>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indexed="64"/>
      </right>
      <top style="thin">
        <color indexed="64"/>
      </top>
      <bottom style="thin">
        <color indexed="64"/>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applyFont="1" applyAlignment="1"/>
    <xf numFmtId="0" fontId="2" fillId="0" borderId="0" xfId="0" applyNumberFormat="1" applyFont="1" applyFill="1" applyAlignment="1">
      <alignment vertical="center" wrapText="1"/>
    </xf>
    <xf numFmtId="0" fontId="1" fillId="0" borderId="0" xfId="0" applyNumberFormat="1" applyFont="1" applyFill="1" applyAlignment="1">
      <alignment vertical="center" wrapText="1"/>
    </xf>
    <xf numFmtId="0" fontId="2" fillId="0" borderId="0" xfId="0" applyNumberFormat="1" applyFont="1" applyFill="1" applyAlignment="1">
      <alignment wrapText="1"/>
    </xf>
    <xf numFmtId="0" fontId="1" fillId="0" borderId="0" xfId="0" applyNumberFormat="1" applyFont="1" applyFill="1" applyAlignment="1">
      <alignment wrapText="1"/>
    </xf>
    <xf numFmtId="0" fontId="6" fillId="0" borderId="0" xfId="0" applyFont="1" applyAlignment="1"/>
    <xf numFmtId="0" fontId="1" fillId="0" borderId="0" xfId="0" applyFont="1" applyAlignment="1"/>
    <xf numFmtId="0" fontId="5"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1" fillId="0" borderId="2" xfId="0" applyNumberFormat="1" applyFont="1" applyFill="1" applyBorder="1" applyAlignment="1">
      <alignment horizontal="center" wrapText="1"/>
    </xf>
    <xf numFmtId="0" fontId="3"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6" fillId="2" borderId="3" xfId="0" applyFont="1" applyFill="1" applyBorder="1" applyAlignment="1">
      <alignment vertical="center" wrapText="1"/>
    </xf>
    <xf numFmtId="0" fontId="2" fillId="0" borderId="5"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0" fontId="1" fillId="0" borderId="0" xfId="0" applyFont="1" applyAlignment="1">
      <alignment horizontal="center"/>
    </xf>
    <xf numFmtId="14" fontId="1" fillId="0" borderId="2" xfId="0"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5" fillId="0" borderId="2" xfId="1"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13">
    <dxf>
      <font>
        <b val="0"/>
        <i val="0"/>
        <strike val="0"/>
        <condense val="0"/>
        <extend val="0"/>
        <outline val="0"/>
        <shadow val="0"/>
        <u val="none"/>
        <vertAlign val="baseline"/>
        <sz val="11"/>
        <color auto="1"/>
        <name val="Arial"/>
        <scheme val="none"/>
      </font>
      <numFmt numFmtId="0" formatCode="Estándar"/>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dd/mm/yy;@"/>
      <fill>
        <patternFill patternType="none">
          <fgColor indexed="64"/>
          <bgColor auto="1"/>
        </patternFill>
      </fill>
      <alignment horizontal="center" vertical="center"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ertAlign val="baseline"/>
        <sz val="11"/>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font>
        <b/>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
      <border>
        <top style="thin">
          <color theme="4" tint="-0.249977111117893"/>
        </top>
      </border>
    </dxf>
    <dxf>
      <border>
        <bottom style="thin">
          <color theme="4" tint="-0.249977111117893"/>
        </bottom>
      </border>
    </dxf>
    <dxf>
      <border diagonalUp="0" diagonalDown="0">
        <left style="thin">
          <color theme="4" tint="-0.249977111117893"/>
        </left>
        <right style="thin">
          <color theme="4" tint="-0.249977111117893"/>
        </right>
        <top style="thin">
          <color theme="4" tint="-0.249977111117893"/>
        </top>
        <bottom style="thin">
          <color theme="4" tint="-0.24997711111789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xdr:rowOff>
    </xdr:from>
    <xdr:to>
      <xdr:col>0</xdr:col>
      <xdr:colOff>1924050</xdr:colOff>
      <xdr:row>3</xdr:row>
      <xdr:rowOff>352425</xdr:rowOff>
    </xdr:to>
    <xdr:pic>
      <xdr:nvPicPr>
        <xdr:cNvPr id="3"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
          <a:ext cx="1666875" cy="1543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A5:H1088" totalsRowShown="0" headerRowDxfId="9" dataDxfId="0" headerRowBorderDxfId="11" tableBorderDxfId="12" totalsRowBorderDxfId="10">
  <tableColumns count="8">
    <tableColumn id="1" name="TIPO DE NORMA _x000a_(Organizada por Pirámide de Kelsen)" dataDxfId="8"/>
    <tableColumn id="2" name="No." dataDxfId="7" dataCellStyle="Hipervínculo"/>
    <tableColumn id="3" name="AÑO DE EXPEDICIÓN" dataDxfId="6"/>
    <tableColumn id="4" name="TEMÁTICA / EPÍGRAFE" dataDxfId="5"/>
    <tableColumn id="5" name="ARTÍCULO APLICABLE" dataDxfId="4"/>
    <tableColumn id="6" name="PROCESO" dataDxfId="3"/>
    <tableColumn id="7" name="AREA O DEPENDENCIA" dataDxfId="2"/>
    <tableColumn id="8" name="FECHA DE ACTUALIZACIÓN"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mineducacion.gov.co/1621/articles-85935_archivo_pdf.pdf" TargetMode="External"/><Relationship Id="rId170" Type="http://schemas.openxmlformats.org/officeDocument/2006/relationships/hyperlink" Target="http://www.bogotajuridica.gov.co/sisjurMantenimiento/normas/Norma1.jsp?i=39198" TargetMode="External"/><Relationship Id="rId268" Type="http://schemas.openxmlformats.org/officeDocument/2006/relationships/hyperlink" Target="http://www.alcaldiabogota.gov.co/sisjur/normas/Norma1.jsp?i=51704" TargetMode="External"/><Relationship Id="rId475" Type="http://schemas.openxmlformats.org/officeDocument/2006/relationships/hyperlink" Target="https://www.alcaldiabogota.gov.co/sisjur/consulta_avanzada.jsp" TargetMode="External"/><Relationship Id="rId682" Type="http://schemas.openxmlformats.org/officeDocument/2006/relationships/hyperlink" Target="https://www.alcaldiabogota.gov.co/sisjur/consulta_avanzada.jsp" TargetMode="External"/><Relationship Id="rId128" Type="http://schemas.openxmlformats.org/officeDocument/2006/relationships/hyperlink" Target="https://www.icbf.gov.co/cargues/avance/docs/decreto_1167_2016.htm" TargetMode="External"/><Relationship Id="rId335" Type="http://schemas.openxmlformats.org/officeDocument/2006/relationships/hyperlink" Target="https://www.minsalud.gov.co/sites/rid/Lists/BibliotecaDigital/RIDE/DE/DIJ/Resolucion-1190-de-2007.pdf" TargetMode="External"/><Relationship Id="rId542" Type="http://schemas.openxmlformats.org/officeDocument/2006/relationships/hyperlink" Target="https://www.alcaldiabogota.gov.co/sisjur/consulta_avanzada.jsp" TargetMode="External"/><Relationship Id="rId987" Type="http://schemas.openxmlformats.org/officeDocument/2006/relationships/hyperlink" Target="https://www.alcaldiabogota.gov.co/sisjur/consulta_avanzada.jsp" TargetMode="External"/><Relationship Id="rId402" Type="http://schemas.openxmlformats.org/officeDocument/2006/relationships/hyperlink" Target="https://www.alcaldiabogota.gov.co/sisjur/consulta_avanzada.jsp" TargetMode="External"/><Relationship Id="rId847" Type="http://schemas.openxmlformats.org/officeDocument/2006/relationships/hyperlink" Target="https://www.alcaldiabogota.gov.co/sisjur/consulta_avanzada.jsp" TargetMode="External"/><Relationship Id="rId1032" Type="http://schemas.openxmlformats.org/officeDocument/2006/relationships/hyperlink" Target="https://www.alcaldiabogota.gov.co/sisjur/consulta_avanzada.jsp" TargetMode="External"/><Relationship Id="rId707" Type="http://schemas.openxmlformats.org/officeDocument/2006/relationships/hyperlink" Target="https://www.alcaldiabogota.gov.co/sisjur/consulta_avanzada.jsp" TargetMode="External"/><Relationship Id="rId914" Type="http://schemas.openxmlformats.org/officeDocument/2006/relationships/hyperlink" Target="https://www.alcaldiabogota.gov.co/sisjur/consulta_avanzada.jsp" TargetMode="External"/><Relationship Id="rId43" Type="http://schemas.openxmlformats.org/officeDocument/2006/relationships/hyperlink" Target="http://www.alcaldiabogota.gov.co/sisjur/normas/Norma1.jsp?i=25678" TargetMode="External"/><Relationship Id="rId192" Type="http://schemas.openxmlformats.org/officeDocument/2006/relationships/hyperlink" Target="https://www.culturarecreacionydeporte.gov.co/sites/default/files/decreto_70_de_2015_sistema_de_patrimonio.pdf" TargetMode="External"/><Relationship Id="rId497" Type="http://schemas.openxmlformats.org/officeDocument/2006/relationships/hyperlink" Target="https://www.alcaldiabogota.gov.co/sisjur/consulta_avanzada.jsp" TargetMode="External"/><Relationship Id="rId357" Type="http://schemas.openxmlformats.org/officeDocument/2006/relationships/hyperlink" Target="http://www.alcaldiabogota.gov.co/sisjurMantenimiento/normas/Norma1.jsp?i=6872" TargetMode="External"/><Relationship Id="rId217" Type="http://schemas.openxmlformats.org/officeDocument/2006/relationships/hyperlink" Target="http://secretariageneral.gov.co/sites/default/files/documentos/Decreto%20118%20de%202018.pdf?width=800&amp;height=800&amp;iframe=true" TargetMode="External"/><Relationship Id="rId564" Type="http://schemas.openxmlformats.org/officeDocument/2006/relationships/hyperlink" Target="https://www.alcaldiabogota.gov.co/sisjur/consulta_avanzada.jsp" TargetMode="External"/><Relationship Id="rId771" Type="http://schemas.openxmlformats.org/officeDocument/2006/relationships/hyperlink" Target="https://www.alcaldiabogota.gov.co/sisjur/consulta_avanzada.jsp" TargetMode="External"/><Relationship Id="rId869" Type="http://schemas.openxmlformats.org/officeDocument/2006/relationships/hyperlink" Target="https://www.alcaldiabogota.gov.co/sisjur/consulta_avanzada.jsp" TargetMode="External"/><Relationship Id="rId424" Type="http://schemas.openxmlformats.org/officeDocument/2006/relationships/hyperlink" Target="https://www.alcaldiabogota.gov.co/sisjur/consulta_avanzada.jsp" TargetMode="External"/><Relationship Id="rId631" Type="http://schemas.openxmlformats.org/officeDocument/2006/relationships/hyperlink" Target="https://www.alcaldiabogota.gov.co/sisjur/consulta_avanzada.jsp" TargetMode="External"/><Relationship Id="rId729" Type="http://schemas.openxmlformats.org/officeDocument/2006/relationships/hyperlink" Target="https://www.alcaldiabogota.gov.co/sisjur/consulta_avanzada.jsp" TargetMode="External"/><Relationship Id="rId1054" Type="http://schemas.openxmlformats.org/officeDocument/2006/relationships/hyperlink" Target="https://www.alcaldiabogota.gov.co/sisjur/consulta_avanzada.jsp" TargetMode="External"/><Relationship Id="rId936" Type="http://schemas.openxmlformats.org/officeDocument/2006/relationships/hyperlink" Target="https://www.alcaldiabogota.gov.co/sisjur/consulta_avanzada.jsp" TargetMode="External"/><Relationship Id="rId65" Type="http://schemas.openxmlformats.org/officeDocument/2006/relationships/hyperlink" Target="http://www.alcaldiabogota.gov.co/sisjurMantenimiento/normas/Norma1.jsp?i=68189" TargetMode="External"/><Relationship Id="rId281" Type="http://schemas.openxmlformats.org/officeDocument/2006/relationships/hyperlink" Target="http://www.alcaldiabogota.gov.co/sisjur/normas/Norma1.jsp?i=69619" TargetMode="External"/><Relationship Id="rId141" Type="http://schemas.openxmlformats.org/officeDocument/2006/relationships/hyperlink" Target="http://participacionbogota.gov.co/sites/default/files/2018-03/Acuerdo-257-de-2006.pdf" TargetMode="External"/><Relationship Id="rId379" Type="http://schemas.openxmlformats.org/officeDocument/2006/relationships/hyperlink" Target="https://www.alcaldiabogota.gov.co/sisjur/consulta_avanzada.jsp" TargetMode="External"/><Relationship Id="rId586" Type="http://schemas.openxmlformats.org/officeDocument/2006/relationships/hyperlink" Target="https://www.alcaldiabogota.gov.co/sisjur/consulta_avanzada.jsp" TargetMode="External"/><Relationship Id="rId793" Type="http://schemas.openxmlformats.org/officeDocument/2006/relationships/hyperlink" Target="https://www.alcaldiabogota.gov.co/sisjur/consulta_avanzada.jsp" TargetMode="External"/><Relationship Id="rId7" Type="http://schemas.openxmlformats.org/officeDocument/2006/relationships/hyperlink" Target="http://cdim.esap.edu.co/bancomedios/Documentos%20PDF/no-congreso%20de%20la%20rep%C3%BAblica-ley%2060%20de%20agosto%2012%20de%201993.pdf" TargetMode="External"/><Relationship Id="rId239" Type="http://schemas.openxmlformats.org/officeDocument/2006/relationships/hyperlink" Target="http://www.alcaldiabogota.gov.co/sisjurMantenimiento/normas/Norma1.jsp?i=40067" TargetMode="External"/><Relationship Id="rId446" Type="http://schemas.openxmlformats.org/officeDocument/2006/relationships/hyperlink" Target="https://www.alcaldiabogota.gov.co/sisjur/consulta_avanzada.jsp" TargetMode="External"/><Relationship Id="rId653" Type="http://schemas.openxmlformats.org/officeDocument/2006/relationships/hyperlink" Target="https://www.alcaldiabogota.gov.co/sisjur/consulta_avanzada.jsp" TargetMode="External"/><Relationship Id="rId1076" Type="http://schemas.openxmlformats.org/officeDocument/2006/relationships/hyperlink" Target="https://www.alcaldiabogota.gov.co/sisjur/consulta_avanzada.jsp" TargetMode="External"/><Relationship Id="rId292" Type="http://schemas.openxmlformats.org/officeDocument/2006/relationships/hyperlink" Target="http://www.alcaldiabogota.gov.co/sisjur/normas/Norma1.jsp?i=71566" TargetMode="External"/><Relationship Id="rId306" Type="http://schemas.openxmlformats.org/officeDocument/2006/relationships/hyperlink" Target="http://www.alcaldiabogota.gov.co/sisjur/normas/Norma1.jsp?i=68441" TargetMode="External"/><Relationship Id="rId860" Type="http://schemas.openxmlformats.org/officeDocument/2006/relationships/hyperlink" Target="https://www.alcaldiabogota.gov.co/sisjur/consulta_avanzada.jsp" TargetMode="External"/><Relationship Id="rId958" Type="http://schemas.openxmlformats.org/officeDocument/2006/relationships/hyperlink" Target="http://www.alcaldiabogota.gov.co/sisjur/normas/Norma1.jsp?i=38336" TargetMode="External"/><Relationship Id="rId87" Type="http://schemas.openxmlformats.org/officeDocument/2006/relationships/hyperlink" Target="http://www.secretariasenado.gov.co/senado/basedoc/decreto_1403_1992.html" TargetMode="External"/><Relationship Id="rId513" Type="http://schemas.openxmlformats.org/officeDocument/2006/relationships/hyperlink" Target="https://www.alcaldiabogota.gov.co/sisjur/consulta_avanzada.jsp" TargetMode="External"/><Relationship Id="rId597" Type="http://schemas.openxmlformats.org/officeDocument/2006/relationships/hyperlink" Target="https://www.alcaldiabogota.gov.co/sisjur/consulta_avanzada.jsp" TargetMode="External"/><Relationship Id="rId720" Type="http://schemas.openxmlformats.org/officeDocument/2006/relationships/hyperlink" Target="https://www.alcaldiabogota.gov.co/sisjur/consulta_avanzada.jsp" TargetMode="External"/><Relationship Id="rId818" Type="http://schemas.openxmlformats.org/officeDocument/2006/relationships/hyperlink" Target="https://www.alcaldiabogota.gov.co/sisjur/consulta_avanzada.jsp" TargetMode="External"/><Relationship Id="rId152" Type="http://schemas.openxmlformats.org/officeDocument/2006/relationships/hyperlink" Target="http://www.alcaldiabogota.gov.co/sisjurMantenimiento/normas/Norma1.jsp?i=7093" TargetMode="External"/><Relationship Id="rId457" Type="http://schemas.openxmlformats.org/officeDocument/2006/relationships/hyperlink" Target="https://www.alcaldiabogota.gov.co/sisjur/consulta_avanzada.jsp" TargetMode="External"/><Relationship Id="rId1003" Type="http://schemas.openxmlformats.org/officeDocument/2006/relationships/hyperlink" Target="https://www.alcaldiabogota.gov.co/sisjur/consulta_avanzada.jsp" TargetMode="External"/><Relationship Id="rId1087" Type="http://schemas.openxmlformats.org/officeDocument/2006/relationships/hyperlink" Target="https://www.alcaldiabogota.gov.co/sisjur/consulta_avanzada.jsp" TargetMode="External"/><Relationship Id="rId664" Type="http://schemas.openxmlformats.org/officeDocument/2006/relationships/hyperlink" Target="https://www.alcaldiabogota.gov.co/sisjur/consulta_avanzada.jsp" TargetMode="External"/><Relationship Id="rId871" Type="http://schemas.openxmlformats.org/officeDocument/2006/relationships/hyperlink" Target="https://www.alcaldiabogota.gov.co/sisjur/consulta_avanzada.jsp" TargetMode="External"/><Relationship Id="rId969" Type="http://schemas.openxmlformats.org/officeDocument/2006/relationships/hyperlink" Target="https://www.alcaldiabogota.gov.co/sisjur/consulta_avanzada.jsp" TargetMode="External"/><Relationship Id="rId14" Type="http://schemas.openxmlformats.org/officeDocument/2006/relationships/hyperlink" Target="http://www.wipo.int/edocs/lexdocs/laws/es/co/co063es.pdf" TargetMode="External"/><Relationship Id="rId317" Type="http://schemas.openxmlformats.org/officeDocument/2006/relationships/hyperlink" Target="http://www.shd.gov.co/shd/sites/default/files/normatividad/14_28febrero2018_CUD.pdf%22,%22Circular%20externa" TargetMode="External"/><Relationship Id="rId524" Type="http://schemas.openxmlformats.org/officeDocument/2006/relationships/hyperlink" Target="https://www.alcaldiabogota.gov.co/sisjur/consulta_avanzada.jsp" TargetMode="External"/><Relationship Id="rId731" Type="http://schemas.openxmlformats.org/officeDocument/2006/relationships/hyperlink" Target="https://www.alcaldiabogota.gov.co/sisjur/consulta_avanzada.jsp" TargetMode="External"/><Relationship Id="rId98" Type="http://schemas.openxmlformats.org/officeDocument/2006/relationships/hyperlink" Target="http://www.alcaldiabogota.gov.co/sisjur/normas/Norma1.jsp?i=15423" TargetMode="External"/><Relationship Id="rId163" Type="http://schemas.openxmlformats.org/officeDocument/2006/relationships/hyperlink" Target="http://www.alcaldiabogota.gov.co/sisjur/normas/Norma1.jsp?i=21066" TargetMode="External"/><Relationship Id="rId370" Type="http://schemas.openxmlformats.org/officeDocument/2006/relationships/hyperlink" Target="http://www.alcaldiabogota.gov.co/sisjur/normas/Norma1.jsp?i=33054" TargetMode="External"/><Relationship Id="rId829" Type="http://schemas.openxmlformats.org/officeDocument/2006/relationships/hyperlink" Target="https://www.alcaldiabogota.gov.co/sisjur/consulta_avanzada.jsp" TargetMode="External"/><Relationship Id="rId1014" Type="http://schemas.openxmlformats.org/officeDocument/2006/relationships/hyperlink" Target="https://www.alcaldiabogota.gov.co/sisjur/consulta_avanzada.jsp" TargetMode="External"/><Relationship Id="rId230" Type="http://schemas.openxmlformats.org/officeDocument/2006/relationships/hyperlink" Target="http://www.alcaldiabogota.gov.co/sisjur/normas/Norma1.jsp?i=15861" TargetMode="External"/><Relationship Id="rId468" Type="http://schemas.openxmlformats.org/officeDocument/2006/relationships/hyperlink" Target="https://www.alcaldiabogota.gov.co/sisjur/consulta_avanzada.jsp" TargetMode="External"/><Relationship Id="rId675" Type="http://schemas.openxmlformats.org/officeDocument/2006/relationships/hyperlink" Target="https://www.alcaldiabogota.gov.co/sisjur/consulta_avanzada.jsp" TargetMode="External"/><Relationship Id="rId882" Type="http://schemas.openxmlformats.org/officeDocument/2006/relationships/hyperlink" Target="https://www.alcaldiabogota.gov.co/sisjur/consulta_avanzada.jsp" TargetMode="External"/><Relationship Id="rId25" Type="http://schemas.openxmlformats.org/officeDocument/2006/relationships/hyperlink" Target="http://www.oas.org/juridico/spanish/cyb_col_Ley_527_de_1999.pdf" TargetMode="External"/><Relationship Id="rId328" Type="http://schemas.openxmlformats.org/officeDocument/2006/relationships/hyperlink" Target="http://www.biblioteca.cij.gob.mx/Archivos/Materiales_de_consulta/Drogas_de_Abuso/Articulos/Politica_de_reduccion_en_Colombia.pdf" TargetMode="External"/><Relationship Id="rId535" Type="http://schemas.openxmlformats.org/officeDocument/2006/relationships/hyperlink" Target="https://www.alcaldiabogota.gov.co/sisjur/consulta_avanzada.jsp" TargetMode="External"/><Relationship Id="rId742" Type="http://schemas.openxmlformats.org/officeDocument/2006/relationships/hyperlink" Target="https://www.alcaldiabogota.gov.co/sisjur/consulta_avanzada.jsp" TargetMode="External"/><Relationship Id="rId174" Type="http://schemas.openxmlformats.org/officeDocument/2006/relationships/hyperlink" Target="http://www.alcaldiabogota.gov.co/sisjur/normas/Norma1.jsp?i=43329" TargetMode="External"/><Relationship Id="rId381" Type="http://schemas.openxmlformats.org/officeDocument/2006/relationships/hyperlink" Target="https://www.alcaldiabogota.gov.co/sisjur/consulta_avanzada.jsp" TargetMode="External"/><Relationship Id="rId602" Type="http://schemas.openxmlformats.org/officeDocument/2006/relationships/hyperlink" Target="https://www.alcaldiabogota.gov.co/sisjur/consulta_avanzada.jsp" TargetMode="External"/><Relationship Id="rId1025" Type="http://schemas.openxmlformats.org/officeDocument/2006/relationships/hyperlink" Target="https://www.alcaldiabogota.gov.co/sisjur/consulta_avanzada.jsp" TargetMode="External"/><Relationship Id="rId241" Type="http://schemas.openxmlformats.org/officeDocument/2006/relationships/hyperlink" Target="http://www.mintrabajo.gov.co/documents/20147/45107/resolucion_00000652_de_2012.pdf/d52cfd8c-36f3-da89-4359-496ada084f20" TargetMode="External"/><Relationship Id="rId479" Type="http://schemas.openxmlformats.org/officeDocument/2006/relationships/hyperlink" Target="https://www.alcaldiabogota.gov.co/sisjur/consulta_avanzada.jsp" TargetMode="External"/><Relationship Id="rId686" Type="http://schemas.openxmlformats.org/officeDocument/2006/relationships/hyperlink" Target="https://www.alcaldiabogota.gov.co/sisjur/consulta_avanzada.jsp" TargetMode="External"/><Relationship Id="rId893" Type="http://schemas.openxmlformats.org/officeDocument/2006/relationships/hyperlink" Target="https://www.alcaldiabogota.gov.co/sisjur/consulta_avanzada.jsp" TargetMode="External"/><Relationship Id="rId907" Type="http://schemas.openxmlformats.org/officeDocument/2006/relationships/hyperlink" Target="https://www.alcaldiabogota.gov.co/sisjur/consulta_avanzada.jsp" TargetMode="External"/><Relationship Id="rId36" Type="http://schemas.openxmlformats.org/officeDocument/2006/relationships/hyperlink" Target="http://www.alcaldiabogota.gov.co/sisjur/normas/Norma1.jsp?i=13712" TargetMode="External"/><Relationship Id="rId339" Type="http://schemas.openxmlformats.org/officeDocument/2006/relationships/hyperlink" Target="http://www.mintrabajo.gov.co/atencion-al-ciudadano/transparencia/resoluciones" TargetMode="External"/><Relationship Id="rId546" Type="http://schemas.openxmlformats.org/officeDocument/2006/relationships/hyperlink" Target="https://www.alcaldiabogota.gov.co/sisjur/consulta_avanzada.jsp" TargetMode="External"/><Relationship Id="rId753" Type="http://schemas.openxmlformats.org/officeDocument/2006/relationships/hyperlink" Target="https://www.alcaldiabogota.gov.co/sisjur/consulta_avanzada.jsp" TargetMode="External"/><Relationship Id="rId101" Type="http://schemas.openxmlformats.org/officeDocument/2006/relationships/hyperlink" Target="http://www.mintic.gov.co/portal/604/articles-4278_documento.pdf" TargetMode="External"/><Relationship Id="rId185" Type="http://schemas.openxmlformats.org/officeDocument/2006/relationships/hyperlink" Target="http://www.alcaldiabogota.gov.co/sisjur/normas/Norma1.jsp?i=54978" TargetMode="External"/><Relationship Id="rId406" Type="http://schemas.openxmlformats.org/officeDocument/2006/relationships/hyperlink" Target="https://www.alcaldiabogota.gov.co/sisjur/consulta_avanzada.jsp" TargetMode="External"/><Relationship Id="rId960" Type="http://schemas.openxmlformats.org/officeDocument/2006/relationships/hyperlink" Target="https://www.alcaldiabogota.gov.co/sisjur/consulta_avanzada.jsp" TargetMode="External"/><Relationship Id="rId1036" Type="http://schemas.openxmlformats.org/officeDocument/2006/relationships/hyperlink" Target="https://www.alcaldiabogota.gov.co/sisjur/consulta_avanzada.jsp" TargetMode="External"/><Relationship Id="rId392" Type="http://schemas.openxmlformats.org/officeDocument/2006/relationships/hyperlink" Target="https://www.alcaldiabogota.gov.co/sisjur/consulta_avanzada.jsp" TargetMode="External"/><Relationship Id="rId613" Type="http://schemas.openxmlformats.org/officeDocument/2006/relationships/hyperlink" Target="https://www.alcaldiabogota.gov.co/sisjur/consulta_avanzada.jsp" TargetMode="External"/><Relationship Id="rId697" Type="http://schemas.openxmlformats.org/officeDocument/2006/relationships/hyperlink" Target="https://www.alcaldiabogota.gov.co/sisjur/consulta_avanzada.jsp" TargetMode="External"/><Relationship Id="rId820" Type="http://schemas.openxmlformats.org/officeDocument/2006/relationships/hyperlink" Target="https://www.alcaldiabogota.gov.co/sisjur/consulta_avanzada.jsp" TargetMode="External"/><Relationship Id="rId918" Type="http://schemas.openxmlformats.org/officeDocument/2006/relationships/hyperlink" Target="https://www.alcaldiabogota.gov.co/sisjur/consulta_avanzada.jsp" TargetMode="External"/><Relationship Id="rId252" Type="http://schemas.openxmlformats.org/officeDocument/2006/relationships/hyperlink" Target="https://www.minminas.gov.co/documents/10180/1179442/Anexo+General+del+RETIE+vigente+actualizado+a+2015-1.pdf/57874c58-e61e-4104-8b8c-b64dbabedb13" TargetMode="External"/><Relationship Id="rId47" Type="http://schemas.openxmlformats.org/officeDocument/2006/relationships/hyperlink" Target="http://www.alcaldiabogota.gov.co/sisjurMantenimiento/normas/Norma1.jsp?i=39180" TargetMode="External"/><Relationship Id="rId112" Type="http://schemas.openxmlformats.org/officeDocument/2006/relationships/hyperlink" Target="http://www.alcaldiabogota.gov.co/sisjur/normas/Norma1.jsp?i=59213" TargetMode="External"/><Relationship Id="rId557" Type="http://schemas.openxmlformats.org/officeDocument/2006/relationships/hyperlink" Target="https://www.alcaldiabogota.gov.co/sisjur/consulta_avanzada.jsp" TargetMode="External"/><Relationship Id="rId764" Type="http://schemas.openxmlformats.org/officeDocument/2006/relationships/hyperlink" Target="https://www.alcaldiabogota.gov.co/sisjur/consulta_avanzada.jsp" TargetMode="External"/><Relationship Id="rId971" Type="http://schemas.openxmlformats.org/officeDocument/2006/relationships/hyperlink" Target="https://www.alcaldiabogota.gov.co/sisjur/consulta_avanzada.jsp" TargetMode="External"/><Relationship Id="rId196" Type="http://schemas.openxmlformats.org/officeDocument/2006/relationships/hyperlink" Target="http://www.movilidadbogota.gov.co/web/sites/default/files/PROYECTO%20DECRETO%20modificacic%C3%B3n%20Decreto%20305%20de%202015.pdf" TargetMode="External"/><Relationship Id="rId417" Type="http://schemas.openxmlformats.org/officeDocument/2006/relationships/hyperlink" Target="https://www.alcaldiabogota.gov.co/sisjur/consulta_avanzada.jsp" TargetMode="External"/><Relationship Id="rId624" Type="http://schemas.openxmlformats.org/officeDocument/2006/relationships/hyperlink" Target="https://www.alcaldiabogota.gov.co/sisjur/consulta_avanzada.jsp" TargetMode="External"/><Relationship Id="rId831" Type="http://schemas.openxmlformats.org/officeDocument/2006/relationships/hyperlink" Target="https://www.alcaldiabogota.gov.co/sisjur/consulta_avanzada.jsp" TargetMode="External"/><Relationship Id="rId1047" Type="http://schemas.openxmlformats.org/officeDocument/2006/relationships/hyperlink" Target="https://www.alcaldiabogota.gov.co/sisjur/consulta_avanzada.jsp" TargetMode="External"/><Relationship Id="rId263" Type="http://schemas.openxmlformats.org/officeDocument/2006/relationships/hyperlink" Target="http://www.bogotaturismo.gov.co/sites/intranet.bogotaturismo.gov.co/files/RESOLUCI%C3%93N%20910%20DE%202008.pdf" TargetMode="External"/><Relationship Id="rId470" Type="http://schemas.openxmlformats.org/officeDocument/2006/relationships/hyperlink" Target="https://www.alcaldiabogota.gov.co/sisjur/consulta_avanzada.jsp" TargetMode="External"/><Relationship Id="rId929" Type="http://schemas.openxmlformats.org/officeDocument/2006/relationships/hyperlink" Target="https://www.alcaldiabogota.gov.co/sisjur/consulta_avanzada.jsp" TargetMode="External"/><Relationship Id="rId58" Type="http://schemas.openxmlformats.org/officeDocument/2006/relationships/hyperlink" Target="https://www.minsalud.gov.co/sites/rid/Lists/BibliotecaDigital/RIDE/DE/PS/documento-balance-1618-2013-240517.pdf" TargetMode="External"/><Relationship Id="rId123" Type="http://schemas.openxmlformats.org/officeDocument/2006/relationships/hyperlink" Target="http://www.alcaldiabogota.gov.co/sisjur/normas/Norma1.jsp?i=67756" TargetMode="External"/><Relationship Id="rId330" Type="http://schemas.openxmlformats.org/officeDocument/2006/relationships/hyperlink" Target="https://www.minsalud.gov.co/sites/rid/Lists/BibliotecaDigital/RIDE/DE/DIJ/Resolucion-2733-de-2008.pdf" TargetMode="External"/><Relationship Id="rId568" Type="http://schemas.openxmlformats.org/officeDocument/2006/relationships/hyperlink" Target="https://www.alcaldiabogota.gov.co/sisjur/consulta_avanzada.jsp" TargetMode="External"/><Relationship Id="rId775" Type="http://schemas.openxmlformats.org/officeDocument/2006/relationships/hyperlink" Target="https://www.alcaldiabogota.gov.co/sisjur/consulta_avanzada.jsp" TargetMode="External"/><Relationship Id="rId982" Type="http://schemas.openxmlformats.org/officeDocument/2006/relationships/hyperlink" Target="https://www.alcaldiabogota.gov.co/sisjur/consulta_avanzada.jsp" TargetMode="External"/><Relationship Id="rId428" Type="http://schemas.openxmlformats.org/officeDocument/2006/relationships/hyperlink" Target="https://www.alcaldiabogota.gov.co/sisjur/consulta_avanzada.jsp" TargetMode="External"/><Relationship Id="rId635" Type="http://schemas.openxmlformats.org/officeDocument/2006/relationships/hyperlink" Target="https://www.alcaldiabogota.gov.co/sisjur/consulta_avanzada.jsp" TargetMode="External"/><Relationship Id="rId842" Type="http://schemas.openxmlformats.org/officeDocument/2006/relationships/hyperlink" Target="https://www.alcaldiabogota.gov.co/sisjur/consulta_avanzada.jsp" TargetMode="External"/><Relationship Id="rId1058" Type="http://schemas.openxmlformats.org/officeDocument/2006/relationships/hyperlink" Target="https://www.alcaldiabogota.gov.co/sisjur/consulta_avanzada.jsp" TargetMode="External"/><Relationship Id="rId274" Type="http://schemas.openxmlformats.org/officeDocument/2006/relationships/hyperlink" Target="http://cdacertimotos.com.co/wp-content/uploads/2018/01/NTC_5365.pdf" TargetMode="External"/><Relationship Id="rId481" Type="http://schemas.openxmlformats.org/officeDocument/2006/relationships/hyperlink" Target="https://www.alcaldiabogota.gov.co/sisjur/consulta_avanzada.jsp" TargetMode="External"/><Relationship Id="rId702" Type="http://schemas.openxmlformats.org/officeDocument/2006/relationships/hyperlink" Target="https://www.alcaldiabogota.gov.co/sisjur/consulta_avanzada.jsp" TargetMode="External"/><Relationship Id="rId69" Type="http://schemas.openxmlformats.org/officeDocument/2006/relationships/hyperlink" Target="http://es.presidencia.gov.co/normativa/normativa/LEY%201882%20DEL%2015%20DE%20ENERO%20DE%202018.pdf" TargetMode="External"/><Relationship Id="rId134" Type="http://schemas.openxmlformats.org/officeDocument/2006/relationships/hyperlink" Target="http://www.alcaldiabogota.gov.co/sisjur/normas/Norma1.jsp?dt=S&amp;i=496" TargetMode="External"/><Relationship Id="rId579" Type="http://schemas.openxmlformats.org/officeDocument/2006/relationships/hyperlink" Target="https://www.alcaldiabogota.gov.co/sisjur/consulta_avanzada.jsp" TargetMode="External"/><Relationship Id="rId786" Type="http://schemas.openxmlformats.org/officeDocument/2006/relationships/hyperlink" Target="https://www.alcaldiabogota.gov.co/sisjur/consulta_avanzada.jsp" TargetMode="External"/><Relationship Id="rId993" Type="http://schemas.openxmlformats.org/officeDocument/2006/relationships/hyperlink" Target="https://www.alcaldiabogota.gov.co/sisjur/consulta_avanzada.jsp" TargetMode="External"/><Relationship Id="rId341" Type="http://schemas.openxmlformats.org/officeDocument/2006/relationships/hyperlink" Target="http://copaso.upbbga.edu.co/legislacion/Res.1075-1992.pdf" TargetMode="External"/><Relationship Id="rId439" Type="http://schemas.openxmlformats.org/officeDocument/2006/relationships/hyperlink" Target="https://www.alcaldiabogota.gov.co/sisjur/consulta_avanzada.jsp" TargetMode="External"/><Relationship Id="rId646" Type="http://schemas.openxmlformats.org/officeDocument/2006/relationships/hyperlink" Target="https://www.alcaldiabogota.gov.co/sisjur/consulta_avanzada.jsp" TargetMode="External"/><Relationship Id="rId1069" Type="http://schemas.openxmlformats.org/officeDocument/2006/relationships/hyperlink" Target="https://www.alcaldiabogota.gov.co/sisjur/consulta_avanzada.jsp" TargetMode="External"/><Relationship Id="rId201" Type="http://schemas.openxmlformats.org/officeDocument/2006/relationships/hyperlink" Target="http://proxysg.alcaldiabogota.gov.co/sisjur/normas/Norma1.jsp?i=66359&amp;dt=S" TargetMode="External"/><Relationship Id="rId285" Type="http://schemas.openxmlformats.org/officeDocument/2006/relationships/hyperlink" Target="http://www.alcaldiabogota.gov.co/sisjur/normas/Norma1.jsp?i=68095" TargetMode="External"/><Relationship Id="rId506" Type="http://schemas.openxmlformats.org/officeDocument/2006/relationships/hyperlink" Target="https://www.alcaldiabogota.gov.co/sisjur/consulta_avanzada.jsp" TargetMode="External"/><Relationship Id="rId853" Type="http://schemas.openxmlformats.org/officeDocument/2006/relationships/hyperlink" Target="http://www.alcaldiabogota.gov.co/sisjurMantenimiento/normas/Norma1.jsp?i=6671" TargetMode="External"/><Relationship Id="rId492" Type="http://schemas.openxmlformats.org/officeDocument/2006/relationships/hyperlink" Target="https://www.alcaldiabogota.gov.co/sisjur/consulta_avanzada.jsp" TargetMode="External"/><Relationship Id="rId713" Type="http://schemas.openxmlformats.org/officeDocument/2006/relationships/hyperlink" Target="https://www.alcaldiabogota.gov.co/sisjur/consulta_avanzada.jsp" TargetMode="External"/><Relationship Id="rId797" Type="http://schemas.openxmlformats.org/officeDocument/2006/relationships/hyperlink" Target="https://www.alcaldiabogota.gov.co/sisjur/consulta_avanzada.jsp" TargetMode="External"/><Relationship Id="rId920" Type="http://schemas.openxmlformats.org/officeDocument/2006/relationships/hyperlink" Target="https://www.alcaldiabogota.gov.co/sisjur/consulta_avanzada.jsp" TargetMode="External"/><Relationship Id="rId145" Type="http://schemas.openxmlformats.org/officeDocument/2006/relationships/hyperlink" Target="http://www.alcaldiabogota.gov.co/sisjur/normas/Norma1.jsp?i=32782&amp;dt=S" TargetMode="External"/><Relationship Id="rId352" Type="http://schemas.openxmlformats.org/officeDocument/2006/relationships/hyperlink" Target="https://www.alcaldiabogota.gov.co/sisjur/listados/tematica2.jsp?subtema=26822" TargetMode="External"/><Relationship Id="rId212" Type="http://schemas.openxmlformats.org/officeDocument/2006/relationships/hyperlink" Target="http://secretariageneral.gov.co/sites/default/files/documentos/Decreto%20118%20de%202018.pdf?width=800&amp;height=800&amp;iframe=true" TargetMode="External"/><Relationship Id="rId657" Type="http://schemas.openxmlformats.org/officeDocument/2006/relationships/hyperlink" Target="https://www.alcaldiabogota.gov.co/sisjur/consulta_avanzada.jsp" TargetMode="External"/><Relationship Id="rId864" Type="http://schemas.openxmlformats.org/officeDocument/2006/relationships/hyperlink" Target="https://www.alcaldiabogota.gov.co/sisjur/consulta_avanzada.jsp" TargetMode="External"/><Relationship Id="rId296" Type="http://schemas.openxmlformats.org/officeDocument/2006/relationships/hyperlink" Target="http://www.alcaldiabogota.gov.co/sisjur/normas/Norma1.jsp?i=69822" TargetMode="External"/><Relationship Id="rId517" Type="http://schemas.openxmlformats.org/officeDocument/2006/relationships/hyperlink" Target="https://www.alcaldiabogota.gov.co/sisjur/consulta_avanzada.jsp" TargetMode="External"/><Relationship Id="rId724" Type="http://schemas.openxmlformats.org/officeDocument/2006/relationships/hyperlink" Target="https://www.alcaldiabogota.gov.co/sisjur/consulta_avanzada.jsp" TargetMode="External"/><Relationship Id="rId931" Type="http://schemas.openxmlformats.org/officeDocument/2006/relationships/hyperlink" Target="https://www.alcaldiabogota.gov.co/sisjur/consulta_avanzada.jsp" TargetMode="External"/><Relationship Id="rId60" Type="http://schemas.openxmlformats.org/officeDocument/2006/relationships/hyperlink" Target="http://www.secretariasenado.gov.co/senado/basedoc/ley_1730_2014.html" TargetMode="External"/><Relationship Id="rId156" Type="http://schemas.openxmlformats.org/officeDocument/2006/relationships/hyperlink" Target="http://www.alcaldiabogota.gov.co/sisjurMantenimiento/normas/Norma1.jsp?i=1783" TargetMode="External"/><Relationship Id="rId363" Type="http://schemas.openxmlformats.org/officeDocument/2006/relationships/hyperlink" Target="http://www.alcaldiabogota.gov.co/sisjurMantenimiento/normas/Norma1.jsp?i=16918" TargetMode="External"/><Relationship Id="rId570" Type="http://schemas.openxmlformats.org/officeDocument/2006/relationships/hyperlink" Target="https://www.alcaldiabogota.gov.co/sisjur/consulta_avanzada.jsp" TargetMode="External"/><Relationship Id="rId1007" Type="http://schemas.openxmlformats.org/officeDocument/2006/relationships/hyperlink" Target="https://www.alcaldiabogota.gov.co/sisjur/consulta_avanzada.jsp" TargetMode="External"/><Relationship Id="rId223" Type="http://schemas.openxmlformats.org/officeDocument/2006/relationships/hyperlink" Target="http://www.alcaldiabogota.gov.co/sisjur/normas/Norma1.jsp?i=15634" TargetMode="External"/><Relationship Id="rId430" Type="http://schemas.openxmlformats.org/officeDocument/2006/relationships/hyperlink" Target="https://www.alcaldiabogota.gov.co/sisjur/consulta_avanzada.jsp" TargetMode="External"/><Relationship Id="rId668" Type="http://schemas.openxmlformats.org/officeDocument/2006/relationships/hyperlink" Target="https://www.alcaldiabogota.gov.co/sisjur/consulta_avanzada.jsp" TargetMode="External"/><Relationship Id="rId875" Type="http://schemas.openxmlformats.org/officeDocument/2006/relationships/hyperlink" Target="https://www.alcaldiabogota.gov.co/sisjur/consulta_avanzada.jsp" TargetMode="External"/><Relationship Id="rId1060" Type="http://schemas.openxmlformats.org/officeDocument/2006/relationships/hyperlink" Target="https://www.alcaldiabogota.gov.co/sisjur/consulta_avanzada.jsp" TargetMode="External"/><Relationship Id="rId18" Type="http://schemas.openxmlformats.org/officeDocument/2006/relationships/hyperlink" Target="http://www.secretariasenado.gov.co/senado/basedoc/ley_0310_1996.html" TargetMode="External"/><Relationship Id="rId528" Type="http://schemas.openxmlformats.org/officeDocument/2006/relationships/hyperlink" Target="https://www.alcaldiabogota.gov.co/sisjur/consulta_avanzada.jsp" TargetMode="External"/><Relationship Id="rId735" Type="http://schemas.openxmlformats.org/officeDocument/2006/relationships/hyperlink" Target="http://www.bogotajuridicadigital.gov.co/sisjur/normas/Norma1.jsp?i=1759" TargetMode="External"/><Relationship Id="rId942" Type="http://schemas.openxmlformats.org/officeDocument/2006/relationships/hyperlink" Target="https://www.alcaldiabogota.gov.co/sisjur/consulta_avanzada.jsp" TargetMode="External"/><Relationship Id="rId167" Type="http://schemas.openxmlformats.org/officeDocument/2006/relationships/hyperlink" Target="http://www.alcaldiabogota.gov.co/sisjur/normas/Norma1.jsp?i=36395" TargetMode="External"/><Relationship Id="rId374" Type="http://schemas.openxmlformats.org/officeDocument/2006/relationships/hyperlink" Target="http://www.contaduria.gov.co/wps/wcm/connect/9c3a4690-b228-4425-aaa1-e3c099d745f0/Res355-07.pdf?MOD=AJPERES&amp;CONVERT_TO=url&amp;CACHEID=9c3a4690-b228-4425-aaa1-e3c099d745f0%22,%22Resoluci&#243;n%20Contadur&#237;a%20General%20de%20la%20Naci&#243;n" TargetMode="External"/><Relationship Id="rId581" Type="http://schemas.openxmlformats.org/officeDocument/2006/relationships/hyperlink" Target="https://www.alcaldiabogota.gov.co/sisjur/consulta_avanzada.jsp" TargetMode="External"/><Relationship Id="rId1018" Type="http://schemas.openxmlformats.org/officeDocument/2006/relationships/hyperlink" Target="https://www.alcaldiabogota.gov.co/sisjur/consulta_avanzada.jsp" TargetMode="External"/><Relationship Id="rId71" Type="http://schemas.openxmlformats.org/officeDocument/2006/relationships/hyperlink" Target="http://www.secretariasenado.gov.co/senado/basedoc/codigo_procedimental_laboral.html" TargetMode="External"/><Relationship Id="rId234" Type="http://schemas.openxmlformats.org/officeDocument/2006/relationships/hyperlink" Target="http://web.mintransporte.gov.co/jspui/bitstream/001/8364/1/Resolucion_004193_2007.pdf" TargetMode="External"/><Relationship Id="rId679" Type="http://schemas.openxmlformats.org/officeDocument/2006/relationships/hyperlink" Target="https://www.alcaldiabogota.gov.co/sisjur/consulta_avanzada.jsp" TargetMode="External"/><Relationship Id="rId802" Type="http://schemas.openxmlformats.org/officeDocument/2006/relationships/hyperlink" Target="https://www.alcaldiabogota.gov.co/sisjur/consulta_avanzada.jsp" TargetMode="External"/><Relationship Id="rId886" Type="http://schemas.openxmlformats.org/officeDocument/2006/relationships/hyperlink" Target="https://www.alcaldiabogota.gov.co/sisjur/consulta_avanzada.jsp" TargetMode="External"/><Relationship Id="rId2" Type="http://schemas.openxmlformats.org/officeDocument/2006/relationships/hyperlink" Target="http://www.consejodeestado.gov.co/wp-content/uploads/Libros/Ley4_1913.pdf" TargetMode="External"/><Relationship Id="rId29" Type="http://schemas.openxmlformats.org/officeDocument/2006/relationships/hyperlink" Target="http://www.alcaldiabogota.gov.co/sisjur/normas/Norma1.jsp?i=4164" TargetMode="External"/><Relationship Id="rId441" Type="http://schemas.openxmlformats.org/officeDocument/2006/relationships/hyperlink" Target="https://www.alcaldiabogota.gov.co/sisjur/consulta_avanzada.jsp" TargetMode="External"/><Relationship Id="rId539" Type="http://schemas.openxmlformats.org/officeDocument/2006/relationships/hyperlink" Target="https://www.alcaldiabogota.gov.co/sisjur/consulta_avanzada.jsp" TargetMode="External"/><Relationship Id="rId746" Type="http://schemas.openxmlformats.org/officeDocument/2006/relationships/hyperlink" Target="https://www.alcaldiabogota.gov.co/sisjur/consulta_avanzada.jsp" TargetMode="External"/><Relationship Id="rId1071" Type="http://schemas.openxmlformats.org/officeDocument/2006/relationships/hyperlink" Target="https://www.alcaldiabogota.gov.co/sisjur/consulta_avanzada.jsp" TargetMode="External"/><Relationship Id="rId178" Type="http://schemas.openxmlformats.org/officeDocument/2006/relationships/hyperlink" Target="http://www.alcaldiabogota.gov.co/sisjur/normas/Norma1.jsp?i=45093" TargetMode="External"/><Relationship Id="rId301" Type="http://schemas.openxmlformats.org/officeDocument/2006/relationships/hyperlink" Target="http://www.alcaldiabogota.gov.co/sisjur/normas/Norma1.jsp?i=69819" TargetMode="External"/><Relationship Id="rId953" Type="http://schemas.openxmlformats.org/officeDocument/2006/relationships/hyperlink" Target="https://www.alcaldiabogota.gov.co/sisjur/consulta_avanzada.jsp" TargetMode="External"/><Relationship Id="rId1029" Type="http://schemas.openxmlformats.org/officeDocument/2006/relationships/hyperlink" Target="https://www.alcaldiabogota.gov.co/sisjur/consulta_avanzada.jsp" TargetMode="External"/><Relationship Id="rId82" Type="http://schemas.openxmlformats.org/officeDocument/2006/relationships/hyperlink" Target="http://www.funcionpublica.gov.co/eva/gestornormativo/norma.php?i=1263" TargetMode="External"/><Relationship Id="rId385" Type="http://schemas.openxmlformats.org/officeDocument/2006/relationships/hyperlink" Target="https://www.alcaldiabogota.gov.co/sisjur/consulta_avanzada.jsp" TargetMode="External"/><Relationship Id="rId592" Type="http://schemas.openxmlformats.org/officeDocument/2006/relationships/hyperlink" Target="https://www.alcaldiabogota.gov.co/sisjur/consulta_avanzada.jsp" TargetMode="External"/><Relationship Id="rId606" Type="http://schemas.openxmlformats.org/officeDocument/2006/relationships/hyperlink" Target="https://www.alcaldiabogota.gov.co/sisjur/consulta_avanzada.jsp" TargetMode="External"/><Relationship Id="rId813" Type="http://schemas.openxmlformats.org/officeDocument/2006/relationships/hyperlink" Target="https://www.alcaldiabogota.gov.co/sisjur/consulta_avanzada.jsp" TargetMode="External"/><Relationship Id="rId245" Type="http://schemas.openxmlformats.org/officeDocument/2006/relationships/hyperlink" Target="https://www.minsalud.gov.co/Documentos%20y%20Publicaciones/ABC%20licencias%20de%20salud%20ocupacional.pdf" TargetMode="External"/><Relationship Id="rId452" Type="http://schemas.openxmlformats.org/officeDocument/2006/relationships/hyperlink" Target="https://www.alcaldiabogota.gov.co/sisjur/consulta_avanzada.jsp" TargetMode="External"/><Relationship Id="rId897" Type="http://schemas.openxmlformats.org/officeDocument/2006/relationships/hyperlink" Target="https://www.alcaldiabogota.gov.co/sisjur/consulta_avanzada.jsp" TargetMode="External"/><Relationship Id="rId1082" Type="http://schemas.openxmlformats.org/officeDocument/2006/relationships/hyperlink" Target="https://www.alcaldiabogota.gov.co/sisjur/consulta_avanzada.jsp" TargetMode="External"/><Relationship Id="rId105" Type="http://schemas.openxmlformats.org/officeDocument/2006/relationships/hyperlink" Target="http://www.suin-juriscol.gov.co/viewDocument.asp?id=1503907" TargetMode="External"/><Relationship Id="rId312" Type="http://schemas.openxmlformats.org/officeDocument/2006/relationships/hyperlink" Target="http://www.alcaldiabogota.gov.co/sisjur/normas/Norma1.jsp?i=65575" TargetMode="External"/><Relationship Id="rId757" Type="http://schemas.openxmlformats.org/officeDocument/2006/relationships/hyperlink" Target="https://www.alcaldiabogota.gov.co/sisjur/consulta_avanzada.jsp" TargetMode="External"/><Relationship Id="rId964" Type="http://schemas.openxmlformats.org/officeDocument/2006/relationships/hyperlink" Target="https://www.alcaldiabogota.gov.co/sisjur/consulta_avanzada.jsp" TargetMode="External"/><Relationship Id="rId93" Type="http://schemas.openxmlformats.org/officeDocument/2006/relationships/hyperlink" Target="http://www.alcaldiabogota.gov.co/sisjurMantenimiento/normas/Norma1.jsp?i=6030" TargetMode="External"/><Relationship Id="rId189" Type="http://schemas.openxmlformats.org/officeDocument/2006/relationships/hyperlink" Target="http://www.alcaldiabogota.gov.co/sisjurMantenimiento/normas/Norma1.jsp?i=56330" TargetMode="External"/><Relationship Id="rId396" Type="http://schemas.openxmlformats.org/officeDocument/2006/relationships/hyperlink" Target="https://www.alcaldiabogota.gov.co/sisjur/consulta_avanzada.jsp" TargetMode="External"/><Relationship Id="rId617" Type="http://schemas.openxmlformats.org/officeDocument/2006/relationships/hyperlink" Target="https://www.alcaldiabogota.gov.co/sisjur/consulta_avanzada.jsp" TargetMode="External"/><Relationship Id="rId824" Type="http://schemas.openxmlformats.org/officeDocument/2006/relationships/hyperlink" Target="https://www.alcaldiabogota.gov.co/sisjur/consulta_avanzada.jsp" TargetMode="External"/><Relationship Id="rId256" Type="http://schemas.openxmlformats.org/officeDocument/2006/relationships/hyperlink" Target="http://www.alcaldiabogota.gov.co/sisjurMantenimiento/normas/Norma1.jsp?i=66414" TargetMode="External"/><Relationship Id="rId463" Type="http://schemas.openxmlformats.org/officeDocument/2006/relationships/hyperlink" Target="https://www.alcaldiabogota.gov.co/sisjur/consulta_avanzada.jsp" TargetMode="External"/><Relationship Id="rId670" Type="http://schemas.openxmlformats.org/officeDocument/2006/relationships/hyperlink" Target="https://www.alcaldiabogota.gov.co/sisjur/consulta_avanzada.jsp" TargetMode="External"/><Relationship Id="rId1093" Type="http://schemas.openxmlformats.org/officeDocument/2006/relationships/table" Target="../tables/table1.xml"/><Relationship Id="rId116" Type="http://schemas.openxmlformats.org/officeDocument/2006/relationships/hyperlink" Target="http://www.mintrabajo.gov.co/documents/20147/36482/DECRETO+2731+DEL+30+DE+DICIEMBRE+DE+2014.pdf/cecbdd8e-c25b-a212-e2d8-6e53d48a504a" TargetMode="External"/><Relationship Id="rId323" Type="http://schemas.openxmlformats.org/officeDocument/2006/relationships/hyperlink" Target="https://www.alcaldiabogota.gov.co/sisjur/normas/Norma1.jsp?i=82130%22,%22Decreto" TargetMode="External"/><Relationship Id="rId530" Type="http://schemas.openxmlformats.org/officeDocument/2006/relationships/hyperlink" Target="https://www.alcaldiabogota.gov.co/sisjur/consulta_avanzada.jsp" TargetMode="External"/><Relationship Id="rId768" Type="http://schemas.openxmlformats.org/officeDocument/2006/relationships/hyperlink" Target="https://www.alcaldiabogota.gov.co/sisjur/consulta_avanzada.jsp" TargetMode="External"/><Relationship Id="rId975" Type="http://schemas.openxmlformats.org/officeDocument/2006/relationships/hyperlink" Target="https://www.alcaldiabogota.gov.co/sisjur/consulta_avanzada.jsp" TargetMode="External"/><Relationship Id="rId20" Type="http://schemas.openxmlformats.org/officeDocument/2006/relationships/hyperlink" Target="http://www.alcaldiabogota.gov.co/sisjur/normas/Norma1.jsp?i=339" TargetMode="External"/><Relationship Id="rId628" Type="http://schemas.openxmlformats.org/officeDocument/2006/relationships/hyperlink" Target="https://www.alcaldiabogota.gov.co/sisjur/consulta_avanzada.jsp" TargetMode="External"/><Relationship Id="rId835" Type="http://schemas.openxmlformats.org/officeDocument/2006/relationships/hyperlink" Target="https://www.alcaldiabogota.gov.co/sisjur/consulta_avanzada.jsp" TargetMode="External"/><Relationship Id="rId267" Type="http://schemas.openxmlformats.org/officeDocument/2006/relationships/hyperlink" Target="http://www.alcaldiabogota.gov.co/sisjur/normas/Norma1.jsp?i=50125" TargetMode="External"/><Relationship Id="rId474" Type="http://schemas.openxmlformats.org/officeDocument/2006/relationships/hyperlink" Target="https://www.alcaldiabogota.gov.co/sisjur/consulta_avanzada.jsp" TargetMode="External"/><Relationship Id="rId1020" Type="http://schemas.openxmlformats.org/officeDocument/2006/relationships/hyperlink" Target="https://www.alcaldiabogota.gov.co/sisjur/consulta_avanzada.jsp" TargetMode="External"/><Relationship Id="rId127" Type="http://schemas.openxmlformats.org/officeDocument/2006/relationships/hyperlink" Target="http://wp.presidencia.gov.co/sitios/normativa/decretos/2015/Decretos2015/DECRETO%202452%20DEL%2017%20DE%20DICIEMBRE%20DE%202015.pdf" TargetMode="External"/><Relationship Id="rId681" Type="http://schemas.openxmlformats.org/officeDocument/2006/relationships/hyperlink" Target="https://www.alcaldiabogota.gov.co/sisjur/consulta_avanzada.jsp" TargetMode="External"/><Relationship Id="rId779" Type="http://schemas.openxmlformats.org/officeDocument/2006/relationships/hyperlink" Target="https://www.alcaldiabogota.gov.co/sisjur/consulta_avanzada.jsp" TargetMode="External"/><Relationship Id="rId902" Type="http://schemas.openxmlformats.org/officeDocument/2006/relationships/hyperlink" Target="https://www.alcaldiabogota.gov.co/sisjur/consulta_avanzada.jsp" TargetMode="External"/><Relationship Id="rId986" Type="http://schemas.openxmlformats.org/officeDocument/2006/relationships/hyperlink" Target="https://www.alcaldiabogota.gov.co/sisjur/consulta_avanzada.jsp" TargetMode="External"/><Relationship Id="rId31" Type="http://schemas.openxmlformats.org/officeDocument/2006/relationships/hyperlink" Target="http://www.alcaldiabogota.gov.co/sisjurMantenimiento/normas/Norma1.jsp?i=6778" TargetMode="External"/><Relationship Id="rId334" Type="http://schemas.openxmlformats.org/officeDocument/2006/relationships/hyperlink" Target="https://www.alcaldiabogota.gov.co/sisjur/listados/tematica2.jsp?subtema=26272" TargetMode="External"/><Relationship Id="rId541" Type="http://schemas.openxmlformats.org/officeDocument/2006/relationships/hyperlink" Target="https://www.alcaldiabogota.gov.co/sisjur/consulta_avanzada.jsp" TargetMode="External"/><Relationship Id="rId639" Type="http://schemas.openxmlformats.org/officeDocument/2006/relationships/hyperlink" Target="https://www.alcaldiabogota.gov.co/sisjur/consulta_avanzada.jsp" TargetMode="External"/><Relationship Id="rId180" Type="http://schemas.openxmlformats.org/officeDocument/2006/relationships/hyperlink" Target="http://www.alcaldiabogota.gov.co/sisjur/normas/Norma1.jsp?i=45194" TargetMode="External"/><Relationship Id="rId278" Type="http://schemas.openxmlformats.org/officeDocument/2006/relationships/hyperlink" Target="http://www.mincit.gov.co/ministerio/normograma-sig/procesos-estrategicos/direccionamiento-estrategico/circulares/circular-100-10-2014.aspx" TargetMode="External"/><Relationship Id="rId401" Type="http://schemas.openxmlformats.org/officeDocument/2006/relationships/hyperlink" Target="https://www.alcaldiabogota.gov.co/sisjur/consulta_avanzada.jsp" TargetMode="External"/><Relationship Id="rId846" Type="http://schemas.openxmlformats.org/officeDocument/2006/relationships/hyperlink" Target="https://www.alcaldiabogota.gov.co/sisjur/consulta_avanzada.jsp" TargetMode="External"/><Relationship Id="rId1031" Type="http://schemas.openxmlformats.org/officeDocument/2006/relationships/hyperlink" Target="https://www.alcaldiabogota.gov.co/sisjur/consulta_avanzada.jsp" TargetMode="External"/><Relationship Id="rId485" Type="http://schemas.openxmlformats.org/officeDocument/2006/relationships/hyperlink" Target="https://www.alcaldiabogota.gov.co/sisjur/consulta_avanzada.jsp" TargetMode="External"/><Relationship Id="rId692" Type="http://schemas.openxmlformats.org/officeDocument/2006/relationships/hyperlink" Target="https://www.alcaldiabogota.gov.co/sisjur/consulta_avanzada.jsp" TargetMode="External"/><Relationship Id="rId706" Type="http://schemas.openxmlformats.org/officeDocument/2006/relationships/hyperlink" Target="https://www.alcaldiabogota.gov.co/sisjur/consulta_avanzada.jsp" TargetMode="External"/><Relationship Id="rId913" Type="http://schemas.openxmlformats.org/officeDocument/2006/relationships/hyperlink" Target="https://www.alcaldiabogota.gov.co/sisjur/consulta_avanzada.jsp" TargetMode="External"/><Relationship Id="rId42" Type="http://schemas.openxmlformats.org/officeDocument/2006/relationships/hyperlink" Target="http://www.secretariasenado.gov.co/senado/basedoc/ley_1066_2006.html" TargetMode="External"/><Relationship Id="rId138" Type="http://schemas.openxmlformats.org/officeDocument/2006/relationships/hyperlink" Target="http://www.alcaldiabogota.gov.co/sisjur/normas/Norma1.jsp?i=20552" TargetMode="External"/><Relationship Id="rId345" Type="http://schemas.openxmlformats.org/officeDocument/2006/relationships/hyperlink" Target="http://www.mintrabajo.gov.co/atencion-al-ciudadano/transparencia/resoluciones" TargetMode="External"/><Relationship Id="rId552" Type="http://schemas.openxmlformats.org/officeDocument/2006/relationships/hyperlink" Target="https://www.alcaldiabogota.gov.co/sisjur/consulta_avanzada.jsp" TargetMode="External"/><Relationship Id="rId997" Type="http://schemas.openxmlformats.org/officeDocument/2006/relationships/hyperlink" Target="https://www.alcaldiabogota.gov.co/sisjur/consulta_avanzada.jsp" TargetMode="External"/><Relationship Id="rId191" Type="http://schemas.openxmlformats.org/officeDocument/2006/relationships/hyperlink" Target="http://www.alcaldiabogota.gov.co/sisjur/normas/Norma1.jsp?i=57396" TargetMode="External"/><Relationship Id="rId205" Type="http://schemas.openxmlformats.org/officeDocument/2006/relationships/hyperlink" Target="http://secretariageneral.gov.co/sites/default/files/planeacion/Decreto_627_2016_Liquidacion_Presupuesto_2017.pdf" TargetMode="External"/><Relationship Id="rId412" Type="http://schemas.openxmlformats.org/officeDocument/2006/relationships/hyperlink" Target="https://www.alcaldiabogota.gov.co/sisjur/consulta_avanzada.jsp" TargetMode="External"/><Relationship Id="rId857" Type="http://schemas.openxmlformats.org/officeDocument/2006/relationships/hyperlink" Target="https://www.alcaldiabogota.gov.co/sisjur/consulta_avanzada.jsp" TargetMode="External"/><Relationship Id="rId1042" Type="http://schemas.openxmlformats.org/officeDocument/2006/relationships/hyperlink" Target="https://www.alcaldiabogota.gov.co/sisjur/consulta_avanzada.jsp" TargetMode="External"/><Relationship Id="rId289" Type="http://schemas.openxmlformats.org/officeDocument/2006/relationships/hyperlink" Target="http://www.alcaldiabogota.gov.co/sisjur/normas/Norma1.jsp?i=73023" TargetMode="External"/><Relationship Id="rId496" Type="http://schemas.openxmlformats.org/officeDocument/2006/relationships/hyperlink" Target="https://www.alcaldiabogota.gov.co/sisjur/consulta_avanzada.jsp" TargetMode="External"/><Relationship Id="rId717" Type="http://schemas.openxmlformats.org/officeDocument/2006/relationships/hyperlink" Target="https://www.alcaldiabogota.gov.co/sisjur/consulta_avanzada.jsp" TargetMode="External"/><Relationship Id="rId924" Type="http://schemas.openxmlformats.org/officeDocument/2006/relationships/hyperlink" Target="https://www.alcaldiabogota.gov.co/sisjur/consulta_avanzada.jsp" TargetMode="External"/><Relationship Id="rId53" Type="http://schemas.openxmlformats.org/officeDocument/2006/relationships/hyperlink" Target="http://www.secretariasenado.gov.co/senado/basedoc/ley_1530_2012.html" TargetMode="External"/><Relationship Id="rId149" Type="http://schemas.openxmlformats.org/officeDocument/2006/relationships/hyperlink" Target="http://www.alcaldiabogota.gov.co/sisjur/normas/Norma1.jsp?i=66271" TargetMode="External"/><Relationship Id="rId356" Type="http://schemas.openxmlformats.org/officeDocument/2006/relationships/hyperlink" Target="http://www.runt.com.co/sites/default/files/normas/Resoluci%C3%B3n%207171%20de%202002.pdf" TargetMode="External"/><Relationship Id="rId563" Type="http://schemas.openxmlformats.org/officeDocument/2006/relationships/hyperlink" Target="https://www.alcaldiabogota.gov.co/sisjur/consulta_avanzada.jsp" TargetMode="External"/><Relationship Id="rId770" Type="http://schemas.openxmlformats.org/officeDocument/2006/relationships/hyperlink" Target="https://www.alcaldiabogota.gov.co/sisjur/consulta_avanzada.jsp" TargetMode="External"/><Relationship Id="rId216" Type="http://schemas.openxmlformats.org/officeDocument/2006/relationships/hyperlink" Target="http://secretariageneral.gov.co/sites/default/files/documentos/Decreto%20118%20de%202018.pdf?width=800&amp;height=800&amp;iframe=true" TargetMode="External"/><Relationship Id="rId423" Type="http://schemas.openxmlformats.org/officeDocument/2006/relationships/hyperlink" Target="https://www.alcaldiabogota.gov.co/sisjur/consulta_avanzada.jsp" TargetMode="External"/><Relationship Id="rId868" Type="http://schemas.openxmlformats.org/officeDocument/2006/relationships/hyperlink" Target="https://www.alcaldiabogota.gov.co/sisjur/consulta_avanzada.jsp" TargetMode="External"/><Relationship Id="rId1053" Type="http://schemas.openxmlformats.org/officeDocument/2006/relationships/hyperlink" Target="https://www.alcaldiabogota.gov.co/sisjur/consulta_avanzada.jsp" TargetMode="External"/><Relationship Id="rId630" Type="http://schemas.openxmlformats.org/officeDocument/2006/relationships/hyperlink" Target="https://www.alcaldiabogota.gov.co/sisjur/consulta_avanzada.jsp" TargetMode="External"/><Relationship Id="rId728" Type="http://schemas.openxmlformats.org/officeDocument/2006/relationships/hyperlink" Target="https://www.alcaldiabogota.gov.co/sisjur/consulta_avanzada.jsp" TargetMode="External"/><Relationship Id="rId935" Type="http://schemas.openxmlformats.org/officeDocument/2006/relationships/hyperlink" Target="https://www.alcaldiabogota.gov.co/sisjur/consulta_avanzada.jsp" TargetMode="External"/><Relationship Id="rId64" Type="http://schemas.openxmlformats.org/officeDocument/2006/relationships/hyperlink" Target="http://www.dnp.gov.co/Paginas/Normativa/Decreto-1082-de-2015.aspx" TargetMode="External"/><Relationship Id="rId367" Type="http://schemas.openxmlformats.org/officeDocument/2006/relationships/hyperlink" Target="http://www.mintrabajo.gov.co/atencion-al-ciudadano/transparencia/resoluciones" TargetMode="External"/><Relationship Id="rId574" Type="http://schemas.openxmlformats.org/officeDocument/2006/relationships/hyperlink" Target="https://www.alcaldiabogota.gov.co/sisjur/consulta_avanzada.jsp" TargetMode="External"/><Relationship Id="rId227" Type="http://schemas.openxmlformats.org/officeDocument/2006/relationships/hyperlink" Target="http://www.alcaldiabogota.gov.co/sisjur/normas/Norma1.jsp?i=10791" TargetMode="External"/><Relationship Id="rId781" Type="http://schemas.openxmlformats.org/officeDocument/2006/relationships/hyperlink" Target="https://www.alcaldiabogota.gov.co/sisjur/consulta_avanzada.jsp" TargetMode="External"/><Relationship Id="rId879" Type="http://schemas.openxmlformats.org/officeDocument/2006/relationships/hyperlink" Target="https://www.alcaldiabogota.gov.co/sisjur/consulta_avanzada.jsp" TargetMode="External"/><Relationship Id="rId434" Type="http://schemas.openxmlformats.org/officeDocument/2006/relationships/hyperlink" Target="https://www.alcaldiabogota.gov.co/sisjur/consulta_avanzada.jsp" TargetMode="External"/><Relationship Id="rId641" Type="http://schemas.openxmlformats.org/officeDocument/2006/relationships/hyperlink" Target="https://www.alcaldiabogota.gov.co/sisjur/consulta_avanzada.jsp" TargetMode="External"/><Relationship Id="rId739" Type="http://schemas.openxmlformats.org/officeDocument/2006/relationships/hyperlink" Target="https://www.alcaldiabogota.gov.co/sisjur/consulta_avanzada.jsp" TargetMode="External"/><Relationship Id="rId1064" Type="http://schemas.openxmlformats.org/officeDocument/2006/relationships/hyperlink" Target="https://www.alcaldiabogota.gov.co/sisjur/consulta_avanzada.jsp" TargetMode="External"/><Relationship Id="rId280" Type="http://schemas.openxmlformats.org/officeDocument/2006/relationships/hyperlink" Target="http://www.bogotajuridica.gov.co/sisjur/normas/Norma1.jsp?i=70811" TargetMode="External"/><Relationship Id="rId501" Type="http://schemas.openxmlformats.org/officeDocument/2006/relationships/hyperlink" Target="https://www.alcaldiabogota.gov.co/sisjur/consulta_avanzada.jsp" TargetMode="External"/><Relationship Id="rId946" Type="http://schemas.openxmlformats.org/officeDocument/2006/relationships/hyperlink" Target="https://www.alcaldiabogota.gov.co/sisjur/consulta_avanzada.jsp" TargetMode="External"/><Relationship Id="rId75" Type="http://schemas.openxmlformats.org/officeDocument/2006/relationships/hyperlink" Target="http://www.secretariasenado.gov.co/senado/basedoc/decreto_1403_1992.html" TargetMode="External"/><Relationship Id="rId140" Type="http://schemas.openxmlformats.org/officeDocument/2006/relationships/hyperlink" Target="http://www.alcaldiabogota.gov.co/sisjur/normas/Norma1.jsp?i=20574" TargetMode="External"/><Relationship Id="rId378" Type="http://schemas.openxmlformats.org/officeDocument/2006/relationships/hyperlink" Target="https://www.alcaldiabogota.gov.co/sisjur/consulta_avanzada.jsp" TargetMode="External"/><Relationship Id="rId585" Type="http://schemas.openxmlformats.org/officeDocument/2006/relationships/hyperlink" Target="https://www.alcaldiabogota.gov.co/sisjur/consulta_avanzada.jsp" TargetMode="External"/><Relationship Id="rId792" Type="http://schemas.openxmlformats.org/officeDocument/2006/relationships/hyperlink" Target="https://www.alcaldiabogota.gov.co/sisjur/consulta_avanzada.jsp" TargetMode="External"/><Relationship Id="rId806" Type="http://schemas.openxmlformats.org/officeDocument/2006/relationships/hyperlink" Target="https://www.alcaldiabogota.gov.co/sisjur/consulta_avanzada.jsp" TargetMode="External"/><Relationship Id="rId6" Type="http://schemas.openxmlformats.org/officeDocument/2006/relationships/hyperlink" Target="http://www.secretariasenado.gov.co/index.php/ley-5-de-1992" TargetMode="External"/><Relationship Id="rId238" Type="http://schemas.openxmlformats.org/officeDocument/2006/relationships/hyperlink" Target="http://www.alcaldiabogota.gov.co/sisjur/normas/Norma1.jsp?dt=S&amp;i=39357" TargetMode="External"/><Relationship Id="rId445" Type="http://schemas.openxmlformats.org/officeDocument/2006/relationships/hyperlink" Target="https://www.alcaldiabogota.gov.co/sisjur/consulta_avanzada.jsp" TargetMode="External"/><Relationship Id="rId652" Type="http://schemas.openxmlformats.org/officeDocument/2006/relationships/hyperlink" Target="https://www.alcaldiabogota.gov.co/sisjur/consulta_avanzada.jsp" TargetMode="External"/><Relationship Id="rId1075" Type="http://schemas.openxmlformats.org/officeDocument/2006/relationships/hyperlink" Target="https://www.alcaldiabogota.gov.co/sisjur/consulta_avanzada.jsp" TargetMode="External"/><Relationship Id="rId291" Type="http://schemas.openxmlformats.org/officeDocument/2006/relationships/hyperlink" Target="https://www.contratos.gov.co/" TargetMode="External"/><Relationship Id="rId305" Type="http://schemas.openxmlformats.org/officeDocument/2006/relationships/hyperlink" Target="http://www.alcaldiabogota.gov.co/sisjur/normas/Norma1.jsp?i=68756" TargetMode="External"/><Relationship Id="rId512" Type="http://schemas.openxmlformats.org/officeDocument/2006/relationships/hyperlink" Target="https://www.alcaldiabogota.gov.co/sisjur/consulta_avanzada.jsp" TargetMode="External"/><Relationship Id="rId957" Type="http://schemas.openxmlformats.org/officeDocument/2006/relationships/hyperlink" Target="https://www.alcaldiabogota.gov.co/sisjur/consulta_avanzada.jsp" TargetMode="External"/><Relationship Id="rId86" Type="http://schemas.openxmlformats.org/officeDocument/2006/relationships/hyperlink" Target="http://www.funcionpublica.gov.co/eva/gestornormativo/norma.php?i=5876" TargetMode="External"/><Relationship Id="rId151" Type="http://schemas.openxmlformats.org/officeDocument/2006/relationships/hyperlink" Target="http://secretariageneral.gov.co/sites/default/files/documentos/Decreto%20118%20de%202018.pdf?width=800&amp;height=800&amp;iframe=true" TargetMode="External"/><Relationship Id="rId389" Type="http://schemas.openxmlformats.org/officeDocument/2006/relationships/hyperlink" Target="https://www.alcaldiabogota.gov.co/sisjur/consulta_avanzada.jsp" TargetMode="External"/><Relationship Id="rId596" Type="http://schemas.openxmlformats.org/officeDocument/2006/relationships/hyperlink" Target="https://www.alcaldiabogota.gov.co/sisjur/consulta_avanzada.jsp" TargetMode="External"/><Relationship Id="rId817" Type="http://schemas.openxmlformats.org/officeDocument/2006/relationships/hyperlink" Target="https://www.alcaldiabogota.gov.co/sisjur/consulta_avanzada.jsp" TargetMode="External"/><Relationship Id="rId1002" Type="http://schemas.openxmlformats.org/officeDocument/2006/relationships/hyperlink" Target="https://www.alcaldiabogota.gov.co/sisjur/consulta_avanzada.jsp" TargetMode="External"/><Relationship Id="rId249" Type="http://schemas.openxmlformats.org/officeDocument/2006/relationships/hyperlink" Target="http://www.alcaldiabogota.gov.co/sisjur/normas/Norma1.jsp?i=51704" TargetMode="External"/><Relationship Id="rId456" Type="http://schemas.openxmlformats.org/officeDocument/2006/relationships/hyperlink" Target="https://www.alcaldiabogota.gov.co/sisjur/consulta_avanzada.jsp" TargetMode="External"/><Relationship Id="rId663" Type="http://schemas.openxmlformats.org/officeDocument/2006/relationships/hyperlink" Target="https://www.alcaldiabogota.gov.co/sisjur/consulta_avanzada.jsp" TargetMode="External"/><Relationship Id="rId870" Type="http://schemas.openxmlformats.org/officeDocument/2006/relationships/hyperlink" Target="https://www.alcaldiabogota.gov.co/sisjur/consulta_avanzada.jsp" TargetMode="External"/><Relationship Id="rId1086" Type="http://schemas.openxmlformats.org/officeDocument/2006/relationships/hyperlink" Target="https://www.alcaldiabogota.gov.co/sisjur/consulta_avanzada.jsp" TargetMode="External"/><Relationship Id="rId13" Type="http://schemas.openxmlformats.org/officeDocument/2006/relationships/hyperlink" Target="http://www.secretariasenado.gov.co/senado/basedoc/ley_0140_1994.html" TargetMode="External"/><Relationship Id="rId109" Type="http://schemas.openxmlformats.org/officeDocument/2006/relationships/hyperlink" Target="http://www.funcionpublica.gov.co/eva/gestornormativo/norma_pdf.php?i=51366" TargetMode="External"/><Relationship Id="rId316" Type="http://schemas.openxmlformats.org/officeDocument/2006/relationships/hyperlink" Target="http://www.shd.gov.co/shd/estampillas" TargetMode="External"/><Relationship Id="rId523" Type="http://schemas.openxmlformats.org/officeDocument/2006/relationships/hyperlink" Target="https://www.alcaldiabogota.gov.co/sisjur/consulta_avanzada.jsp" TargetMode="External"/><Relationship Id="rId968" Type="http://schemas.openxmlformats.org/officeDocument/2006/relationships/hyperlink" Target="https://www.alcaldiabogota.gov.co/sisjur/consulta_avanzada.jsp" TargetMode="External"/><Relationship Id="rId97" Type="http://schemas.openxmlformats.org/officeDocument/2006/relationships/hyperlink" Target="https://www.ani.gov.co/sites/default/files/decreto_3629_de_2004_reglamenta_paricalmetne_ley_80_contratacion.pdf" TargetMode="External"/><Relationship Id="rId730" Type="http://schemas.openxmlformats.org/officeDocument/2006/relationships/hyperlink" Target="https://www.alcaldiabogota.gov.co/sisjur/consulta_avanzada.jsp" TargetMode="External"/><Relationship Id="rId828" Type="http://schemas.openxmlformats.org/officeDocument/2006/relationships/hyperlink" Target="https://www.alcaldiabogota.gov.co/sisjur/consulta_avanzada.jsp" TargetMode="External"/><Relationship Id="rId1013" Type="http://schemas.openxmlformats.org/officeDocument/2006/relationships/hyperlink" Target="https://www.alcaldiabogota.gov.co/sisjur/consulta_avanzada.jsp" TargetMode="External"/><Relationship Id="rId162" Type="http://schemas.openxmlformats.org/officeDocument/2006/relationships/hyperlink" Target="https://www.alcaldiabogota.gov.co/sisjur/consulta_avanzada.jsp" TargetMode="External"/><Relationship Id="rId467" Type="http://schemas.openxmlformats.org/officeDocument/2006/relationships/hyperlink" Target="https://www.alcaldiabogota.gov.co/sisjur/consulta_avanzada.jsp" TargetMode="External"/><Relationship Id="rId674" Type="http://schemas.openxmlformats.org/officeDocument/2006/relationships/hyperlink" Target="https://www.alcaldiabogota.gov.co/sisjur/consulta_avanzada.jsp" TargetMode="External"/><Relationship Id="rId881" Type="http://schemas.openxmlformats.org/officeDocument/2006/relationships/hyperlink" Target="https://www.alcaldiabogota.gov.co/sisjur/consulta_avanzada.jsp" TargetMode="External"/><Relationship Id="rId979" Type="http://schemas.openxmlformats.org/officeDocument/2006/relationships/hyperlink" Target="https://www.alcaldiabogota.gov.co/sisjur/consulta_avanzada.jsp" TargetMode="External"/><Relationship Id="rId24" Type="http://schemas.openxmlformats.org/officeDocument/2006/relationships/hyperlink" Target="http://www.funcionpublica.gov.co/eva/gestornormativo/norma.php?i=186" TargetMode="External"/><Relationship Id="rId327" Type="http://schemas.openxmlformats.org/officeDocument/2006/relationships/hyperlink" Target="lhttps://www.alcaldiabogota.gov.co/sisjur/normas/Norma1.jsp?i=11056" TargetMode="External"/><Relationship Id="rId534" Type="http://schemas.openxmlformats.org/officeDocument/2006/relationships/hyperlink" Target="https://www.alcaldiabogota.gov.co/sisjur/consulta_avanzada.jsp" TargetMode="External"/><Relationship Id="rId741" Type="http://schemas.openxmlformats.org/officeDocument/2006/relationships/hyperlink" Target="https://www.alcaldiabogota.gov.co/sisjur/consulta_avanzada.jsp" TargetMode="External"/><Relationship Id="rId839" Type="http://schemas.openxmlformats.org/officeDocument/2006/relationships/hyperlink" Target="https://www.alcaldiabogota.gov.co/sisjur/consulta_avanzada.jsp" TargetMode="External"/><Relationship Id="rId173" Type="http://schemas.openxmlformats.org/officeDocument/2006/relationships/hyperlink" Target="http://www.alcaldiabogota.gov.co/sisjurMantenimiento/normas/Norma1.jsp?i=42183" TargetMode="External"/><Relationship Id="rId380" Type="http://schemas.openxmlformats.org/officeDocument/2006/relationships/hyperlink" Target="https://www.alcaldiabogota.gov.co/sisjur/consulta_avanzada.jsp" TargetMode="External"/><Relationship Id="rId601" Type="http://schemas.openxmlformats.org/officeDocument/2006/relationships/hyperlink" Target="https://www.alcaldiabogota.gov.co/sisjur/consulta_avanzada.jsp" TargetMode="External"/><Relationship Id="rId1024" Type="http://schemas.openxmlformats.org/officeDocument/2006/relationships/hyperlink" Target="https://www.alcaldiabogota.gov.co/sisjur/consulta_avanzada.jsp" TargetMode="External"/><Relationship Id="rId240" Type="http://schemas.openxmlformats.org/officeDocument/2006/relationships/hyperlink" Target="https://www.paho.org/col/index.php?option=com_docman&amp;view=download&amp;category_slug=publicaciones-ops-oms-colombia&amp;alias=1215-gestion-para-la-vigilancia-entomologica-y-control-de-la-transmision-de-dengue&amp;Itemid=688" TargetMode="External"/><Relationship Id="rId478" Type="http://schemas.openxmlformats.org/officeDocument/2006/relationships/hyperlink" Target="https://www.alcaldiabogota.gov.co/sisjur/consulta_avanzada.jsp" TargetMode="External"/><Relationship Id="rId685" Type="http://schemas.openxmlformats.org/officeDocument/2006/relationships/hyperlink" Target="https://www.alcaldiabogota.gov.co/sisjur/consulta_avanzada.jsp" TargetMode="External"/><Relationship Id="rId892" Type="http://schemas.openxmlformats.org/officeDocument/2006/relationships/hyperlink" Target="https://www.alcaldiabogota.gov.co/sisjur/consulta_avanzada.jsp" TargetMode="External"/><Relationship Id="rId906" Type="http://schemas.openxmlformats.org/officeDocument/2006/relationships/hyperlink" Target="https://www.alcaldiabogota.gov.co/sisjur/consulta_avanzada.jsp" TargetMode="External"/><Relationship Id="rId35" Type="http://schemas.openxmlformats.org/officeDocument/2006/relationships/hyperlink" Target="http://www.funcionpublica.gov.co/eva/gestornormativo/norma.php?i=8788" TargetMode="External"/><Relationship Id="rId100" Type="http://schemas.openxmlformats.org/officeDocument/2006/relationships/hyperlink" Target="http://www.alcaldiabogota.gov.co/sisjur/normas/Norma1.jsp?i=21050&amp;dt=S" TargetMode="External"/><Relationship Id="rId338" Type="http://schemas.openxmlformats.org/officeDocument/2006/relationships/hyperlink" Target="https://www.minsalud.gov.co/Normatividad_Nuevo/RESOLUCI%C3%93N%201570%20DE%202005.pdf" TargetMode="External"/><Relationship Id="rId545" Type="http://schemas.openxmlformats.org/officeDocument/2006/relationships/hyperlink" Target="https://www.alcaldiabogota.gov.co/sisjur/consulta_avanzada.jsp" TargetMode="External"/><Relationship Id="rId752" Type="http://schemas.openxmlformats.org/officeDocument/2006/relationships/hyperlink" Target="https://www.alcaldiabogota.gov.co/sisjur/consulta_avanzada.jsp" TargetMode="External"/><Relationship Id="rId184" Type="http://schemas.openxmlformats.org/officeDocument/2006/relationships/hyperlink" Target="http://www.alcaldiabogota.gov.co/sisjur/normas/Norma1.jsp?dt=S&amp;i=55073" TargetMode="External"/><Relationship Id="rId391" Type="http://schemas.openxmlformats.org/officeDocument/2006/relationships/hyperlink" Target="https://www.alcaldiabogota.gov.co/sisjur/consulta_avanzada.jsp" TargetMode="External"/><Relationship Id="rId405" Type="http://schemas.openxmlformats.org/officeDocument/2006/relationships/hyperlink" Target="https://www.alcaldiabogota.gov.co/sisjur/consulta_avanzada.jsp" TargetMode="External"/><Relationship Id="rId612" Type="http://schemas.openxmlformats.org/officeDocument/2006/relationships/hyperlink" Target="https://www.alcaldiabogota.gov.co/sisjur/consulta_avanzada.jsp" TargetMode="External"/><Relationship Id="rId1035" Type="http://schemas.openxmlformats.org/officeDocument/2006/relationships/hyperlink" Target="https://www.alcaldiabogota.gov.co/sisjur/consulta_avanzada.jsp" TargetMode="External"/><Relationship Id="rId251" Type="http://schemas.openxmlformats.org/officeDocument/2006/relationships/hyperlink" Target="http://www.alcaldiabogota.gov.co/sisjur/normas/Norma1.jsp?i=71253" TargetMode="External"/><Relationship Id="rId489" Type="http://schemas.openxmlformats.org/officeDocument/2006/relationships/hyperlink" Target="https://www.alcaldiabogota.gov.co/sisjur/consulta_avanzada.jsp" TargetMode="External"/><Relationship Id="rId696" Type="http://schemas.openxmlformats.org/officeDocument/2006/relationships/hyperlink" Target="https://www.alcaldiabogota.gov.co/sisjur/consulta_avanzada.jsp" TargetMode="External"/><Relationship Id="rId917"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consulta_avanzada.jsp" TargetMode="External"/><Relationship Id="rId349" Type="http://schemas.openxmlformats.org/officeDocument/2006/relationships/hyperlink" Target="http://www.alcaldiabogota.gov.co/sisjurMantenimiento/normas/Norma1.jsp?i=8678" TargetMode="External"/><Relationship Id="rId556" Type="http://schemas.openxmlformats.org/officeDocument/2006/relationships/hyperlink" Target="https://www.alcaldiabogota.gov.co/sisjur/consulta_avanzada.jsp" TargetMode="External"/><Relationship Id="rId763" Type="http://schemas.openxmlformats.org/officeDocument/2006/relationships/hyperlink" Target="https://www.alcaldiabogota.gov.co/sisjur/consulta_avanzada.jsp" TargetMode="External"/><Relationship Id="rId111" Type="http://schemas.openxmlformats.org/officeDocument/2006/relationships/hyperlink" Target="http://www.funcionpublica.gov.co/eva/gestornormativo/norma_pdf.php?i=55219" TargetMode="External"/><Relationship Id="rId195" Type="http://schemas.openxmlformats.org/officeDocument/2006/relationships/hyperlink" Target="http://www.alcaldiabogota.gov.co/sisjur/normas/Norma1.jsp?i=49265" TargetMode="External"/><Relationship Id="rId209" Type="http://schemas.openxmlformats.org/officeDocument/2006/relationships/hyperlink" Target="http://www.alcaldiabogota.gov.co/sisjur/normas/Norma1.jsp?i=73231&amp;dt=S" TargetMode="External"/><Relationship Id="rId416" Type="http://schemas.openxmlformats.org/officeDocument/2006/relationships/hyperlink" Target="https://www.alcaldiabogota.gov.co/sisjur/consulta_avanzada.jsp" TargetMode="External"/><Relationship Id="rId970" Type="http://schemas.openxmlformats.org/officeDocument/2006/relationships/hyperlink" Target="https://www.alcaldiabogota.gov.co/sisjur/consulta_avanzada.jsp" TargetMode="External"/><Relationship Id="rId1046" Type="http://schemas.openxmlformats.org/officeDocument/2006/relationships/hyperlink" Target="https://www.alcaldiabogota.gov.co/sisjur/consulta_avanzada.jsp" TargetMode="External"/><Relationship Id="rId623" Type="http://schemas.openxmlformats.org/officeDocument/2006/relationships/hyperlink" Target="http://www.alcaldiabogota.gov.co/sisjurMantenimiento/normas/Norma1.jsp?i=63131" TargetMode="External"/><Relationship Id="rId830" Type="http://schemas.openxmlformats.org/officeDocument/2006/relationships/hyperlink" Target="https://www.alcaldiabogota.gov.co/sisjur/consulta_avanzada.jsp" TargetMode="External"/><Relationship Id="rId928" Type="http://schemas.openxmlformats.org/officeDocument/2006/relationships/hyperlink" Target="https://www.alcaldiabogota.gov.co/sisjur/consulta_avanzada.jsp" TargetMode="External"/><Relationship Id="rId57" Type="http://schemas.openxmlformats.org/officeDocument/2006/relationships/hyperlink" Target="http://www.secretariasenado.gov.co/senado/basedoc/ley_1682_2013.html" TargetMode="External"/><Relationship Id="rId262" Type="http://schemas.openxmlformats.org/officeDocument/2006/relationships/hyperlink" Target="http://www.bogotajuridicadigital.gov.co/sisjur/normas/Norma1.jsp?dt=S&amp;i=20843" TargetMode="External"/><Relationship Id="rId567" Type="http://schemas.openxmlformats.org/officeDocument/2006/relationships/hyperlink" Target="https://www.alcaldiabogota.gov.co/sisjur/consulta_avanzada.jsp" TargetMode="External"/><Relationship Id="rId122" Type="http://schemas.openxmlformats.org/officeDocument/2006/relationships/hyperlink" Target="http://wp.presidencia.gov.co/sitios/normativa/decretos/2015/Decretos2015/DECRETO%201008%20DEL%2015%20DE%20MAYO%20DE%202015.pdf" TargetMode="External"/><Relationship Id="rId774" Type="http://schemas.openxmlformats.org/officeDocument/2006/relationships/hyperlink" Target="https://www.alcaldiabogota.gov.co/sisjur/consulta_avanzada.jsp" TargetMode="External"/><Relationship Id="rId981" Type="http://schemas.openxmlformats.org/officeDocument/2006/relationships/hyperlink" Target="https://www.alcaldiabogota.gov.co/sisjur/consulta_avanzada.jsp" TargetMode="External"/><Relationship Id="rId1057" Type="http://schemas.openxmlformats.org/officeDocument/2006/relationships/hyperlink" Target="https://www.alcaldiabogota.gov.co/sisjur/consulta_avanzada.jsp" TargetMode="External"/><Relationship Id="rId427" Type="http://schemas.openxmlformats.org/officeDocument/2006/relationships/hyperlink" Target="https://www.alcaldiabogota.gov.co/sisjur/consulta_avanzada.jsp" TargetMode="External"/><Relationship Id="rId634" Type="http://schemas.openxmlformats.org/officeDocument/2006/relationships/hyperlink" Target="https://www.alcaldiabogota.gov.co/sisjur/consulta_avanzada.jsp" TargetMode="External"/><Relationship Id="rId841" Type="http://schemas.openxmlformats.org/officeDocument/2006/relationships/hyperlink" Target="https://www.alcaldiabogota.gov.co/sisjur/consulta_avanzada.jsp" TargetMode="External"/><Relationship Id="rId273" Type="http://schemas.openxmlformats.org/officeDocument/2006/relationships/hyperlink" Target="http://www.pyxis.com.co/normatividad/1.6._NTC4983_CALIDAD_DEL_AIRE_EVALUACION_DE_GASES_DE_ESCAPE.pdf" TargetMode="External"/><Relationship Id="rId480" Type="http://schemas.openxmlformats.org/officeDocument/2006/relationships/hyperlink" Target="https://www.alcaldiabogota.gov.co/sisjur/consulta_avanzada.jsp" TargetMode="External"/><Relationship Id="rId701" Type="http://schemas.openxmlformats.org/officeDocument/2006/relationships/hyperlink" Target="https://www.alcaldiabogota.gov.co/sisjur/consulta_avanzada.jsp" TargetMode="External"/><Relationship Id="rId939" Type="http://schemas.openxmlformats.org/officeDocument/2006/relationships/hyperlink" Target="https://www.alcaldiabogota.gov.co/sisjur/consulta_avanzada.jsp" TargetMode="External"/><Relationship Id="rId68" Type="http://schemas.openxmlformats.org/officeDocument/2006/relationships/hyperlink" Target="http://www.secretariasenado.gov.co/senado/basedoc/ley_1843_2017.html" TargetMode="External"/><Relationship Id="rId133" Type="http://schemas.openxmlformats.org/officeDocument/2006/relationships/hyperlink" Target="http://www.inm.gov.co/images/inm/GestionMisional/DECRETO612DEL04ABRIL2018.pdf" TargetMode="External"/><Relationship Id="rId340" Type="http://schemas.openxmlformats.org/officeDocument/2006/relationships/hyperlink" Target="http://www.mintrabajo.gov.co/atencion-al-ciudadano/transparencia/resoluciones" TargetMode="External"/><Relationship Id="rId578" Type="http://schemas.openxmlformats.org/officeDocument/2006/relationships/hyperlink" Target="https://www.alcaldiabogota.gov.co/sisjur/consulta_avanzada.jsp" TargetMode="External"/><Relationship Id="rId785" Type="http://schemas.openxmlformats.org/officeDocument/2006/relationships/hyperlink" Target="https://www.alcaldiabogota.gov.co/sisjur/consulta_avanzada.jsp" TargetMode="External"/><Relationship Id="rId992" Type="http://schemas.openxmlformats.org/officeDocument/2006/relationships/hyperlink" Target="https://www.alcaldiabogota.gov.co/sisjur/consulta_avanzada.jsp" TargetMode="External"/><Relationship Id="rId200" Type="http://schemas.openxmlformats.org/officeDocument/2006/relationships/hyperlink" Target="http://www.alcaldiabogota.gov.co/sisjur/normas/Norma1.jsp?i=65160" TargetMode="External"/><Relationship Id="rId438" Type="http://schemas.openxmlformats.org/officeDocument/2006/relationships/hyperlink" Target="https://www.alcaldiabogota.gov.co/sisjur/consulta_avanzada.jsp" TargetMode="External"/><Relationship Id="rId645" Type="http://schemas.openxmlformats.org/officeDocument/2006/relationships/hyperlink" Target="https://www.alcaldiabogota.gov.co/sisjur/consulta_avanzada.jsp" TargetMode="External"/><Relationship Id="rId852" Type="http://schemas.openxmlformats.org/officeDocument/2006/relationships/hyperlink" Target="https://www.alcaldiabogota.gov.co/sisjur/consulta_avanzada.jsp" TargetMode="External"/><Relationship Id="rId1068" Type="http://schemas.openxmlformats.org/officeDocument/2006/relationships/hyperlink" Target="https://www.alcaldiabogota.gov.co/sisjur/consulta_avanzada.jsp" TargetMode="External"/><Relationship Id="rId284" Type="http://schemas.openxmlformats.org/officeDocument/2006/relationships/hyperlink" Target="http://www.alcaldiabogota.gov.co/sisjur/normas/Norma1.jsp?i=70051" TargetMode="External"/><Relationship Id="rId491" Type="http://schemas.openxmlformats.org/officeDocument/2006/relationships/hyperlink" Target="https://www.alcaldiabogota.gov.co/sisjur/consulta_avanzada.jsp" TargetMode="External"/><Relationship Id="rId505" Type="http://schemas.openxmlformats.org/officeDocument/2006/relationships/hyperlink" Target="https://www.alcaldiabogota.gov.co/sisjur/consulta_avanzada.jsp" TargetMode="External"/><Relationship Id="rId712" Type="http://schemas.openxmlformats.org/officeDocument/2006/relationships/hyperlink" Target="https://www.alcaldiabogota.gov.co/sisjur/consulta_avanzada.jsp" TargetMode="External"/><Relationship Id="rId79" Type="http://schemas.openxmlformats.org/officeDocument/2006/relationships/hyperlink" Target="https://nif.com.co/decreto-2649-1993/" TargetMode="External"/><Relationship Id="rId144" Type="http://schemas.openxmlformats.org/officeDocument/2006/relationships/hyperlink" Target="http://www.saludcapital.gov.co/CTDLab/Antecedentes%20Normativos/Acuerdo%20489-12%20Plan.pdf" TargetMode="External"/><Relationship Id="rId589" Type="http://schemas.openxmlformats.org/officeDocument/2006/relationships/hyperlink" Target="https://www.alcaldiabogota.gov.co/sisjur/consulta_avanzada.jsp" TargetMode="External"/><Relationship Id="rId796" Type="http://schemas.openxmlformats.org/officeDocument/2006/relationships/hyperlink" Target="https://www.alcaldiabogota.gov.co/sisjur/consulta_avanzada.jsp" TargetMode="External"/><Relationship Id="rId351" Type="http://schemas.openxmlformats.org/officeDocument/2006/relationships/hyperlink" Target="http://www.alcaldiabogota.gov.co/sisjurMantenimiento/normas/Norma1.jsp?i=10483" TargetMode="External"/><Relationship Id="rId449" Type="http://schemas.openxmlformats.org/officeDocument/2006/relationships/hyperlink" Target="https://www.alcaldiabogota.gov.co/sisjur/consulta_avanzada.jsp" TargetMode="External"/><Relationship Id="rId656" Type="http://schemas.openxmlformats.org/officeDocument/2006/relationships/hyperlink" Target="https://www.alcaldiabogota.gov.co/sisjur/consulta_avanzada.jsp" TargetMode="External"/><Relationship Id="rId863" Type="http://schemas.openxmlformats.org/officeDocument/2006/relationships/hyperlink" Target="https://www.alcaldiabogota.gov.co/sisjur/consulta_avanzada.jsp" TargetMode="External"/><Relationship Id="rId1079" Type="http://schemas.openxmlformats.org/officeDocument/2006/relationships/hyperlink" Target="https://www.alcaldiabogota.gov.co/sisjur/consulta_avanzada.jsp" TargetMode="External"/><Relationship Id="rId211" Type="http://schemas.openxmlformats.org/officeDocument/2006/relationships/hyperlink" Target="http://legal.legis.com.co/document?obra=legcol&amp;document=legcol_86cee99ea4a740bca43b2e94c066f319" TargetMode="External"/><Relationship Id="rId295" Type="http://schemas.openxmlformats.org/officeDocument/2006/relationships/hyperlink" Target="ttp://www.alcaldiabogota.gov.co/sisjur/normas/Norma1.jsp?i=69901" TargetMode="External"/><Relationship Id="rId309" Type="http://schemas.openxmlformats.org/officeDocument/2006/relationships/hyperlink" Target="http://www.alcaldiabogota.gov.co/sisjur/normas/Norma1.jsp?i=67035" TargetMode="External"/><Relationship Id="rId516" Type="http://schemas.openxmlformats.org/officeDocument/2006/relationships/hyperlink" Target="https://www.alcaldiabogota.gov.co/sisjur/consulta_avanzada.jsp" TargetMode="External"/><Relationship Id="rId723" Type="http://schemas.openxmlformats.org/officeDocument/2006/relationships/hyperlink" Target="https://www.alcaldiabogota.gov.co/sisjur/consulta_avanzada.jsp" TargetMode="External"/><Relationship Id="rId930" Type="http://schemas.openxmlformats.org/officeDocument/2006/relationships/hyperlink" Target="https://www.alcaldiabogota.gov.co/sisjur/consulta_avanzada.jsp" TargetMode="External"/><Relationship Id="rId1006" Type="http://schemas.openxmlformats.org/officeDocument/2006/relationships/hyperlink" Target="https://www.alcaldiabogota.gov.co/sisjur/consulta_avanzada.jsp" TargetMode="External"/><Relationship Id="rId155" Type="http://schemas.openxmlformats.org/officeDocument/2006/relationships/hyperlink" Target="http://www.alcaldiabogota.gov.co/sisjur/normas/Norma1.jsp?i=40341" TargetMode="External"/><Relationship Id="rId362" Type="http://schemas.openxmlformats.org/officeDocument/2006/relationships/hyperlink" Target="http://www.bogotajuridica.gov.co/sisjurMantenimiento/normas/Norma1.jsp?i=21529" TargetMode="External"/><Relationship Id="rId222" Type="http://schemas.openxmlformats.org/officeDocument/2006/relationships/hyperlink" Target="http://www.bogotajuridica.gov.co/sisjurMantenimiento/normas/Norma1.jsp?i=55591" TargetMode="External"/><Relationship Id="rId667" Type="http://schemas.openxmlformats.org/officeDocument/2006/relationships/hyperlink" Target="https://www.alcaldiabogota.gov.co/sisjur/consulta_avanzada.jsp" TargetMode="External"/><Relationship Id="rId874" Type="http://schemas.openxmlformats.org/officeDocument/2006/relationships/hyperlink" Target="https://www.alcaldiabogota.gov.co/sisjur/consulta_avanzada.jsp" TargetMode="External"/><Relationship Id="rId17" Type="http://schemas.openxmlformats.org/officeDocument/2006/relationships/hyperlink" Target="http://www.secretariasenado.gov.co/senado/basedoc/ley_0298_1996.html" TargetMode="External"/><Relationship Id="rId527" Type="http://schemas.openxmlformats.org/officeDocument/2006/relationships/hyperlink" Target="https://www.alcaldiabogota.gov.co/sisjur/consulta_avanzada.jsp" TargetMode="External"/><Relationship Id="rId734" Type="http://schemas.openxmlformats.org/officeDocument/2006/relationships/hyperlink" Target="https://www.alcaldiabogota.gov.co/sisjur/consulta_avanzada.jsp" TargetMode="External"/><Relationship Id="rId941" Type="http://schemas.openxmlformats.org/officeDocument/2006/relationships/hyperlink" Target="https://www.alcaldiabogota.gov.co/sisjur/consulta_avanzada.jsp" TargetMode="External"/><Relationship Id="rId70" Type="http://schemas.openxmlformats.org/officeDocument/2006/relationships/hyperlink" Target="http://www.funcionpublica.gov.co/eva/gestornormativo/norma.php?i=33104" TargetMode="External"/><Relationship Id="rId166" Type="http://schemas.openxmlformats.org/officeDocument/2006/relationships/hyperlink" Target="http://www.alcaldiabogota.gov.co/sisjurMantenimiento/normas/Norma1.jsp?i=28124" TargetMode="External"/><Relationship Id="rId373" Type="http://schemas.openxmlformats.org/officeDocument/2006/relationships/hyperlink" Target="http://www.alcaldiabogota.gov.co/sisjur/normas/Norma1.jsp?dt=S&amp;i=40041" TargetMode="External"/><Relationship Id="rId580" Type="http://schemas.openxmlformats.org/officeDocument/2006/relationships/hyperlink" Target="https://www.alcaldiabogota.gov.co/sisjur/consulta_avanzada.jsp" TargetMode="External"/><Relationship Id="rId801" Type="http://schemas.openxmlformats.org/officeDocument/2006/relationships/hyperlink" Target="https://www.alcaldiabogota.gov.co/sisjur/consulta_avanzada.jsp" TargetMode="External"/><Relationship Id="rId1017" Type="http://schemas.openxmlformats.org/officeDocument/2006/relationships/hyperlink" Target="https://www.alcaldiabogota.gov.co/sisjur/consulta_avanzada.jsp" TargetMode="External"/><Relationship Id="rId1" Type="http://schemas.openxmlformats.org/officeDocument/2006/relationships/hyperlink" Target="http://legal.legis.com.co/document?obra=legcol&amp;document=legcol_759920413cbff034e0430a010151f034" TargetMode="External"/><Relationship Id="rId233" Type="http://schemas.openxmlformats.org/officeDocument/2006/relationships/hyperlink" Target="http://www.alcaldiabogota.gov.co/sisjur/normas/Norma1.jsp?i=16636" TargetMode="External"/><Relationship Id="rId440" Type="http://schemas.openxmlformats.org/officeDocument/2006/relationships/hyperlink" Target="https://www.alcaldiabogota.gov.co/sisjur/consulta_avanzada.jsp" TargetMode="External"/><Relationship Id="rId678" Type="http://schemas.openxmlformats.org/officeDocument/2006/relationships/hyperlink" Target="https://www.alcaldiabogota.gov.co/sisjur/consulta_avanzada.jsp" TargetMode="External"/><Relationship Id="rId885" Type="http://schemas.openxmlformats.org/officeDocument/2006/relationships/hyperlink" Target="https://www.alcaldiabogota.gov.co/sisjur/consulta_avanzada.jsp" TargetMode="External"/><Relationship Id="rId1070" Type="http://schemas.openxmlformats.org/officeDocument/2006/relationships/hyperlink" Target="https://www.alcaldiabogota.gov.co/sisjur/consulta_avanzada.jsp" TargetMode="External"/><Relationship Id="rId28" Type="http://schemas.openxmlformats.org/officeDocument/2006/relationships/hyperlink" Target="http://www.alcaldiabogota.gov.co/sisjur/normas/Norma1.jsp?i=6059" TargetMode="External"/><Relationship Id="rId300" Type="http://schemas.openxmlformats.org/officeDocument/2006/relationships/hyperlink" Target="http://www.alcaldiabogota.gov.co/sisjur/normas/Norma1.jsp?i=69715" TargetMode="External"/><Relationship Id="rId538" Type="http://schemas.openxmlformats.org/officeDocument/2006/relationships/hyperlink" Target="https://www.alcaldiabogota.gov.co/sisjur/consulta_avanzada.jsp" TargetMode="External"/><Relationship Id="rId745" Type="http://schemas.openxmlformats.org/officeDocument/2006/relationships/hyperlink" Target="https://www.alcaldiabogota.gov.co/sisjur/consulta_avanzada.jsp" TargetMode="External"/><Relationship Id="rId952" Type="http://schemas.openxmlformats.org/officeDocument/2006/relationships/hyperlink" Target="https://www.alcaldiabogota.gov.co/sisjur/consulta_avanzada.jsp" TargetMode="External"/><Relationship Id="rId81" Type="http://schemas.openxmlformats.org/officeDocument/2006/relationships/hyperlink" Target="https://www.alcaldiabogota.gov.co/sisjur/consulta_avanzada.jsp" TargetMode="External"/><Relationship Id="rId177" Type="http://schemas.openxmlformats.org/officeDocument/2006/relationships/hyperlink" Target="http://www.alcaldiabogota.gov.co/sisjur/normas/Norma1.jsp?i=44840" TargetMode="External"/><Relationship Id="rId384" Type="http://schemas.openxmlformats.org/officeDocument/2006/relationships/hyperlink" Target="https://www.alcaldiabogota.gov.co/sisjur/consulta_avanzada.jsp" TargetMode="External"/><Relationship Id="rId591" Type="http://schemas.openxmlformats.org/officeDocument/2006/relationships/hyperlink" Target="https://www.alcaldiabogota.gov.co/sisjur/consulta_avanzada.jsp" TargetMode="External"/><Relationship Id="rId605" Type="http://schemas.openxmlformats.org/officeDocument/2006/relationships/hyperlink" Target="https://www.alcaldiabogota.gov.co/sisjur/consulta_avanzada.jsp" TargetMode="External"/><Relationship Id="rId812" Type="http://schemas.openxmlformats.org/officeDocument/2006/relationships/hyperlink" Target="https://www.alcaldiabogota.gov.co/sisjur/consulta_avanzada.jsp" TargetMode="External"/><Relationship Id="rId1028" Type="http://schemas.openxmlformats.org/officeDocument/2006/relationships/hyperlink" Target="https://www.alcaldiabogota.gov.co/sisjur/consulta_avanzada.jsp" TargetMode="External"/><Relationship Id="rId244" Type="http://schemas.openxmlformats.org/officeDocument/2006/relationships/hyperlink" Target="http://www.alcaldiabogota.gov.co/sisjur/normas/Norma1.jsp?i=50068" TargetMode="External"/><Relationship Id="rId689" Type="http://schemas.openxmlformats.org/officeDocument/2006/relationships/hyperlink" Target="https://www.alcaldiabogota.gov.co/sisjur/consulta_avanzada.jsp" TargetMode="External"/><Relationship Id="rId896" Type="http://schemas.openxmlformats.org/officeDocument/2006/relationships/hyperlink" Target="https://www.alcaldiabogota.gov.co/sisjur/consulta_avanzada.jsp" TargetMode="External"/><Relationship Id="rId1081" Type="http://schemas.openxmlformats.org/officeDocument/2006/relationships/hyperlink" Target="https://www.alcaldiabogota.gov.co/sisjur/consulta_avanzada.jsp" TargetMode="External"/><Relationship Id="rId39" Type="http://schemas.openxmlformats.org/officeDocument/2006/relationships/hyperlink" Target="http://www.secretariasenado.gov.co/senado/basedoc/ley_0962_2005.html" TargetMode="External"/><Relationship Id="rId451" Type="http://schemas.openxmlformats.org/officeDocument/2006/relationships/hyperlink" Target="https://www.alcaldiabogota.gov.co/sisjur/consulta_avanzada.jsp" TargetMode="External"/><Relationship Id="rId549" Type="http://schemas.openxmlformats.org/officeDocument/2006/relationships/hyperlink" Target="https://www.alcaldiabogota.gov.co/sisjur/consulta_avanzada.jsp" TargetMode="External"/><Relationship Id="rId756" Type="http://schemas.openxmlformats.org/officeDocument/2006/relationships/hyperlink" Target="https://www.alcaldiabogota.gov.co/sisjur/consulta_avanzada.jsp" TargetMode="External"/><Relationship Id="rId104" Type="http://schemas.openxmlformats.org/officeDocument/2006/relationships/hyperlink" Target="http://www2.igac.gov.co/igac_web/normograma_files/DECRETO26802009.pdf" TargetMode="External"/><Relationship Id="rId188" Type="http://schemas.openxmlformats.org/officeDocument/2006/relationships/hyperlink" Target="http://www.alcaldiabogota.gov.co/sisjur/normas/Norma1.jsp?i=56034" TargetMode="External"/><Relationship Id="rId311" Type="http://schemas.openxmlformats.org/officeDocument/2006/relationships/hyperlink" Target="http://www.alcaldiabogota.gov.co/sisjur/normas/Norma1.jsp?i=66060" TargetMode="External"/><Relationship Id="rId395" Type="http://schemas.openxmlformats.org/officeDocument/2006/relationships/hyperlink" Target="https://www.alcaldiabogota.gov.co/sisjur/consulta_avanzada.jsp" TargetMode="External"/><Relationship Id="rId409" Type="http://schemas.openxmlformats.org/officeDocument/2006/relationships/hyperlink" Target="https://www.alcaldiabogota.gov.co/sisjur/consulta_avanzada.jsp" TargetMode="External"/><Relationship Id="rId963" Type="http://schemas.openxmlformats.org/officeDocument/2006/relationships/hyperlink" Target="https://www.alcaldiabogota.gov.co/sisjur/consulta_avanzada.jsp" TargetMode="External"/><Relationship Id="rId1039" Type="http://schemas.openxmlformats.org/officeDocument/2006/relationships/hyperlink" Target="https://www.alcaldiabogota.gov.co/sisjur/consulta_avanzada.jsp" TargetMode="External"/><Relationship Id="rId92" Type="http://schemas.openxmlformats.org/officeDocument/2006/relationships/hyperlink" Target="http://www.alcaldiabogota.gov.co/sisjur/normas/Norma1.jsp?i=6535" TargetMode="External"/><Relationship Id="rId616" Type="http://schemas.openxmlformats.org/officeDocument/2006/relationships/hyperlink" Target="https://www.alcaldiabogota.gov.co/sisjur/consulta_avanzada.jsp" TargetMode="External"/><Relationship Id="rId823" Type="http://schemas.openxmlformats.org/officeDocument/2006/relationships/hyperlink" Target="https://www.alcaldiabogota.gov.co/sisjur/consulta_avanzada.jsp" TargetMode="External"/><Relationship Id="rId255" Type="http://schemas.openxmlformats.org/officeDocument/2006/relationships/hyperlink" Target="http://www.mintransporte.gov.co/Documentos/documentos_del_ministerio/Manuales/manuales_de_senalizacion_vial" TargetMode="External"/><Relationship Id="rId462" Type="http://schemas.openxmlformats.org/officeDocument/2006/relationships/hyperlink" Target="https://www.alcaldiabogota.gov.co/sisjur/consulta_avanzada.jsp" TargetMode="External"/><Relationship Id="rId1092" Type="http://schemas.openxmlformats.org/officeDocument/2006/relationships/drawing" Target="../drawings/drawing1.xml"/><Relationship Id="rId115" Type="http://schemas.openxmlformats.org/officeDocument/2006/relationships/hyperlink" Target="http://www.suin-juriscol.gov.co/viewDocument.asp?ruta=Decretos/1378468" TargetMode="External"/><Relationship Id="rId322" Type="http://schemas.openxmlformats.org/officeDocument/2006/relationships/hyperlink" Target="https://www.alcaldiabogota.gov.co/sisjur/normas/Norma1.jsp?i=82131%22,%22Decreto" TargetMode="External"/><Relationship Id="rId767" Type="http://schemas.openxmlformats.org/officeDocument/2006/relationships/hyperlink" Target="https://www.alcaldiabogota.gov.co/sisjur/consulta_avanzada.jsp" TargetMode="External"/><Relationship Id="rId974" Type="http://schemas.openxmlformats.org/officeDocument/2006/relationships/hyperlink" Target="https://www.alcaldiabogota.gov.co/sisjur/consulta_avanzada.jsp" TargetMode="External"/><Relationship Id="rId199" Type="http://schemas.openxmlformats.org/officeDocument/2006/relationships/hyperlink" Target="http://www.alcaldiabogota.gov.co/sisjur/normas/Norma1.jsp?i=64560" TargetMode="External"/><Relationship Id="rId627" Type="http://schemas.openxmlformats.org/officeDocument/2006/relationships/hyperlink" Target="https://www.alcaldiabogota.gov.co/sisjur/consulta_avanzada.jsp" TargetMode="External"/><Relationship Id="rId834" Type="http://schemas.openxmlformats.org/officeDocument/2006/relationships/hyperlink" Target="https://www.alcaldiabogota.gov.co/sisjur/consulta_avanzada.jsp" TargetMode="External"/><Relationship Id="rId266" Type="http://schemas.openxmlformats.org/officeDocument/2006/relationships/hyperlink" Target="http://www.alcaldiabogota.gov.co/sisjur/normas/Norma1.jsp?i=49822" TargetMode="External"/><Relationship Id="rId473" Type="http://schemas.openxmlformats.org/officeDocument/2006/relationships/hyperlink" Target="https://www.alcaldiabogota.gov.co/sisjur/consulta_avanzada.jsp" TargetMode="External"/><Relationship Id="rId680" Type="http://schemas.openxmlformats.org/officeDocument/2006/relationships/hyperlink" Target="https://www.alcaldiabogota.gov.co/sisjur/consulta_avanzada.jsp" TargetMode="External"/><Relationship Id="rId901" Type="http://schemas.openxmlformats.org/officeDocument/2006/relationships/hyperlink" Target="https://www.alcaldiabogota.gov.co/sisjur/consulta_avanzada.jsp" TargetMode="External"/><Relationship Id="rId30" Type="http://schemas.openxmlformats.org/officeDocument/2006/relationships/hyperlink" Target="http://www.alcaldiabogota.gov.co/sisjur/normas/Norma1.jsp?dt=S&amp;i=4165" TargetMode="External"/><Relationship Id="rId126" Type="http://schemas.openxmlformats.org/officeDocument/2006/relationships/hyperlink" Target="https://www.alcaldiabogota.gov.co/sisjur/consulta_avanzada.jsp" TargetMode="External"/><Relationship Id="rId333" Type="http://schemas.openxmlformats.org/officeDocument/2006/relationships/hyperlink" Target="http://copaso.upbbga.edu.co/legislacion/resolucion_2844_colombia.pdf" TargetMode="External"/><Relationship Id="rId540" Type="http://schemas.openxmlformats.org/officeDocument/2006/relationships/hyperlink" Target="https://www.alcaldiabogota.gov.co/sisjur/consulta_avanzada.jsp" TargetMode="External"/><Relationship Id="rId778" Type="http://schemas.openxmlformats.org/officeDocument/2006/relationships/hyperlink" Target="https://www.alcaldiabogota.gov.co/sisjur/consulta_avanzada.jsp" TargetMode="External"/><Relationship Id="rId985" Type="http://schemas.openxmlformats.org/officeDocument/2006/relationships/hyperlink" Target="https://www.alcaldiabogota.gov.co/sisjur/consulta_avanzada.jsp" TargetMode="External"/><Relationship Id="rId638" Type="http://schemas.openxmlformats.org/officeDocument/2006/relationships/hyperlink" Target="https://www.alcaldiabogota.gov.co/sisjur/consulta_avanzada.jsp" TargetMode="External"/><Relationship Id="rId845" Type="http://schemas.openxmlformats.org/officeDocument/2006/relationships/hyperlink" Target="https://www.alcaldiabogota.gov.co/sisjur/consulta_avanzada.jsp" TargetMode="External"/><Relationship Id="rId1030" Type="http://schemas.openxmlformats.org/officeDocument/2006/relationships/hyperlink" Target="https://www.alcaldiabogota.gov.co/sisjur/consulta_avanzada.jsp" TargetMode="External"/><Relationship Id="rId277" Type="http://schemas.openxmlformats.org/officeDocument/2006/relationships/hyperlink" Target="https://www.defensajuridica.gov.co/normatividad/circulares/Lists/Circulares%202017/Attachments/2/circular_externa_2_17_julio_2017.pdf" TargetMode="External"/><Relationship Id="rId400" Type="http://schemas.openxmlformats.org/officeDocument/2006/relationships/hyperlink" Target="https://www.alcaldiabogota.gov.co/sisjur/consulta_avanzada.jsp" TargetMode="External"/><Relationship Id="rId484" Type="http://schemas.openxmlformats.org/officeDocument/2006/relationships/hyperlink" Target="https://www.alcaldiabogota.gov.co/sisjur/consulta_avanzada.jsp" TargetMode="External"/><Relationship Id="rId705" Type="http://schemas.openxmlformats.org/officeDocument/2006/relationships/hyperlink" Target="https://www.alcaldiabogota.gov.co/sisjur/consulta_avanzada.jsp" TargetMode="External"/><Relationship Id="rId137" Type="http://schemas.openxmlformats.org/officeDocument/2006/relationships/hyperlink" Target="http://www.alcaldiabogota.gov.co/sisjur/normas/Norma1.jsp?i=3774" TargetMode="External"/><Relationship Id="rId344" Type="http://schemas.openxmlformats.org/officeDocument/2006/relationships/hyperlink" Target="http://www.mintrabajo.gov.co/atencion-al-ciudadano/transparencia/resoluciones" TargetMode="External"/><Relationship Id="rId691" Type="http://schemas.openxmlformats.org/officeDocument/2006/relationships/hyperlink" Target="https://www.alcaldiabogota.gov.co/sisjur/consulta_avanzada.jsp" TargetMode="External"/><Relationship Id="rId789" Type="http://schemas.openxmlformats.org/officeDocument/2006/relationships/hyperlink" Target="https://www.alcaldiabogota.gov.co/sisjur/consulta_avanzada.jsp" TargetMode="External"/><Relationship Id="rId912" Type="http://schemas.openxmlformats.org/officeDocument/2006/relationships/hyperlink" Target="https://www.alcaldiabogota.gov.co/sisjur/consulta_avanzada.jsp" TargetMode="External"/><Relationship Id="rId996" Type="http://schemas.openxmlformats.org/officeDocument/2006/relationships/hyperlink" Target="https://www.alcaldiabogota.gov.co/sisjur/consulta_avanzada.jsp" TargetMode="External"/><Relationship Id="rId41" Type="http://schemas.openxmlformats.org/officeDocument/2006/relationships/hyperlink" Target="http://www.alcaldiabogota.gov.co/sisjur/normas/Norma1.jsp?dt=S&amp;i=22106" TargetMode="External"/><Relationship Id="rId551" Type="http://schemas.openxmlformats.org/officeDocument/2006/relationships/hyperlink" Target="https://www.alcaldiabogota.gov.co/sisjur/consulta_avanzada.jsp" TargetMode="External"/><Relationship Id="rId649" Type="http://schemas.openxmlformats.org/officeDocument/2006/relationships/hyperlink" Target="https://www.alcaldiabogota.gov.co/sisjur/consulta_avanzada.jsp" TargetMode="External"/><Relationship Id="rId856" Type="http://schemas.openxmlformats.org/officeDocument/2006/relationships/hyperlink" Target="https://www.alcaldiabogota.gov.co/sisjur/consulta_avanzada.jsp" TargetMode="External"/><Relationship Id="rId190" Type="http://schemas.openxmlformats.org/officeDocument/2006/relationships/hyperlink" Target="http://www.alcaldiabogota.gov.co/sisjurMantenimiento/normas/Norma1.jsp?i=59702" TargetMode="External"/><Relationship Id="rId204" Type="http://schemas.openxmlformats.org/officeDocument/2006/relationships/hyperlink" Target="http://www.movilidadbogota.gov.co/web/sites/default/files/Decreto%20515%20de%202016-Pico%20y%20placa%20en%20todo%20el%20Distrito.pdf" TargetMode="External"/><Relationship Id="rId288" Type="http://schemas.openxmlformats.org/officeDocument/2006/relationships/hyperlink" Target="http://www.alcaldiabogota.gov.co/sisjur/normas/Norma1.jsp?i=65501" TargetMode="External"/><Relationship Id="rId411" Type="http://schemas.openxmlformats.org/officeDocument/2006/relationships/hyperlink" Target="https://www.alcaldiabogota.gov.co/sisjur/consulta_avanzada.jsp" TargetMode="External"/><Relationship Id="rId509" Type="http://schemas.openxmlformats.org/officeDocument/2006/relationships/hyperlink" Target="https://www.alcaldiabogota.gov.co/sisjur/consulta_avanzada.jsp" TargetMode="External"/><Relationship Id="rId1041" Type="http://schemas.openxmlformats.org/officeDocument/2006/relationships/hyperlink" Target="https://www.alcaldiabogota.gov.co/sisjur/consulta_avanzada.jsp" TargetMode="External"/><Relationship Id="rId495" Type="http://schemas.openxmlformats.org/officeDocument/2006/relationships/hyperlink" Target="https://www.alcaldiabogota.gov.co/sisjur/consulta_avanzada.jsp" TargetMode="External"/><Relationship Id="rId716" Type="http://schemas.openxmlformats.org/officeDocument/2006/relationships/hyperlink" Target="https://www.alcaldiabogota.gov.co/sisjur/consulta_avanzada.jsp" TargetMode="External"/><Relationship Id="rId923" Type="http://schemas.openxmlformats.org/officeDocument/2006/relationships/hyperlink" Target="https://www.alcaldiabogota.gov.co/sisjur/consulta_avanzada.jsp" TargetMode="External"/><Relationship Id="rId52" Type="http://schemas.openxmlformats.org/officeDocument/2006/relationships/hyperlink" Target="http://www.secretariasenado.gov.co/senado/basedoc/ley_1564_2012.html" TargetMode="External"/><Relationship Id="rId148" Type="http://schemas.openxmlformats.org/officeDocument/2006/relationships/hyperlink" Target="http://www.alcaldiabogota.gov.co/sisjur/normas/Norma1.jsp?i=65998" TargetMode="External"/><Relationship Id="rId355" Type="http://schemas.openxmlformats.org/officeDocument/2006/relationships/hyperlink" Target="http://www.alcaldiabogota.gov.co/sisjur/normas/Norma1.jsp?i=6168&amp;dt=S" TargetMode="External"/><Relationship Id="rId562" Type="http://schemas.openxmlformats.org/officeDocument/2006/relationships/hyperlink" Target="https://www.alcaldiabogota.gov.co/sisjur/consulta_avanzada.jsp" TargetMode="External"/><Relationship Id="rId215" Type="http://schemas.openxmlformats.org/officeDocument/2006/relationships/hyperlink" Target="http://secretariageneral.gov.co/sites/default/files/documentos/Decreto%20118%20de%202018.pdf?width=800&amp;height=800&amp;iframe=true" TargetMode="External"/><Relationship Id="rId422" Type="http://schemas.openxmlformats.org/officeDocument/2006/relationships/hyperlink" Target="https://www.alcaldiabogota.gov.co/sisjur/consulta_avanzada.jsp" TargetMode="External"/><Relationship Id="rId867" Type="http://schemas.openxmlformats.org/officeDocument/2006/relationships/hyperlink" Target="https://www.alcaldiabogota.gov.co/sisjur/consulta_avanzada.jsp" TargetMode="External"/><Relationship Id="rId1052" Type="http://schemas.openxmlformats.org/officeDocument/2006/relationships/hyperlink" Target="https://www.alcaldiabogota.gov.co/sisjur/consulta_avanzada.jsp" TargetMode="External"/><Relationship Id="rId299" Type="http://schemas.openxmlformats.org/officeDocument/2006/relationships/hyperlink" Target="http://www.alcaldiabogota.gov.co/sisjur/normas/Norma1.jsp?i=68423" TargetMode="External"/><Relationship Id="rId727" Type="http://schemas.openxmlformats.org/officeDocument/2006/relationships/hyperlink" Target="https://www.alcaldiabogota.gov.co/sisjur/consulta_avanzada.jsp" TargetMode="External"/><Relationship Id="rId934" Type="http://schemas.openxmlformats.org/officeDocument/2006/relationships/hyperlink" Target="https://www.alcaldiabogota.gov.co/sisjur/consulta_avanzada.jsp" TargetMode="External"/><Relationship Id="rId63" Type="http://schemas.openxmlformats.org/officeDocument/2006/relationships/hyperlink" Target="http://www.alcaldiabogota.gov.co/sisjur/normas/Norma1.jsp?i=61933" TargetMode="External"/><Relationship Id="rId159" Type="http://schemas.openxmlformats.org/officeDocument/2006/relationships/hyperlink" Target="http://www.alcaldiabogota.gov.co/sisjur/normas/Norma1.jsp?i=7468" TargetMode="External"/><Relationship Id="rId366" Type="http://schemas.openxmlformats.org/officeDocument/2006/relationships/hyperlink" Target="https://www.alcaldiabogota.gov.co/sisjur/normas/Norma1.jsp?i=16664&amp;dt=S" TargetMode="External"/><Relationship Id="rId573" Type="http://schemas.openxmlformats.org/officeDocument/2006/relationships/hyperlink" Target="https://www.alcaldiabogota.gov.co/sisjur/consulta_avanzada.jsp" TargetMode="External"/><Relationship Id="rId780" Type="http://schemas.openxmlformats.org/officeDocument/2006/relationships/hyperlink" Target="https://www.alcaldiabogota.gov.co/sisjur/consulta_avanzada.jsp" TargetMode="External"/><Relationship Id="rId226" Type="http://schemas.openxmlformats.org/officeDocument/2006/relationships/hyperlink" Target="http://www.alcaldiabogota.gov.co/sisjurMantenimiento/normas/Norma1.jsp?i=25687" TargetMode="External"/><Relationship Id="rId433" Type="http://schemas.openxmlformats.org/officeDocument/2006/relationships/hyperlink" Target="https://www.alcaldiabogota.gov.co/sisjur/consulta_avanzada.jsp" TargetMode="External"/><Relationship Id="rId878" Type="http://schemas.openxmlformats.org/officeDocument/2006/relationships/hyperlink" Target="https://www.alcaldiabogota.gov.co/sisjur/consulta_avanzada.jsp" TargetMode="External"/><Relationship Id="rId1063" Type="http://schemas.openxmlformats.org/officeDocument/2006/relationships/hyperlink" Target="https://www.alcaldiabogota.gov.co/sisjur/consulta_avanzada.jsp" TargetMode="External"/><Relationship Id="rId640" Type="http://schemas.openxmlformats.org/officeDocument/2006/relationships/hyperlink" Target="https://www.alcaldiabogota.gov.co/sisjur/consulta_avanzada.jsp" TargetMode="External"/><Relationship Id="rId738" Type="http://schemas.openxmlformats.org/officeDocument/2006/relationships/hyperlink" Target="https://www.alcaldiabogota.gov.co/sisjur/consulta_avanzada.jsp" TargetMode="External"/><Relationship Id="rId945" Type="http://schemas.openxmlformats.org/officeDocument/2006/relationships/hyperlink" Target="https://www.alcaldiabogota.gov.co/sisjur/consulta_avanzada.jsp" TargetMode="External"/><Relationship Id="rId74" Type="http://schemas.openxmlformats.org/officeDocument/2006/relationships/hyperlink" Target="http://www.alcaldiabogota.gov.co/sisjur/normas/Norma1.jsp?i=5304" TargetMode="External"/><Relationship Id="rId377" Type="http://schemas.openxmlformats.org/officeDocument/2006/relationships/hyperlink" Target="http://www.alcaldiabogota.gov.co/sisjur/normas/Norma1.jsp?dt=S&amp;i=38073%22,%22Resoluci&#243;n%20Contadur&#237;a%20General%20de%20la%20Naci&#243;n" TargetMode="External"/><Relationship Id="rId500" Type="http://schemas.openxmlformats.org/officeDocument/2006/relationships/hyperlink" Target="https://www.alcaldiabogota.gov.co/sisjur/consulta_avanzada.jsp" TargetMode="External"/><Relationship Id="rId584" Type="http://schemas.openxmlformats.org/officeDocument/2006/relationships/hyperlink" Target="https://www.alcaldiabogota.gov.co/sisjur/consulta_avanzada.jsp" TargetMode="External"/><Relationship Id="rId805" Type="http://schemas.openxmlformats.org/officeDocument/2006/relationships/hyperlink" Target="https://www.alcaldiabogota.gov.co/sisjur/consulta_avanzada.jsp" TargetMode="External"/><Relationship Id="rId5" Type="http://schemas.openxmlformats.org/officeDocument/2006/relationships/hyperlink" Target="http://www.unidadvictimas.gov.co/sites/default/files/documentosbiblioteca/ley-12-de-1991.pdf" TargetMode="External"/><Relationship Id="rId237" Type="http://schemas.openxmlformats.org/officeDocument/2006/relationships/hyperlink" Target="http://www.alcaldiabogota.gov.co/sisjur/normas/Norma1.jsp?i=39633" TargetMode="External"/><Relationship Id="rId791" Type="http://schemas.openxmlformats.org/officeDocument/2006/relationships/hyperlink" Target="https://www.alcaldiabogota.gov.co/sisjur/consulta_avanzada.jsp" TargetMode="External"/><Relationship Id="rId889" Type="http://schemas.openxmlformats.org/officeDocument/2006/relationships/hyperlink" Target="https://www.alcaldiabogota.gov.co/sisjur/consulta_avanzada.jsp" TargetMode="External"/><Relationship Id="rId1074" Type="http://schemas.openxmlformats.org/officeDocument/2006/relationships/hyperlink" Target="https://www.alcaldiabogota.gov.co/sisjur/consulta_avanzada.jsp" TargetMode="External"/><Relationship Id="rId444" Type="http://schemas.openxmlformats.org/officeDocument/2006/relationships/hyperlink" Target="https://www.alcaldiabogota.gov.co/sisjur/consulta_avanzada.jsp" TargetMode="External"/><Relationship Id="rId651" Type="http://schemas.openxmlformats.org/officeDocument/2006/relationships/hyperlink" Target="https://www.alcaldiabogota.gov.co/sisjur/consulta_avanzada.jsp" TargetMode="External"/><Relationship Id="rId749" Type="http://schemas.openxmlformats.org/officeDocument/2006/relationships/hyperlink" Target="https://www.alcaldiabogota.gov.co/sisjur/consulta_avanzada.jsp" TargetMode="External"/><Relationship Id="rId290" Type="http://schemas.openxmlformats.org/officeDocument/2006/relationships/hyperlink" Target="http://www.alcaldiabogota.gov.co/sisjur/normas/Norma1.jsp?i=73167" TargetMode="External"/><Relationship Id="rId304" Type="http://schemas.openxmlformats.org/officeDocument/2006/relationships/hyperlink" Target="http://www.alcaldiabogota.gov.co/sisjur/normas/Norma1.jsp?i=70051" TargetMode="External"/><Relationship Id="rId388" Type="http://schemas.openxmlformats.org/officeDocument/2006/relationships/hyperlink" Target="https://www.alcaldiabogota.gov.co/sisjur/consulta_avanzada.jsp" TargetMode="External"/><Relationship Id="rId511" Type="http://schemas.openxmlformats.org/officeDocument/2006/relationships/hyperlink" Target="https://www.alcaldiabogota.gov.co/sisjur/consulta_avanzada.jsp" TargetMode="External"/><Relationship Id="rId609" Type="http://schemas.openxmlformats.org/officeDocument/2006/relationships/hyperlink" Target="https://www.alcaldiabogota.gov.co/sisjur/consulta_avanzada.jsp" TargetMode="External"/><Relationship Id="rId956" Type="http://schemas.openxmlformats.org/officeDocument/2006/relationships/hyperlink" Target="https://www.alcaldiabogota.gov.co/sisjur/consulta_avanzada.jsp" TargetMode="External"/><Relationship Id="rId85" Type="http://schemas.openxmlformats.org/officeDocument/2006/relationships/hyperlink" Target="http://www.minambiente.gov.co/images/BosquesBiodiversidadyServiciosEcosistemicos/pdf/Normativa/Decretos/dec_2107_301195.pdf" TargetMode="External"/><Relationship Id="rId150" Type="http://schemas.openxmlformats.org/officeDocument/2006/relationships/hyperlink" Target="http://concejodebogota.gov.co/concejo/site/artic/20171212/asocfile/20171212111852/acuerdo_no__695_de_2017.pdf" TargetMode="External"/><Relationship Id="rId595" Type="http://schemas.openxmlformats.org/officeDocument/2006/relationships/hyperlink" Target="https://www.alcaldiabogota.gov.co/sisjur/consulta_avanzada.jsp" TargetMode="External"/><Relationship Id="rId816" Type="http://schemas.openxmlformats.org/officeDocument/2006/relationships/hyperlink" Target="https://www.alcaldiabogota.gov.co/sisjur/consulta_avanzada.jsp" TargetMode="External"/><Relationship Id="rId1001" Type="http://schemas.openxmlformats.org/officeDocument/2006/relationships/hyperlink" Target="https://www.alcaldiabogota.gov.co/sisjur/consulta_avanzada.jsp" TargetMode="External"/><Relationship Id="rId248" Type="http://schemas.openxmlformats.org/officeDocument/2006/relationships/hyperlink" Target="http://servicios.minminas.gov.co/compilacionnormativa/docs/arbol/36235.htm" TargetMode="External"/><Relationship Id="rId455" Type="http://schemas.openxmlformats.org/officeDocument/2006/relationships/hyperlink" Target="https://www.alcaldiabogota.gov.co/sisjur/consulta_avanzada.jsp" TargetMode="External"/><Relationship Id="rId662" Type="http://schemas.openxmlformats.org/officeDocument/2006/relationships/hyperlink" Target="https://www.alcaldiabogota.gov.co/sisjur/consulta_avanzada.jsp" TargetMode="External"/><Relationship Id="rId1085" Type="http://schemas.openxmlformats.org/officeDocument/2006/relationships/hyperlink" Target="https://www.alcaldiabogota.gov.co/sisjur/consulta_avanzada.jsp" TargetMode="External"/><Relationship Id="rId12" Type="http://schemas.openxmlformats.org/officeDocument/2006/relationships/hyperlink" Target="http://www.alcaldiabogota.gov.co/sisjur/normas/Norma1.jsp?i=327" TargetMode="External"/><Relationship Id="rId108" Type="http://schemas.openxmlformats.org/officeDocument/2006/relationships/hyperlink" Target="http://www.alcaldiabogota.gov.co/sisjur/normas/Norma1.jsp?i=48266" TargetMode="External"/><Relationship Id="rId315" Type="http://schemas.openxmlformats.org/officeDocument/2006/relationships/hyperlink" Target="https://www.alcaldiabogota.gov.co/sisjur/normas/Norma1.jsp?i=61079" TargetMode="External"/><Relationship Id="rId522" Type="http://schemas.openxmlformats.org/officeDocument/2006/relationships/hyperlink" Target="https://www.alcaldiabogota.gov.co/sisjur/consulta_avanzada.jsp" TargetMode="External"/><Relationship Id="rId967" Type="http://schemas.openxmlformats.org/officeDocument/2006/relationships/hyperlink" Target="https://www.alcaldiabogota.gov.co/sisjur/consulta_avanzada.jsp" TargetMode="External"/><Relationship Id="rId96" Type="http://schemas.openxmlformats.org/officeDocument/2006/relationships/hyperlink" Target="http://www.funcionpublica.gov.co/eva/gestornormativo/norma_pdf.php?i=8792" TargetMode="External"/><Relationship Id="rId161" Type="http://schemas.openxmlformats.org/officeDocument/2006/relationships/hyperlink" Target="http://www.ifrc.org/docs/idrl/965ES.pdf" TargetMode="External"/><Relationship Id="rId399" Type="http://schemas.openxmlformats.org/officeDocument/2006/relationships/hyperlink" Target="https://www.alcaldiabogota.gov.co/sisjur/consulta_avanzada.jsp" TargetMode="External"/><Relationship Id="rId827" Type="http://schemas.openxmlformats.org/officeDocument/2006/relationships/hyperlink" Target="https://www.alcaldiabogota.gov.co/sisjur/consulta_avanzada.jsp" TargetMode="External"/><Relationship Id="rId1012" Type="http://schemas.openxmlformats.org/officeDocument/2006/relationships/hyperlink" Target="https://www.alcaldiabogota.gov.co/sisjur/consulta_avanzada.jsp" TargetMode="External"/><Relationship Id="rId259" Type="http://schemas.openxmlformats.org/officeDocument/2006/relationships/hyperlink" Target="http://www.bogotajuridica.gov.co/sisjur/normas/Norma1.jsp?i=4628" TargetMode="External"/><Relationship Id="rId466" Type="http://schemas.openxmlformats.org/officeDocument/2006/relationships/hyperlink" Target="https://www.alcaldiabogota.gov.co/sisjur/consulta_avanzada.jsp" TargetMode="External"/><Relationship Id="rId673" Type="http://schemas.openxmlformats.org/officeDocument/2006/relationships/hyperlink" Target="https://www.alcaldiabogota.gov.co/sisjur/consulta_avanzada.jsp" TargetMode="External"/><Relationship Id="rId880" Type="http://schemas.openxmlformats.org/officeDocument/2006/relationships/hyperlink" Target="https://www.alcaldiabogota.gov.co/sisjur/consulta_avanzada.jsp" TargetMode="External"/><Relationship Id="rId23" Type="http://schemas.openxmlformats.org/officeDocument/2006/relationships/hyperlink" Target="http://www.funcionpublica.gov.co/eva/gestornormativo/norma.php?i=3992" TargetMode="External"/><Relationship Id="rId119" Type="http://schemas.openxmlformats.org/officeDocument/2006/relationships/hyperlink" Target="http://www.alcaldiabogota.gov.co/sisjur/normas/Norma1.jsp?i=63499" TargetMode="External"/><Relationship Id="rId326" Type="http://schemas.openxmlformats.org/officeDocument/2006/relationships/hyperlink" Target="http://secretariageneral.gov.co/transparencia/marco-legal/normatividad/decreto-distrital-165-2015" TargetMode="External"/><Relationship Id="rId533" Type="http://schemas.openxmlformats.org/officeDocument/2006/relationships/hyperlink" Target="https://www.alcaldiabogota.gov.co/sisjur/consulta_avanzada.jsp" TargetMode="External"/><Relationship Id="rId978" Type="http://schemas.openxmlformats.org/officeDocument/2006/relationships/hyperlink" Target="https://www.alcaldiabogota.gov.co/sisjur/consulta_avanzada.jsp" TargetMode="External"/><Relationship Id="rId740" Type="http://schemas.openxmlformats.org/officeDocument/2006/relationships/hyperlink" Target="https://www.alcaldiabogota.gov.co/sisjur/consulta_avanzada.jsp" TargetMode="External"/><Relationship Id="rId838" Type="http://schemas.openxmlformats.org/officeDocument/2006/relationships/hyperlink" Target="https://www.alcaldiabogota.gov.co/sisjur/consulta_avanzada.jsp" TargetMode="External"/><Relationship Id="rId1023" Type="http://schemas.openxmlformats.org/officeDocument/2006/relationships/hyperlink" Target="https://www.alcaldiabogota.gov.co/sisjur/consulta_avanzada.jsp" TargetMode="External"/><Relationship Id="rId172" Type="http://schemas.openxmlformats.org/officeDocument/2006/relationships/hyperlink" Target="http://www.alcaldiabogota.gov.co/sisjurMantenimiento/normas/Norma1.jsp?i=40685" TargetMode="External"/><Relationship Id="rId477" Type="http://schemas.openxmlformats.org/officeDocument/2006/relationships/hyperlink" Target="https://www.alcaldiabogota.gov.co/sisjur/consulta_avanzada.jsp" TargetMode="External"/><Relationship Id="rId600" Type="http://schemas.openxmlformats.org/officeDocument/2006/relationships/hyperlink" Target="https://www.alcaldiabogota.gov.co/sisjur/consulta_avanzada.jsp" TargetMode="External"/><Relationship Id="rId684" Type="http://schemas.openxmlformats.org/officeDocument/2006/relationships/hyperlink" Target="https://www.alcaldiabogota.gov.co/sisjur/consulta_avanzada.jsp" TargetMode="External"/><Relationship Id="rId337" Type="http://schemas.openxmlformats.org/officeDocument/2006/relationships/hyperlink" Target="https://www.minsalud.gov.co/sites/rid/Lists/BibliotecaDigital/RIDE/DE/DIJ/Resolucion-0634-de-2006.pdf" TargetMode="External"/><Relationship Id="rId891" Type="http://schemas.openxmlformats.org/officeDocument/2006/relationships/hyperlink" Target="https://www.alcaldiabogota.gov.co/sisjur/consulta_avanzada.jsp" TargetMode="External"/><Relationship Id="rId905" Type="http://schemas.openxmlformats.org/officeDocument/2006/relationships/hyperlink" Target="https://www.alcaldiabogota.gov.co/sisjur/consulta_avanzada.jsp" TargetMode="External"/><Relationship Id="rId989" Type="http://schemas.openxmlformats.org/officeDocument/2006/relationships/hyperlink" Target="https://www.alcaldiabogota.gov.co/sisjur/consulta_avanzada.jsp" TargetMode="External"/><Relationship Id="rId34" Type="http://schemas.openxmlformats.org/officeDocument/2006/relationships/hyperlink" Target="http://www.secretariasenado.gov.co/senado/basedoc/ley_0828_2003.html" TargetMode="External"/><Relationship Id="rId544" Type="http://schemas.openxmlformats.org/officeDocument/2006/relationships/hyperlink" Target="https://www.alcaldiabogota.gov.co/sisjur/consulta_avanzada.jsp" TargetMode="External"/><Relationship Id="rId751" Type="http://schemas.openxmlformats.org/officeDocument/2006/relationships/hyperlink" Target="https://www.alcaldiabogota.gov.co/sisjur/consulta_avanzada.jsp" TargetMode="External"/><Relationship Id="rId849" Type="http://schemas.openxmlformats.org/officeDocument/2006/relationships/hyperlink" Target="https://www.alcaldiabogota.gov.co/sisjur/consulta_avanzada.jsp" TargetMode="External"/><Relationship Id="rId183" Type="http://schemas.openxmlformats.org/officeDocument/2006/relationships/hyperlink" Target="http://www.alcaldiabogota.gov.co/sisjur/normas/Norma1.jsp?i=55472" TargetMode="External"/><Relationship Id="rId390" Type="http://schemas.openxmlformats.org/officeDocument/2006/relationships/hyperlink" Target="https://www.alcaldiabogota.gov.co/sisjur/consulta_avanzada.jsp" TargetMode="External"/><Relationship Id="rId404" Type="http://schemas.openxmlformats.org/officeDocument/2006/relationships/hyperlink" Target="https://www.alcaldiabogota.gov.co/sisjur/consulta_avanzada.jsp" TargetMode="External"/><Relationship Id="rId611" Type="http://schemas.openxmlformats.org/officeDocument/2006/relationships/hyperlink" Target="https://www.alcaldiabogota.gov.co/sisjur/consulta_avanzada.jsp" TargetMode="External"/><Relationship Id="rId1034" Type="http://schemas.openxmlformats.org/officeDocument/2006/relationships/hyperlink" Target="https://www.alcaldiabogota.gov.co/sisjur/consulta_avanzada.jsp" TargetMode="External"/><Relationship Id="rId250" Type="http://schemas.openxmlformats.org/officeDocument/2006/relationships/hyperlink" Target="https://www.mintransporte.gov.co/descargar.php?id=2686" TargetMode="External"/><Relationship Id="rId488" Type="http://schemas.openxmlformats.org/officeDocument/2006/relationships/hyperlink" Target="https://www.alcaldiabogota.gov.co/sisjur/consulta_avanzada.jsp" TargetMode="External"/><Relationship Id="rId695" Type="http://schemas.openxmlformats.org/officeDocument/2006/relationships/hyperlink" Target="https://www.alcaldiabogota.gov.co/sisjur/consulta_avanzada.jsp" TargetMode="External"/><Relationship Id="rId709" Type="http://schemas.openxmlformats.org/officeDocument/2006/relationships/hyperlink" Target="https://www.alcaldiabogota.gov.co/sisjur/consulta_avanzada.jsp" TargetMode="External"/><Relationship Id="rId916" Type="http://schemas.openxmlformats.org/officeDocument/2006/relationships/hyperlink" Target="https://www.alcaldiabogota.gov.co/sisjur/consulta_avanzada.jsp" TargetMode="External"/><Relationship Id="rId45" Type="http://schemas.openxmlformats.org/officeDocument/2006/relationships/hyperlink" Target="http://www.secretariasenado.gov.co/senado/basedoc/ley_1239_2008.html" TargetMode="External"/><Relationship Id="rId110" Type="http://schemas.openxmlformats.org/officeDocument/2006/relationships/hyperlink" Target="http://wsp.presidencia.gov.co/Normativa/Decretos/2013/Documents/ABRIL/15/DECRETO%20723%20DEL%2015%20DE%20ABRIL%20DE%202013.pdf" TargetMode="External"/><Relationship Id="rId348" Type="http://schemas.openxmlformats.org/officeDocument/2006/relationships/hyperlink" Target="http://www.alcaldiabogota.gov.co/sisjur/normas/Norma1.jsp?i=8285&amp;dt=S" TargetMode="External"/><Relationship Id="rId555" Type="http://schemas.openxmlformats.org/officeDocument/2006/relationships/hyperlink" Target="https://www.alcaldiabogota.gov.co/sisjur/consulta_avanzada.jsp" TargetMode="External"/><Relationship Id="rId762" Type="http://schemas.openxmlformats.org/officeDocument/2006/relationships/hyperlink" Target="https://www.alcaldiabogota.gov.co/sisjur/consulta_avanzada.jsp" TargetMode="External"/><Relationship Id="rId194" Type="http://schemas.openxmlformats.org/officeDocument/2006/relationships/hyperlink" Target="http://www.alcaldiabogota.gov.co/sisjur/normas/Norma1.jsp?i=61749" TargetMode="External"/><Relationship Id="rId208" Type="http://schemas.openxmlformats.org/officeDocument/2006/relationships/hyperlink" Target="http://www.alcaldiabogota.gov.co/sisjur/normas/Norma1.jsp?i=66271" TargetMode="External"/><Relationship Id="rId415" Type="http://schemas.openxmlformats.org/officeDocument/2006/relationships/hyperlink" Target="https://www.alcaldiabogota.gov.co/sisjur/consulta_avanzada.jsp" TargetMode="External"/><Relationship Id="rId622" Type="http://schemas.openxmlformats.org/officeDocument/2006/relationships/hyperlink" Target="https://www.alcaldiabogota.gov.co/sisjur/consulta_avanzada.jsp" TargetMode="External"/><Relationship Id="rId1045" Type="http://schemas.openxmlformats.org/officeDocument/2006/relationships/hyperlink" Target="https://www.alcaldiabogota.gov.co/sisjur/consulta_avanzada.jsp" TargetMode="External"/><Relationship Id="rId261" Type="http://schemas.openxmlformats.org/officeDocument/2006/relationships/hyperlink" Target="http://www.bogotajuridica.gov.co/sisjur/normas/Norma1.jsp?i=4628" TargetMode="External"/><Relationship Id="rId499" Type="http://schemas.openxmlformats.org/officeDocument/2006/relationships/hyperlink" Target="https://www.alcaldiabogota.gov.co/sisjur/consulta_avanzada.jsp" TargetMode="External"/><Relationship Id="rId927" Type="http://schemas.openxmlformats.org/officeDocument/2006/relationships/hyperlink" Target="https://www.alcaldiabogota.gov.co/sisjur/consulta_avanzada.jsp" TargetMode="External"/><Relationship Id="rId56" Type="http://schemas.openxmlformats.org/officeDocument/2006/relationships/hyperlink" Target="http://wsp.presidencia.gov.co/Normativa/Leyes/Documents/2013/LEY%201696%20DEL%2019%20DE%20DICIEMBRE%20DE%202013.pdf" TargetMode="External"/><Relationship Id="rId359" Type="http://schemas.openxmlformats.org/officeDocument/2006/relationships/hyperlink" Target="https://webcache.googleusercontent.com/search?q=cache:clj4ZlmbCDUJ:https://www.simbogota.com.co/index.php%3Foption%3Dcom_phocadownload%26view%3Dcategory%26download%3D4011:resolucion-381-de-2007-art-14%26id%3D181:normatividad-2016+&amp;cd=1&amp;hl=es&amp;ct=clnk&amp;gl=co" TargetMode="External"/><Relationship Id="rId566" Type="http://schemas.openxmlformats.org/officeDocument/2006/relationships/hyperlink" Target="https://www.alcaldiabogota.gov.co/sisjur/consulta_avanzada.jsp" TargetMode="External"/><Relationship Id="rId773" Type="http://schemas.openxmlformats.org/officeDocument/2006/relationships/hyperlink" Target="https://www.alcaldiabogota.gov.co/sisjur/consulta_avanzada.jsp" TargetMode="External"/><Relationship Id="rId121" Type="http://schemas.openxmlformats.org/officeDocument/2006/relationships/hyperlink" Target="http://www.shd.gov.co/shd/sites/default/files/normatividad/decreto_234_2015.pdf" TargetMode="External"/><Relationship Id="rId219" Type="http://schemas.openxmlformats.org/officeDocument/2006/relationships/hyperlink" Target="http://www.alcaldiabogota.gov.co/sisjur/normas/Norma1.jsp?i=40279" TargetMode="External"/><Relationship Id="rId426" Type="http://schemas.openxmlformats.org/officeDocument/2006/relationships/hyperlink" Target="https://www.alcaldiabogota.gov.co/sisjur/consulta_avanzada.jsp" TargetMode="External"/><Relationship Id="rId633" Type="http://schemas.openxmlformats.org/officeDocument/2006/relationships/hyperlink" Target="https://www.alcaldiabogota.gov.co/sisjur/consulta_avanzada.jsp" TargetMode="External"/><Relationship Id="rId980" Type="http://schemas.openxmlformats.org/officeDocument/2006/relationships/hyperlink" Target="https://www.alcaldiabogota.gov.co/sisjur/consulta_avanzada.jsp" TargetMode="External"/><Relationship Id="rId1056" Type="http://schemas.openxmlformats.org/officeDocument/2006/relationships/hyperlink" Target="https://www.alcaldiabogota.gov.co/sisjur/consulta_avanzada.jsp" TargetMode="External"/><Relationship Id="rId840" Type="http://schemas.openxmlformats.org/officeDocument/2006/relationships/hyperlink" Target="https://www.alcaldiabogota.gov.co/sisjur/consulta_avanzada.jsp" TargetMode="External"/><Relationship Id="rId938" Type="http://schemas.openxmlformats.org/officeDocument/2006/relationships/hyperlink" Target="https://www.alcaldiabogota.gov.co/sisjur/consulta_avanzada.jsp" TargetMode="External"/><Relationship Id="rId67" Type="http://schemas.openxmlformats.org/officeDocument/2006/relationships/hyperlink" Target="http://www.secretariasenado.gov.co/senado/basedoc/ley_1801_2016.html" TargetMode="External"/><Relationship Id="rId272" Type="http://schemas.openxmlformats.org/officeDocument/2006/relationships/hyperlink" Target="http://www.cdasugamuxi.com.co/gallery/ntc_4231.pdf" TargetMode="External"/><Relationship Id="rId577" Type="http://schemas.openxmlformats.org/officeDocument/2006/relationships/hyperlink" Target="https://www.alcaldiabogota.gov.co/sisjur/consulta_avanzada.jsp" TargetMode="External"/><Relationship Id="rId700" Type="http://schemas.openxmlformats.org/officeDocument/2006/relationships/hyperlink" Target="https://www.alcaldiabogota.gov.co/sisjur/consulta_avanzada.jsp" TargetMode="External"/><Relationship Id="rId132" Type="http://schemas.openxmlformats.org/officeDocument/2006/relationships/hyperlink" Target="http://www.funcionpublica.gov.co/eva/gestornormativo/norma_pdf.php?i=84939" TargetMode="External"/><Relationship Id="rId784" Type="http://schemas.openxmlformats.org/officeDocument/2006/relationships/hyperlink" Target="https://www.alcaldiabogota.gov.co/sisjur/consulta_avanzada.jsp" TargetMode="External"/><Relationship Id="rId991" Type="http://schemas.openxmlformats.org/officeDocument/2006/relationships/hyperlink" Target="https://www.alcaldiabogota.gov.co/sisjur/consulta_avanzada.jsp" TargetMode="External"/><Relationship Id="rId1067" Type="http://schemas.openxmlformats.org/officeDocument/2006/relationships/hyperlink" Target="https://www.alcaldiabogota.gov.co/sisjur/consulta_avanzada.jsp" TargetMode="External"/><Relationship Id="rId437" Type="http://schemas.openxmlformats.org/officeDocument/2006/relationships/hyperlink" Target="https://www.alcaldiabogota.gov.co/sisjur/consulta_avanzada.jsp" TargetMode="External"/><Relationship Id="rId644" Type="http://schemas.openxmlformats.org/officeDocument/2006/relationships/hyperlink" Target="https://www.alcaldiabogota.gov.co/sisjur/consulta_avanzada.jsp" TargetMode="External"/><Relationship Id="rId851" Type="http://schemas.openxmlformats.org/officeDocument/2006/relationships/hyperlink" Target="https://www.alcaldiabogota.gov.co/sisjur/consulta_avanzada.jsp" TargetMode="External"/><Relationship Id="rId283" Type="http://schemas.openxmlformats.org/officeDocument/2006/relationships/hyperlink" Target="http://www.alcaldiabogota.gov.co/sisjur/normas/Norma1.jsp?i=68423" TargetMode="External"/><Relationship Id="rId490" Type="http://schemas.openxmlformats.org/officeDocument/2006/relationships/hyperlink" Target="https://www.alcaldiabogota.gov.co/sisjur/consulta_avanzada.jsp" TargetMode="External"/><Relationship Id="rId504" Type="http://schemas.openxmlformats.org/officeDocument/2006/relationships/hyperlink" Target="https://www.alcaldiabogota.gov.co/sisjur/consulta_avanzada.jsp" TargetMode="External"/><Relationship Id="rId711" Type="http://schemas.openxmlformats.org/officeDocument/2006/relationships/hyperlink" Target="https://www.alcaldiabogota.gov.co/sisjur/consulta_avanzada.jsp" TargetMode="External"/><Relationship Id="rId949" Type="http://schemas.openxmlformats.org/officeDocument/2006/relationships/hyperlink" Target="https://www.alcaldiabogota.gov.co/sisjur/consulta_avanzada.jsp" TargetMode="External"/><Relationship Id="rId78" Type="http://schemas.openxmlformats.org/officeDocument/2006/relationships/hyperlink" Target="http://www.funcionpublica.gov.co/eva/gestornormativo/norma_pdf.php?i=1543" TargetMode="External"/><Relationship Id="rId143" Type="http://schemas.openxmlformats.org/officeDocument/2006/relationships/hyperlink" Target="https://www.alcaldiabogota.gov.co/sisjur/consulta_avanzada.jsp" TargetMode="External"/><Relationship Id="rId350" Type="http://schemas.openxmlformats.org/officeDocument/2006/relationships/hyperlink" Target="http://www.alcaldiabogota.gov.co/sisjur/normas/Norma1.jsp?i=9204&amp;dt=S" TargetMode="External"/><Relationship Id="rId588" Type="http://schemas.openxmlformats.org/officeDocument/2006/relationships/hyperlink" Target="https://www.alcaldiabogota.gov.co/sisjur/consulta_avanzada.jsp" TargetMode="External"/><Relationship Id="rId795" Type="http://schemas.openxmlformats.org/officeDocument/2006/relationships/hyperlink" Target="https://www.alcaldiabogota.gov.co/sisjur/consulta_avanzada.jsp" TargetMode="External"/><Relationship Id="rId809" Type="http://schemas.openxmlformats.org/officeDocument/2006/relationships/hyperlink" Target="https://www.alcaldiabogota.gov.co/sisjur/consulta_avanzada.jsp" TargetMode="External"/><Relationship Id="rId9" Type="http://schemas.openxmlformats.org/officeDocument/2006/relationships/hyperlink" Target="http://www.alcaldiabogota.gov.co/sisjur/normas/Norma1.jsp?i=300" TargetMode="External"/><Relationship Id="rId210" Type="http://schemas.openxmlformats.org/officeDocument/2006/relationships/hyperlink" Target="http://www.movilidadbogota.gov.co/web/sites/default/files/Decreto%20669%20de%202017.pdf" TargetMode="External"/><Relationship Id="rId448" Type="http://schemas.openxmlformats.org/officeDocument/2006/relationships/hyperlink" Target="https://www.alcaldiabogota.gov.co/sisjur/consulta_avanzada.jsp" TargetMode="External"/><Relationship Id="rId655" Type="http://schemas.openxmlformats.org/officeDocument/2006/relationships/hyperlink" Target="https://www.alcaldiabogota.gov.co/sisjur/consulta_avanzada.jsp" TargetMode="External"/><Relationship Id="rId862" Type="http://schemas.openxmlformats.org/officeDocument/2006/relationships/hyperlink" Target="https://www.alcaldiabogota.gov.co/sisjur/consulta_avanzada.jsp" TargetMode="External"/><Relationship Id="rId1078" Type="http://schemas.openxmlformats.org/officeDocument/2006/relationships/hyperlink" Target="https://www.alcaldiabogota.gov.co/sisjur/consulta_avanzada.jsp" TargetMode="External"/><Relationship Id="rId294" Type="http://schemas.openxmlformats.org/officeDocument/2006/relationships/hyperlink" Target="http://www.alcaldiabogota.gov.co/sisjur/normas/Norma1.jsp?i=69904" TargetMode="External"/><Relationship Id="rId308" Type="http://schemas.openxmlformats.org/officeDocument/2006/relationships/hyperlink" Target="ttp://www.alcaldiabogota.gov.co/sisjur/normas/Norma1.jsp?i=68675" TargetMode="External"/><Relationship Id="rId515" Type="http://schemas.openxmlformats.org/officeDocument/2006/relationships/hyperlink" Target="https://www.alcaldiabogota.gov.co/sisjur/consulta_avanzada.jsp" TargetMode="External"/><Relationship Id="rId722" Type="http://schemas.openxmlformats.org/officeDocument/2006/relationships/hyperlink" Target="https://www.alcaldiabogota.gov.co/sisjur/consulta_avanzada.jsp" TargetMode="External"/><Relationship Id="rId89" Type="http://schemas.openxmlformats.org/officeDocument/2006/relationships/hyperlink" Target="https://www.alcaldiabogota.gov.co/sisjur/consulta_avanzada.jsp" TargetMode="External"/><Relationship Id="rId154" Type="http://schemas.openxmlformats.org/officeDocument/2006/relationships/hyperlink" Target="http://www.alcaldiabogota.gov.co/sisjur/normas/Norma1.jsp?i=2231&amp;dt=S" TargetMode="External"/><Relationship Id="rId361" Type="http://schemas.openxmlformats.org/officeDocument/2006/relationships/hyperlink" Target="http://www.invias.gov.co/index.php/servicios-al-ciudadano/normatividad/resoluciones-circulares-otros/5576-resolucion-4959-de-8-noviembre-de-2006/file" TargetMode="External"/><Relationship Id="rId599" Type="http://schemas.openxmlformats.org/officeDocument/2006/relationships/hyperlink" Target="https://www.alcaldiabogota.gov.co/sisjur/consulta_avanzada.jsp" TargetMode="External"/><Relationship Id="rId1005" Type="http://schemas.openxmlformats.org/officeDocument/2006/relationships/hyperlink" Target="https://www.alcaldiabogota.gov.co/sisjur/consulta_avanzada.jsp" TargetMode="External"/><Relationship Id="rId459" Type="http://schemas.openxmlformats.org/officeDocument/2006/relationships/hyperlink" Target="https://www.alcaldiabogota.gov.co/sisjur/consulta_avanzada.jsp" TargetMode="External"/><Relationship Id="rId666" Type="http://schemas.openxmlformats.org/officeDocument/2006/relationships/hyperlink" Target="https://www.alcaldiabogota.gov.co/sisjur/consulta_avanzada.jsp" TargetMode="External"/><Relationship Id="rId873" Type="http://schemas.openxmlformats.org/officeDocument/2006/relationships/hyperlink" Target="https://www.alcaldiabogota.gov.co/sisjur/consulta_avanzada.jsp" TargetMode="External"/><Relationship Id="rId1089" Type="http://schemas.openxmlformats.org/officeDocument/2006/relationships/hyperlink" Target="https://www.alcaldiabogota.gov.co/sisjur/consulta_avanzada.jsp" TargetMode="External"/><Relationship Id="rId16" Type="http://schemas.openxmlformats.org/officeDocument/2006/relationships/hyperlink" Target="http://www.alcaldiabogota.gov.co/sisjur/normas/Norma1.jsp?i=37816" TargetMode="External"/><Relationship Id="rId221" Type="http://schemas.openxmlformats.org/officeDocument/2006/relationships/hyperlink" Target="http://www.secretariasenado.gov.co/senado/basedoc/constitucion_politica_1991.html" TargetMode="External"/><Relationship Id="rId319" Type="http://schemas.openxmlformats.org/officeDocument/2006/relationships/hyperlink" Target="https://www.alcaldiabogota.gov.co/sisjur/consulta_avanzada.jsp" TargetMode="External"/><Relationship Id="rId526" Type="http://schemas.openxmlformats.org/officeDocument/2006/relationships/hyperlink" Target="https://www.alcaldiabogota.gov.co/sisjur/consulta_avanzada.jsp" TargetMode="External"/><Relationship Id="rId733" Type="http://schemas.openxmlformats.org/officeDocument/2006/relationships/hyperlink" Target="https://www.alcaldiabogota.gov.co/sisjur/consulta_avanzada.jsp" TargetMode="External"/><Relationship Id="rId940" Type="http://schemas.openxmlformats.org/officeDocument/2006/relationships/hyperlink" Target="https://www.alcaldiabogota.gov.co/sisjur/consulta_avanzada.jsp" TargetMode="External"/><Relationship Id="rId1016" Type="http://schemas.openxmlformats.org/officeDocument/2006/relationships/hyperlink" Target="https://www.alcaldiabogota.gov.co/sisjur/consulta_avanzada.jsp" TargetMode="External"/><Relationship Id="rId165" Type="http://schemas.openxmlformats.org/officeDocument/2006/relationships/hyperlink" Target="http://www.alcaldiabogota.gov.co/sisjur/normas/Norma1.jsp?i=28001&amp;dt=S" TargetMode="External"/><Relationship Id="rId372" Type="http://schemas.openxmlformats.org/officeDocument/2006/relationships/hyperlink" Target="https://www.alcaldiabogota.gov.co/sisjur/normas/Norma1.jsp?i=33486" TargetMode="External"/><Relationship Id="rId677" Type="http://schemas.openxmlformats.org/officeDocument/2006/relationships/hyperlink" Target="https://www.alcaldiabogota.gov.co/sisjur/consulta_avanzada.jsp" TargetMode="External"/><Relationship Id="rId800" Type="http://schemas.openxmlformats.org/officeDocument/2006/relationships/hyperlink" Target="https://www.alcaldiabogota.gov.co/sisjur/consulta_avanzada.jsp" TargetMode="External"/><Relationship Id="rId232" Type="http://schemas.openxmlformats.org/officeDocument/2006/relationships/hyperlink" Target="http://www.alcaldiabogota.gov.co/sisjur/normas/Norma1.jsp?i=16745" TargetMode="External"/><Relationship Id="rId884" Type="http://schemas.openxmlformats.org/officeDocument/2006/relationships/hyperlink" Target="https://www.alcaldiabogota.gov.co/sisjur/consulta_avanzada.jsp" TargetMode="External"/><Relationship Id="rId27" Type="http://schemas.openxmlformats.org/officeDocument/2006/relationships/hyperlink" Target="http://www.secretariasenado.gov.co/senado/basedoc/ley_0600_2000.html" TargetMode="External"/><Relationship Id="rId537" Type="http://schemas.openxmlformats.org/officeDocument/2006/relationships/hyperlink" Target="https://www.alcaldiabogota.gov.co/sisjur/consulta_avanzada.jsp" TargetMode="External"/><Relationship Id="rId744" Type="http://schemas.openxmlformats.org/officeDocument/2006/relationships/hyperlink" Target="https://www.alcaldiabogota.gov.co/sisjur/consulta_avanzada.jsp" TargetMode="External"/><Relationship Id="rId951" Type="http://schemas.openxmlformats.org/officeDocument/2006/relationships/hyperlink" Target="https://www.alcaldiabogota.gov.co/sisjur/consulta_avanzada.jsp" TargetMode="External"/><Relationship Id="rId80" Type="http://schemas.openxmlformats.org/officeDocument/2006/relationships/hyperlink" Target="http://www.alcaldiabogota.gov.co/sisjur/normas/Norma1.jsp?i=67904" TargetMode="External"/><Relationship Id="rId176" Type="http://schemas.openxmlformats.org/officeDocument/2006/relationships/hyperlink" Target="http://www.alcaldiabogota.gov.co/sisjur/normas/Norma1.jsp?dt=S&amp;i=44612" TargetMode="External"/><Relationship Id="rId383" Type="http://schemas.openxmlformats.org/officeDocument/2006/relationships/hyperlink" Target="https://www.alcaldiabogota.gov.co/sisjur/consulta_avanzada.jsp" TargetMode="External"/><Relationship Id="rId590" Type="http://schemas.openxmlformats.org/officeDocument/2006/relationships/hyperlink" Target="https://www.alcaldiabogota.gov.co/sisjur/consulta_avanzada.jsp" TargetMode="External"/><Relationship Id="rId604" Type="http://schemas.openxmlformats.org/officeDocument/2006/relationships/hyperlink" Target="https://www.alcaldiabogota.gov.co/sisjur/consulta_avanzada.jsp" TargetMode="External"/><Relationship Id="rId811" Type="http://schemas.openxmlformats.org/officeDocument/2006/relationships/hyperlink" Target="https://www.alcaldiabogota.gov.co/sisjur/consulta_avanzada.jsp" TargetMode="External"/><Relationship Id="rId1027" Type="http://schemas.openxmlformats.org/officeDocument/2006/relationships/hyperlink" Target="https://www.alcaldiabogota.gov.co/sisjur/consulta_avanzada.jsp" TargetMode="External"/><Relationship Id="rId243" Type="http://schemas.openxmlformats.org/officeDocument/2006/relationships/hyperlink" Target="http://www.alcaldiabogota.gov.co/sisjur/normas/Norma1.jsp?i=78309" TargetMode="External"/><Relationship Id="rId450" Type="http://schemas.openxmlformats.org/officeDocument/2006/relationships/hyperlink" Target="https://www.alcaldiabogota.gov.co/sisjur/consulta_avanzada.jsp" TargetMode="External"/><Relationship Id="rId688" Type="http://schemas.openxmlformats.org/officeDocument/2006/relationships/hyperlink" Target="https://www.alcaldiabogota.gov.co/sisjur/consulta_avanzada.jsp" TargetMode="External"/><Relationship Id="rId895" Type="http://schemas.openxmlformats.org/officeDocument/2006/relationships/hyperlink" Target="https://www.alcaldiabogota.gov.co/sisjur/consulta_avanzada.jsp" TargetMode="External"/><Relationship Id="rId909" Type="http://schemas.openxmlformats.org/officeDocument/2006/relationships/hyperlink" Target="https://www.alcaldiabogota.gov.co/sisjur/consulta_avanzada.jsp" TargetMode="External"/><Relationship Id="rId1080" Type="http://schemas.openxmlformats.org/officeDocument/2006/relationships/hyperlink" Target="https://www.alcaldiabogota.gov.co/sisjur/consulta_avanzada.jsp" TargetMode="External"/><Relationship Id="rId38" Type="http://schemas.openxmlformats.org/officeDocument/2006/relationships/hyperlink" Target="http://www.alcaldiabogota.gov.co/sisjurMantenimiento/normas/Norma1.jsp?i=14787" TargetMode="External"/><Relationship Id="rId103" Type="http://schemas.openxmlformats.org/officeDocument/2006/relationships/hyperlink" Target="http://www.defensoria.gov.co/public/Normograma%202013_html/Normas/Decreto_1716_2009.pdf" TargetMode="External"/><Relationship Id="rId310" Type="http://schemas.openxmlformats.org/officeDocument/2006/relationships/hyperlink" Target="http://www.alcaldiabogota.gov.co/sisjur/normas/Norma1.jsp?i=66354" TargetMode="External"/><Relationship Id="rId548" Type="http://schemas.openxmlformats.org/officeDocument/2006/relationships/hyperlink" Target="https://www.alcaldiabogota.gov.co/sisjur/consulta_avanzada.jsp" TargetMode="External"/><Relationship Id="rId755" Type="http://schemas.openxmlformats.org/officeDocument/2006/relationships/hyperlink" Target="https://www.alcaldiabogota.gov.co/sisjur/consulta_avanzada.jsp" TargetMode="External"/><Relationship Id="rId962" Type="http://schemas.openxmlformats.org/officeDocument/2006/relationships/hyperlink" Target="https://www.alcaldiabogota.gov.co/sisjur/consulta_avanzada.jsp" TargetMode="External"/><Relationship Id="rId91" Type="http://schemas.openxmlformats.org/officeDocument/2006/relationships/hyperlink" Target="http://www.alcaldiabogota.gov.co/sisjurMantenimiento/normas/Norma1.jsp?i=5324&amp;iu=0" TargetMode="External"/><Relationship Id="rId187" Type="http://schemas.openxmlformats.org/officeDocument/2006/relationships/hyperlink" Target="http://www.alcaldiabogota.gov.co/sisjur/normas/Norma1.jsp?i=55963&amp;dt=S" TargetMode="External"/><Relationship Id="rId394" Type="http://schemas.openxmlformats.org/officeDocument/2006/relationships/hyperlink" Target="https://www.alcaldiabogota.gov.co/sisjur/consulta_avanzada.jsp" TargetMode="External"/><Relationship Id="rId408" Type="http://schemas.openxmlformats.org/officeDocument/2006/relationships/hyperlink" Target="https://www.alcaldiabogota.gov.co/sisjur/consulta_avanzada.jsp" TargetMode="External"/><Relationship Id="rId615" Type="http://schemas.openxmlformats.org/officeDocument/2006/relationships/hyperlink" Target="https://www.alcaldiabogota.gov.co/sisjur/consulta_avanzada.jsp" TargetMode="External"/><Relationship Id="rId822" Type="http://schemas.openxmlformats.org/officeDocument/2006/relationships/hyperlink" Target="http://biologica.com.co/wp-content/uploads/2017/02/Resoluci%C3%B3n-160-2017-Ciclomotor.pdf" TargetMode="External"/><Relationship Id="rId1038" Type="http://schemas.openxmlformats.org/officeDocument/2006/relationships/hyperlink" Target="https://www.alcaldiabogota.gov.co/sisjur/consulta_avanzada.jsp" TargetMode="External"/><Relationship Id="rId254" Type="http://schemas.openxmlformats.org/officeDocument/2006/relationships/hyperlink" Target="https://www.alcaldiabogota.gov.co/sisjur/consulta_avanzada.jsp" TargetMode="External"/><Relationship Id="rId699" Type="http://schemas.openxmlformats.org/officeDocument/2006/relationships/hyperlink" Target="https://www.alcaldiabogota.gov.co/sisjur/consulta_avanzada.jsp" TargetMode="External"/><Relationship Id="rId1091" Type="http://schemas.openxmlformats.org/officeDocument/2006/relationships/printerSettings" Target="../printerSettings/printerSettings1.bin"/><Relationship Id="rId49" Type="http://schemas.openxmlformats.org/officeDocument/2006/relationships/hyperlink" Target="http://www.secretariasenado.gov.co/senado/basedoc/ley_1474_2011.html" TargetMode="External"/><Relationship Id="rId114" Type="http://schemas.openxmlformats.org/officeDocument/2006/relationships/hyperlink" Target="http://www.alcaldiabogota.gov.co/sisjur/normas/Norma1.jsp?i=59048" TargetMode="External"/><Relationship Id="rId461" Type="http://schemas.openxmlformats.org/officeDocument/2006/relationships/hyperlink" Target="https://www.alcaldiabogota.gov.co/sisjur/consulta_avanzada.jsp" TargetMode="External"/><Relationship Id="rId559" Type="http://schemas.openxmlformats.org/officeDocument/2006/relationships/hyperlink" Target="https://www.alcaldiabogota.gov.co/sisjur/consulta_avanzada.jsp" TargetMode="External"/><Relationship Id="rId766" Type="http://schemas.openxmlformats.org/officeDocument/2006/relationships/hyperlink" Target="https://www.alcaldiabogota.gov.co/sisjur/consulta_avanzada.jsp" TargetMode="External"/><Relationship Id="rId198" Type="http://schemas.openxmlformats.org/officeDocument/2006/relationships/hyperlink" Target="http://www.educacionbogota.edu.co/archivos/Temas%20estrategicos/Sector_privado/2017/Plan_movilidad_escolar/Decreto_Distrital_594_30_de_diciembre_de_2015.pdf" TargetMode="External"/><Relationship Id="rId321" Type="http://schemas.openxmlformats.org/officeDocument/2006/relationships/hyperlink" Target="https://www.alcaldiabogota.gov.co/sisjurMantenimiento/normas/Norma1.jsp?i=62503%22,%22Decretohttps://www.alcaldiabogota.gov.co/sisjurMantenimiento/normas/Norma1.jsp?i=62503%22,%22Decreto" TargetMode="External"/><Relationship Id="rId419" Type="http://schemas.openxmlformats.org/officeDocument/2006/relationships/hyperlink" Target="https://www.alcaldiabogota.gov.co/sisjur/consulta_avanzada.jsp" TargetMode="External"/><Relationship Id="rId626" Type="http://schemas.openxmlformats.org/officeDocument/2006/relationships/hyperlink" Target="https://www.alcaldiabogota.gov.co/sisjur/consulta_avanzada.jsp" TargetMode="External"/><Relationship Id="rId973" Type="http://schemas.openxmlformats.org/officeDocument/2006/relationships/hyperlink" Target="https://www.alcaldiabogota.gov.co/sisjur/consulta_avanzada.jsp" TargetMode="External"/><Relationship Id="rId1049" Type="http://schemas.openxmlformats.org/officeDocument/2006/relationships/hyperlink" Target="https://www.alcaldiabogota.gov.co/sisjur/consulta_avanzada.jsp" TargetMode="External"/><Relationship Id="rId833" Type="http://schemas.openxmlformats.org/officeDocument/2006/relationships/hyperlink" Target="https://www.alcaldiabogota.gov.co/sisjur/consulta_avanzada.jsp" TargetMode="External"/><Relationship Id="rId265" Type="http://schemas.openxmlformats.org/officeDocument/2006/relationships/hyperlink" Target="http://www.alcaldiabogota.gov.co/sisjur/normas/Norma1.jsp?i=39359" TargetMode="External"/><Relationship Id="rId472" Type="http://schemas.openxmlformats.org/officeDocument/2006/relationships/hyperlink" Target="https://www.alcaldiabogota.gov.co/sisjur/consulta_avanzada.jsp" TargetMode="External"/><Relationship Id="rId900" Type="http://schemas.openxmlformats.org/officeDocument/2006/relationships/hyperlink" Target="https://www.alcaldiabogota.gov.co/sisjur/consulta_avanzada.jsp" TargetMode="External"/><Relationship Id="rId125" Type="http://schemas.openxmlformats.org/officeDocument/2006/relationships/hyperlink" Target="http://www.alcaldiabogota.gov.co/sisjur/normas/Norma1.jsp?i=63383" TargetMode="External"/><Relationship Id="rId332" Type="http://schemas.openxmlformats.org/officeDocument/2006/relationships/hyperlink" Target="http://www.alcaldiabogota.gov.co/sisjur/listados/tematica2.jsp?subtema=27217" TargetMode="External"/><Relationship Id="rId777" Type="http://schemas.openxmlformats.org/officeDocument/2006/relationships/hyperlink" Target="https://www.alcaldiabogota.gov.co/sisjur/consulta_avanzada.jsp" TargetMode="External"/><Relationship Id="rId984" Type="http://schemas.openxmlformats.org/officeDocument/2006/relationships/hyperlink" Target="https://www.alcaldiabogota.gov.co/sisjur/consulta_avanzada.jsp" TargetMode="External"/><Relationship Id="rId637" Type="http://schemas.openxmlformats.org/officeDocument/2006/relationships/hyperlink" Target="https://www.alcaldiabogota.gov.co/sisjur/consulta_avanzada.jsp" TargetMode="External"/><Relationship Id="rId844" Type="http://schemas.openxmlformats.org/officeDocument/2006/relationships/hyperlink" Target="https://www.alcaldiabogota.gov.co/sisjur/consulta_avanzada.jsp" TargetMode="External"/><Relationship Id="rId276" Type="http://schemas.openxmlformats.org/officeDocument/2006/relationships/hyperlink" Target="http://www.alcaldiabogota.gov.co/sisjur/normas/Norma1.jsp?i=68579" TargetMode="External"/><Relationship Id="rId483" Type="http://schemas.openxmlformats.org/officeDocument/2006/relationships/hyperlink" Target="https://www.alcaldiabogota.gov.co/sisjur/consulta_avanzada.jsp" TargetMode="External"/><Relationship Id="rId690" Type="http://schemas.openxmlformats.org/officeDocument/2006/relationships/hyperlink" Target="https://www.alcaldiabogota.gov.co/sisjur/consulta_avanzada.jsp" TargetMode="External"/><Relationship Id="rId704" Type="http://schemas.openxmlformats.org/officeDocument/2006/relationships/hyperlink" Target="https://www.alcaldiabogota.gov.co/sisjur/consulta_avanzada.jsp" TargetMode="External"/><Relationship Id="rId911" Type="http://schemas.openxmlformats.org/officeDocument/2006/relationships/hyperlink" Target="https://www.alcaldiabogota.gov.co/sisjur/consulta_avanzada.jsp" TargetMode="External"/><Relationship Id="rId40" Type="http://schemas.openxmlformats.org/officeDocument/2006/relationships/hyperlink" Target="http://www.alcaldiabogota.gov.co/sisjurMantenimiento/normas/Norma1.jsp?i=18232" TargetMode="External"/><Relationship Id="rId136" Type="http://schemas.openxmlformats.org/officeDocument/2006/relationships/hyperlink" Target="http://www.alcaldiabogota.gov.co/sisjur/normas/Norma1.jsp?i=892" TargetMode="External"/><Relationship Id="rId343" Type="http://schemas.openxmlformats.org/officeDocument/2006/relationships/hyperlink" Target="http://www.mintrabajo.gov.co/atencion-al-ciudadano/transparencia/resoluciones" TargetMode="External"/><Relationship Id="rId550" Type="http://schemas.openxmlformats.org/officeDocument/2006/relationships/hyperlink" Target="https://www.alcaldiabogota.gov.co/sisjur/consulta_avanzada.jsp" TargetMode="External"/><Relationship Id="rId788" Type="http://schemas.openxmlformats.org/officeDocument/2006/relationships/hyperlink" Target="https://www.alcaldiabogota.gov.co/sisjur/consulta_avanzada.jsp" TargetMode="External"/><Relationship Id="rId995" Type="http://schemas.openxmlformats.org/officeDocument/2006/relationships/hyperlink" Target="https://www.alcaldiabogota.gov.co/sisjur/consulta_avanzada.jsp" TargetMode="External"/><Relationship Id="rId203" Type="http://schemas.openxmlformats.org/officeDocument/2006/relationships/hyperlink" Target="http://www.alcaldiabogota.gov.co/sisjurMantenimiento/normas/Norma1.jsp?i=67464" TargetMode="External"/><Relationship Id="rId648" Type="http://schemas.openxmlformats.org/officeDocument/2006/relationships/hyperlink" Target="https://www.alcaldiabogota.gov.co/sisjur/consulta_avanzada.jsp" TargetMode="External"/><Relationship Id="rId855" Type="http://schemas.openxmlformats.org/officeDocument/2006/relationships/hyperlink" Target="https://www.alcaldiabogota.gov.co/sisjur/consulta_avanzada.jsp" TargetMode="External"/><Relationship Id="rId1040" Type="http://schemas.openxmlformats.org/officeDocument/2006/relationships/hyperlink" Target="https://www.alcaldiabogota.gov.co/sisjur/consulta_avanzada.jsp" TargetMode="External"/><Relationship Id="rId287" Type="http://schemas.openxmlformats.org/officeDocument/2006/relationships/hyperlink" Target="http://www.alcaldiabogota.gov.co/sisjur/normas/Norma1.jsp?i=66354" TargetMode="External"/><Relationship Id="rId410" Type="http://schemas.openxmlformats.org/officeDocument/2006/relationships/hyperlink" Target="https://www.alcaldiabogota.gov.co/sisjur/consulta_avanzada.jsp" TargetMode="External"/><Relationship Id="rId494" Type="http://schemas.openxmlformats.org/officeDocument/2006/relationships/hyperlink" Target="https://www.alcaldiabogota.gov.co/sisjur/consulta_avanzada.jsp" TargetMode="External"/><Relationship Id="rId508" Type="http://schemas.openxmlformats.org/officeDocument/2006/relationships/hyperlink" Target="https://www.alcaldiabogota.gov.co/sisjur/consulta_avanzada.jsp" TargetMode="External"/><Relationship Id="rId715" Type="http://schemas.openxmlformats.org/officeDocument/2006/relationships/hyperlink" Target="https://www.alcaldiabogota.gov.co/sisjur/consulta_avanzada.jsp" TargetMode="External"/><Relationship Id="rId922" Type="http://schemas.openxmlformats.org/officeDocument/2006/relationships/hyperlink" Target="https://www.alcaldiabogota.gov.co/sisjur/consulta_avanzada.jsp" TargetMode="External"/><Relationship Id="rId147" Type="http://schemas.openxmlformats.org/officeDocument/2006/relationships/hyperlink" Target="http://www.alcaldiabogota.gov.co/sisjur/normas/Norma1.jsp?dt=S&amp;i=63089" TargetMode="External"/><Relationship Id="rId354" Type="http://schemas.openxmlformats.org/officeDocument/2006/relationships/hyperlink" Target="http://www.medicinalegal.gov.co/documents/20143/69278/34-+Resolucion+000414-2002.pdf" TargetMode="External"/><Relationship Id="rId799" Type="http://schemas.openxmlformats.org/officeDocument/2006/relationships/hyperlink" Target="https://www.alcaldiabogota.gov.co/sisjur/consulta_avanzada.jsp" TargetMode="External"/><Relationship Id="rId51" Type="http://schemas.openxmlformats.org/officeDocument/2006/relationships/hyperlink" Target="http://www.secretariasenado.gov.co/senado/basedoc/ley_1607_2012.html" TargetMode="External"/><Relationship Id="rId561" Type="http://schemas.openxmlformats.org/officeDocument/2006/relationships/hyperlink" Target="https://www.alcaldiabogota.gov.co/sisjur/consulta_avanzada.jsp" TargetMode="External"/><Relationship Id="rId659" Type="http://schemas.openxmlformats.org/officeDocument/2006/relationships/hyperlink" Target="https://www.alcaldiabogota.gov.co/sisjur/consulta_avanzada.jsp" TargetMode="External"/><Relationship Id="rId866" Type="http://schemas.openxmlformats.org/officeDocument/2006/relationships/hyperlink" Target="https://www.alcaldiabogota.gov.co/sisjur/consulta_avanzada.jsp" TargetMode="External"/><Relationship Id="rId214" Type="http://schemas.openxmlformats.org/officeDocument/2006/relationships/hyperlink" Target="http://secretariageneral.gov.co/sites/default/files/documentos/Decreto%20118%20de%202018.pdf?width=800&amp;height=800&amp;iframe=true" TargetMode="External"/><Relationship Id="rId298" Type="http://schemas.openxmlformats.org/officeDocument/2006/relationships/hyperlink" Target="http://www.alcaldiabogota.gov.co/sisjur/normas/Norma1.jsp?i=69651" TargetMode="External"/><Relationship Id="rId421" Type="http://schemas.openxmlformats.org/officeDocument/2006/relationships/hyperlink" Target="https://www.alcaldiabogota.gov.co/sisjur/consulta_avanzada.jsp" TargetMode="External"/><Relationship Id="rId519" Type="http://schemas.openxmlformats.org/officeDocument/2006/relationships/hyperlink" Target="https://www.alcaldiabogota.gov.co/sisjur/consulta_avanzada.jsp" TargetMode="External"/><Relationship Id="rId1051" Type="http://schemas.openxmlformats.org/officeDocument/2006/relationships/hyperlink" Target="https://www.alcaldiabogota.gov.co/sisjur/consulta_avanzada.jsp" TargetMode="External"/><Relationship Id="rId158" Type="http://schemas.openxmlformats.org/officeDocument/2006/relationships/hyperlink" Target="http://www.atcalsas.com/normas/generalidades-calidad/decreto-93-de-2003%C2%A0" TargetMode="External"/><Relationship Id="rId726" Type="http://schemas.openxmlformats.org/officeDocument/2006/relationships/hyperlink" Target="https://www.alcaldiabogota.gov.co/sisjur/consulta_avanzada.jsp" TargetMode="External"/><Relationship Id="rId933" Type="http://schemas.openxmlformats.org/officeDocument/2006/relationships/hyperlink" Target="https://www.alcaldiabogota.gov.co/sisjur/consulta_avanzada.jsp" TargetMode="External"/><Relationship Id="rId1009" Type="http://schemas.openxmlformats.org/officeDocument/2006/relationships/hyperlink" Target="https://www.alcaldiabogota.gov.co/sisjur/consulta_avanzada.jsp" TargetMode="External"/><Relationship Id="rId62" Type="http://schemas.openxmlformats.org/officeDocument/2006/relationships/hyperlink" Target="http://www.secretariasenado.gov.co/senado/basedoc/ley_1755_2015.html" TargetMode="External"/><Relationship Id="rId365" Type="http://schemas.openxmlformats.org/officeDocument/2006/relationships/hyperlink" Target="https://www.alcaldiabogota.gov.co/sisjur/normas/Norma1.jsp?i=16916&amp;dt=S" TargetMode="External"/><Relationship Id="rId572" Type="http://schemas.openxmlformats.org/officeDocument/2006/relationships/hyperlink" Target="https://www.alcaldiabogota.gov.co/sisjur/consulta_avanzada.jsp" TargetMode="External"/><Relationship Id="rId225" Type="http://schemas.openxmlformats.org/officeDocument/2006/relationships/hyperlink" Target="http://www.alcaldiabogota.gov.co/sisjur/normas/Norma1.jsp?i=843&amp;dt=S" TargetMode="External"/><Relationship Id="rId432" Type="http://schemas.openxmlformats.org/officeDocument/2006/relationships/hyperlink" Target="https://www.alcaldiabogota.gov.co/sisjur/consulta_avanzada.jsp" TargetMode="External"/><Relationship Id="rId877" Type="http://schemas.openxmlformats.org/officeDocument/2006/relationships/hyperlink" Target="https://www.alcaldiabogota.gov.co/sisjur/consulta_avanzada.jsp" TargetMode="External"/><Relationship Id="rId1062" Type="http://schemas.openxmlformats.org/officeDocument/2006/relationships/hyperlink" Target="https://www.alcaldiabogota.gov.co/sisjur/consulta_avanzada.jsp" TargetMode="External"/><Relationship Id="rId737" Type="http://schemas.openxmlformats.org/officeDocument/2006/relationships/hyperlink" Target="https://www.alcaldiabogota.gov.co/sisjur/consulta_avanzada.jsp" TargetMode="External"/><Relationship Id="rId944" Type="http://schemas.openxmlformats.org/officeDocument/2006/relationships/hyperlink" Target="https://www.alcaldiabogota.gov.co/sisjur/consulta_avanzada.jsp" TargetMode="External"/><Relationship Id="rId73" Type="http://schemas.openxmlformats.org/officeDocument/2006/relationships/hyperlink" Target="http://www.cancilleria.gov.co/sites/default/files/tramites_servicios/pasaportes/archivos/decreto_624_1989.pdf" TargetMode="External"/><Relationship Id="rId169" Type="http://schemas.openxmlformats.org/officeDocument/2006/relationships/hyperlink" Target="http://www.alcaldiabogota.gov.co/sisjur/normas/Norma1.jsp?i=36977" TargetMode="External"/><Relationship Id="rId376" Type="http://schemas.openxmlformats.org/officeDocument/2006/relationships/hyperlink" Target="http://www.contaduria.gov.co/wps/wcm/connect/3483539e-41ca-4666-8b5d-abcb593c4139/Res248-07.pdf?MOD=AJPERES&amp;CONVERT_TO=url&amp;CACHEID=3483539e-41ca-4666-8b5d-abcb593c4139%22,%22Resoluci&#243;n%20Contadur&#237;a%20General%20de%20la%20Naci&#243;n" TargetMode="External"/><Relationship Id="rId583" Type="http://schemas.openxmlformats.org/officeDocument/2006/relationships/hyperlink" Target="http://es.presidencia.gov.co/normativa/normativa/DECRETO%2092%20DEL%2023%20ENERO%20DE%202017.pdf" TargetMode="External"/><Relationship Id="rId790" Type="http://schemas.openxmlformats.org/officeDocument/2006/relationships/hyperlink" Target="https://www.alcaldiabogota.gov.co/sisjur/consulta_avanzada.jsp" TargetMode="External"/><Relationship Id="rId804" Type="http://schemas.openxmlformats.org/officeDocument/2006/relationships/hyperlink" Target="https://www.alcaldiabogota.gov.co/sisjur/consulta_avanzada.jsp" TargetMode="External"/><Relationship Id="rId4" Type="http://schemas.openxmlformats.org/officeDocument/2006/relationships/hyperlink" Target="http://www.funcionpublica.gov.co/eva/gestornormativo/norma.php?i=1175" TargetMode="External"/><Relationship Id="rId236" Type="http://schemas.openxmlformats.org/officeDocument/2006/relationships/hyperlink" Target="http://www.alcaldiabogota.gov.co/sisjur/normas/Norma1.jsp?i=38962" TargetMode="External"/><Relationship Id="rId443" Type="http://schemas.openxmlformats.org/officeDocument/2006/relationships/hyperlink" Target="https://www.alcaldiabogota.gov.co/sisjur/consulta_avanzada.jsp" TargetMode="External"/><Relationship Id="rId650" Type="http://schemas.openxmlformats.org/officeDocument/2006/relationships/hyperlink" Target="https://www.alcaldiabogota.gov.co/sisjur/consulta_avanzada.jsp" TargetMode="External"/><Relationship Id="rId888" Type="http://schemas.openxmlformats.org/officeDocument/2006/relationships/hyperlink" Target="https://www.alcaldiabogota.gov.co/sisjur/consulta_avanzada.jsp" TargetMode="External"/><Relationship Id="rId1073" Type="http://schemas.openxmlformats.org/officeDocument/2006/relationships/hyperlink" Target="https://www.alcaldiabogota.gov.co/sisjur/consulta_avanzada.jsp" TargetMode="External"/><Relationship Id="rId303" Type="http://schemas.openxmlformats.org/officeDocument/2006/relationships/hyperlink" Target="ttp://www.alcaldiabogota.gov.co/sisjur/normas/Norma1.jsp?i=68755" TargetMode="External"/><Relationship Id="rId748" Type="http://schemas.openxmlformats.org/officeDocument/2006/relationships/hyperlink" Target="https://www.alcaldiabogota.gov.co/sisjur/consulta_avanzada.jsp" TargetMode="External"/><Relationship Id="rId955" Type="http://schemas.openxmlformats.org/officeDocument/2006/relationships/hyperlink" Target="https://www.alcaldiabogota.gov.co/sisjur/consulta_avanzada.jsp" TargetMode="External"/><Relationship Id="rId84" Type="http://schemas.openxmlformats.org/officeDocument/2006/relationships/hyperlink" Target="http://www.minambiente.gov.co/images/BosquesBiodiversidadyServiciosEcosistemicos/pdf/Normativa/Decretos/dec_2107_301195.pdf" TargetMode="External"/><Relationship Id="rId387" Type="http://schemas.openxmlformats.org/officeDocument/2006/relationships/hyperlink" Target="https://www.alcaldiabogota.gov.co/sisjur/consulta_avanzada.jsp" TargetMode="External"/><Relationship Id="rId510" Type="http://schemas.openxmlformats.org/officeDocument/2006/relationships/hyperlink" Target="https://www.alcaldiabogota.gov.co/sisjur/consulta_avanzada.jsp" TargetMode="External"/><Relationship Id="rId594" Type="http://schemas.openxmlformats.org/officeDocument/2006/relationships/hyperlink" Target="https://www.alcaldiabogota.gov.co/sisjur/consulta_avanzada.jsp" TargetMode="External"/><Relationship Id="rId608" Type="http://schemas.openxmlformats.org/officeDocument/2006/relationships/hyperlink" Target="http://www.alcaldiabogota.gov.co/sisjurMantenimiento/normas/Norma1.jsp?i=60962" TargetMode="External"/><Relationship Id="rId815" Type="http://schemas.openxmlformats.org/officeDocument/2006/relationships/hyperlink" Target="https://www.alcaldiabogota.gov.co/sisjur/consulta_avanzada.jsp" TargetMode="External"/><Relationship Id="rId247" Type="http://schemas.openxmlformats.org/officeDocument/2006/relationships/hyperlink" Target="http://www.alcaldiabogota.gov.co/sisjur/normas/Norma1.jsp?i=51164" TargetMode="External"/><Relationship Id="rId899" Type="http://schemas.openxmlformats.org/officeDocument/2006/relationships/hyperlink" Target="https://www.alcaldiabogota.gov.co/sisjur/consulta_avanzada.jsp" TargetMode="External"/><Relationship Id="rId1000" Type="http://schemas.openxmlformats.org/officeDocument/2006/relationships/hyperlink" Target="https://www.alcaldiabogota.gov.co/sisjur/consulta_avanzada.jsp" TargetMode="External"/><Relationship Id="rId1084" Type="http://schemas.openxmlformats.org/officeDocument/2006/relationships/hyperlink" Target="https://www.alcaldiabogota.gov.co/sisjur/consulta_avanzada.jsp" TargetMode="External"/><Relationship Id="rId107" Type="http://schemas.openxmlformats.org/officeDocument/2006/relationships/hyperlink" Target="http://www.ugpp.gov.co/doc_view/255-decreto-1450-de-2012" TargetMode="External"/><Relationship Id="rId454" Type="http://schemas.openxmlformats.org/officeDocument/2006/relationships/hyperlink" Target="https://www.alcaldiabogota.gov.co/sisjur/consulta_avanzada.jsp" TargetMode="External"/><Relationship Id="rId661" Type="http://schemas.openxmlformats.org/officeDocument/2006/relationships/hyperlink" Target="https://www.alcaldiabogota.gov.co/sisjur/consulta_avanzada.jsp" TargetMode="External"/><Relationship Id="rId759" Type="http://schemas.openxmlformats.org/officeDocument/2006/relationships/hyperlink" Target="https://www.alcaldiabogota.gov.co/sisjur/consulta_avanzada.jsp" TargetMode="External"/><Relationship Id="rId966" Type="http://schemas.openxmlformats.org/officeDocument/2006/relationships/hyperlink" Target="https://www.alcaldiabogota.gov.co/sisjur/consulta_avanzada.jsp" TargetMode="External"/><Relationship Id="rId11" Type="http://schemas.openxmlformats.org/officeDocument/2006/relationships/hyperlink" Target="http://www.alcaldiabogota.gov.co/sisjur/normas/Norma1.jsp?i=296" TargetMode="External"/><Relationship Id="rId314" Type="http://schemas.openxmlformats.org/officeDocument/2006/relationships/hyperlink" Target="http://www.alcaldiabogota.gov.co/sisjur/normas/Norma1.jsp?i=65501" TargetMode="External"/><Relationship Id="rId398" Type="http://schemas.openxmlformats.org/officeDocument/2006/relationships/hyperlink" Target="https://www.alcaldiabogota.gov.co/sisjur/consulta_avanzada.jsp" TargetMode="External"/><Relationship Id="rId521" Type="http://schemas.openxmlformats.org/officeDocument/2006/relationships/hyperlink" Target="https://www.alcaldiabogota.gov.co/sisjur/consulta_avanzada.jsp" TargetMode="External"/><Relationship Id="rId619" Type="http://schemas.openxmlformats.org/officeDocument/2006/relationships/hyperlink" Target="https://www.alcaldiabogota.gov.co/sisjur/consulta_avanzada.jsp" TargetMode="External"/><Relationship Id="rId95" Type="http://schemas.openxmlformats.org/officeDocument/2006/relationships/hyperlink" Target="https://www.icbf.gov.co/cargues/avance/docs/decreto_1660_2003.htm" TargetMode="External"/><Relationship Id="rId160" Type="http://schemas.openxmlformats.org/officeDocument/2006/relationships/hyperlink" Target="http://www.alcaldiabogota.gov.co/sisjur/normas/Norma1.jsp?dt=S&amp;i=7467" TargetMode="External"/><Relationship Id="rId826" Type="http://schemas.openxmlformats.org/officeDocument/2006/relationships/hyperlink" Target="https://www.alcaldiabogota.gov.co/sisjur/consulta_avanzada.jsp" TargetMode="External"/><Relationship Id="rId1011" Type="http://schemas.openxmlformats.org/officeDocument/2006/relationships/hyperlink" Target="https://www.alcaldiabogota.gov.co/sisjur/consulta_avanzada.jsp" TargetMode="External"/><Relationship Id="rId258" Type="http://schemas.openxmlformats.org/officeDocument/2006/relationships/hyperlink" Target="http://web.mintransporte.gov.co/jspui/handle/001/10364" TargetMode="External"/><Relationship Id="rId465" Type="http://schemas.openxmlformats.org/officeDocument/2006/relationships/hyperlink" Target="https://www.alcaldiabogota.gov.co/sisjur/consulta_avanzada.jsp" TargetMode="External"/><Relationship Id="rId672" Type="http://schemas.openxmlformats.org/officeDocument/2006/relationships/hyperlink" Target="https://www.alcaldiabogota.gov.co/sisjur/consulta_avanzada.jsp" TargetMode="External"/><Relationship Id="rId22" Type="http://schemas.openxmlformats.org/officeDocument/2006/relationships/hyperlink" Target="http://www.alcaldiabogota.gov.co/sisjurMantenimiento/normas/Norma1.jsp?i=343" TargetMode="External"/><Relationship Id="rId118" Type="http://schemas.openxmlformats.org/officeDocument/2006/relationships/hyperlink" Target="http://www.shd.gov.co/shd/sites/default/files/normatividad/decreto_234_2015.pdf" TargetMode="External"/><Relationship Id="rId325" Type="http://schemas.openxmlformats.org/officeDocument/2006/relationships/hyperlink" Target="http://legal.legis.com.co/document?obra=legcol&amp;bookmark=bf196690b5febe348fbbca86e52a2c8e0a5nf9" TargetMode="External"/><Relationship Id="rId532" Type="http://schemas.openxmlformats.org/officeDocument/2006/relationships/hyperlink" Target="https://www.alcaldiabogota.gov.co/sisjur/consulta_avanzada.jsp" TargetMode="External"/><Relationship Id="rId977" Type="http://schemas.openxmlformats.org/officeDocument/2006/relationships/hyperlink" Target="https://www.alcaldiabogota.gov.co/sisjur/consulta_avanzada.jsp" TargetMode="External"/><Relationship Id="rId171" Type="http://schemas.openxmlformats.org/officeDocument/2006/relationships/hyperlink" Target="http://www.bogotajuridica.gov.co/sisjur/normas/Norma1.jsp?i=39571" TargetMode="External"/><Relationship Id="rId837" Type="http://schemas.openxmlformats.org/officeDocument/2006/relationships/hyperlink" Target="https://www.alcaldiabogota.gov.co/sisjur/consulta_avanzada.jsp" TargetMode="External"/><Relationship Id="rId1022" Type="http://schemas.openxmlformats.org/officeDocument/2006/relationships/hyperlink" Target="https://www.alcaldiabogota.gov.co/sisjur/consulta_avanzada.jsp" TargetMode="External"/><Relationship Id="rId269" Type="http://schemas.openxmlformats.org/officeDocument/2006/relationships/hyperlink" Target="http://www.alcaldiabogota.gov.co/sisjur/normas/Norma1.jsp?i=53348" TargetMode="External"/><Relationship Id="rId476" Type="http://schemas.openxmlformats.org/officeDocument/2006/relationships/hyperlink" Target="https://www.alcaldiabogota.gov.co/sisjur/consulta_avanzada.jsp" TargetMode="External"/><Relationship Id="rId683" Type="http://schemas.openxmlformats.org/officeDocument/2006/relationships/hyperlink" Target="https://www.alcaldiabogota.gov.co/sisjur/consulta_avanzada.jsp" TargetMode="External"/><Relationship Id="rId890" Type="http://schemas.openxmlformats.org/officeDocument/2006/relationships/hyperlink" Target="https://www.alcaldiabogota.gov.co/sisjur/consulta_avanzada.jsp" TargetMode="External"/><Relationship Id="rId904" Type="http://schemas.openxmlformats.org/officeDocument/2006/relationships/hyperlink" Target="https://www.alcaldiabogota.gov.co/sisjur/consulta_avanzada.jsp" TargetMode="External"/><Relationship Id="rId33" Type="http://schemas.openxmlformats.org/officeDocument/2006/relationships/hyperlink" Target="http://www.alcaldiabogota.gov.co/sisjur/normas/Norma1.jsp?i=4589" TargetMode="External"/><Relationship Id="rId129" Type="http://schemas.openxmlformats.org/officeDocument/2006/relationships/hyperlink" Target="http://www.alcaldiabogota.gov.co/sisjur/normas/Norma1.jsp?i=69579" TargetMode="External"/><Relationship Id="rId336" Type="http://schemas.openxmlformats.org/officeDocument/2006/relationships/hyperlink" Target="https://www.alcaldiabogota.gov.co/sisjur/listados/tematica2.jsp?subtema=19918" TargetMode="External"/><Relationship Id="rId543" Type="http://schemas.openxmlformats.org/officeDocument/2006/relationships/hyperlink" Target="https://www.alcaldiabogota.gov.co/sisjur/consulta_avanzada.jsp" TargetMode="External"/><Relationship Id="rId988" Type="http://schemas.openxmlformats.org/officeDocument/2006/relationships/hyperlink" Target="https://www.alcaldiabogota.gov.co/sisjur/consulta_avanzada.jsp" TargetMode="External"/><Relationship Id="rId182" Type="http://schemas.openxmlformats.org/officeDocument/2006/relationships/hyperlink" Target="http://www.alcaldiabogota.gov.co/sisjur/normas/Norma1.jsp?dt=S&amp;i=48509" TargetMode="External"/><Relationship Id="rId403" Type="http://schemas.openxmlformats.org/officeDocument/2006/relationships/hyperlink" Target="https://www.alcaldiabogota.gov.co/sisjur/consulta_avanzada.jsp" TargetMode="External"/><Relationship Id="rId750" Type="http://schemas.openxmlformats.org/officeDocument/2006/relationships/hyperlink" Target="https://www.alcaldiabogota.gov.co/sisjur/consulta_avanzada.jsp" TargetMode="External"/><Relationship Id="rId848" Type="http://schemas.openxmlformats.org/officeDocument/2006/relationships/hyperlink" Target="https://www.alcaldiabogota.gov.co/sisjur/consulta_avanzada.jsp" TargetMode="External"/><Relationship Id="rId1033" Type="http://schemas.openxmlformats.org/officeDocument/2006/relationships/hyperlink" Target="https://www.alcaldiabogota.gov.co/sisjur/consulta_avanzada.jsp" TargetMode="External"/><Relationship Id="rId487" Type="http://schemas.openxmlformats.org/officeDocument/2006/relationships/hyperlink" Target="https://www.alcaldiabogota.gov.co/sisjur/consulta_avanzada.jsp" TargetMode="External"/><Relationship Id="rId610" Type="http://schemas.openxmlformats.org/officeDocument/2006/relationships/hyperlink" Target="https://www.alcaldiabogota.gov.co/sisjur/consulta_avanzada.jsp" TargetMode="External"/><Relationship Id="rId694" Type="http://schemas.openxmlformats.org/officeDocument/2006/relationships/hyperlink" Target="https://www.alcaldiabogota.gov.co/sisjur/consulta_avanzada.jsp" TargetMode="External"/><Relationship Id="rId708" Type="http://schemas.openxmlformats.org/officeDocument/2006/relationships/hyperlink" Target="https://www.alcaldiabogota.gov.co/sisjur/consulta_avanzada.jsp" TargetMode="External"/><Relationship Id="rId915" Type="http://schemas.openxmlformats.org/officeDocument/2006/relationships/hyperlink" Target="https://www.alcaldiabogota.gov.co/sisjur/consulta_avanzada.jsp" TargetMode="External"/><Relationship Id="rId347" Type="http://schemas.openxmlformats.org/officeDocument/2006/relationships/hyperlink" Target="http://www.mintrabajo.gov.co/atencion-al-ciudadano/transparencia/resoluciones" TargetMode="External"/><Relationship Id="rId999" Type="http://schemas.openxmlformats.org/officeDocument/2006/relationships/hyperlink" Target="https://www.alcaldiabogota.gov.co/sisjur/consulta_avanzada.jsp" TargetMode="External"/><Relationship Id="rId44" Type="http://schemas.openxmlformats.org/officeDocument/2006/relationships/hyperlink" Target="http://wp.presidencia.gov.co/sitios/normativa/leyes/Documents/Juridica/Ley%201266%20de%2031%20de%20diciembre%202008.pdf" TargetMode="External"/><Relationship Id="rId554" Type="http://schemas.openxmlformats.org/officeDocument/2006/relationships/hyperlink" Target="https://www.alcaldiabogota.gov.co/sisjur/consulta_avanzada.jsp" TargetMode="External"/><Relationship Id="rId761" Type="http://schemas.openxmlformats.org/officeDocument/2006/relationships/hyperlink" Target="https://www.alcaldiabogota.gov.co/sisjur/consulta_avanzada.jsp" TargetMode="External"/><Relationship Id="rId859" Type="http://schemas.openxmlformats.org/officeDocument/2006/relationships/hyperlink" Target="https://www.alcaldiabogota.gov.co/sisjur/consulta_avanzada.jsp" TargetMode="External"/><Relationship Id="rId193" Type="http://schemas.openxmlformats.org/officeDocument/2006/relationships/hyperlink" Target="http://www.alcaldiabogota.gov.co/sisjurMantenimiento/normas/Norma1.jsp?i=61747" TargetMode="External"/><Relationship Id="rId207" Type="http://schemas.openxmlformats.org/officeDocument/2006/relationships/hyperlink" Target="http://www.alcaldiabogota.gov.co/sisjurMantenimiento/normas/Norma1.jsp?i=69716" TargetMode="External"/><Relationship Id="rId414" Type="http://schemas.openxmlformats.org/officeDocument/2006/relationships/hyperlink" Target="https://www.alcaldiabogota.gov.co/sisjur/consulta_avanzada.jsp" TargetMode="External"/><Relationship Id="rId498" Type="http://schemas.openxmlformats.org/officeDocument/2006/relationships/hyperlink" Target="https://www.alcaldiabogota.gov.co/sisjur/consulta_avanzada.jsp" TargetMode="External"/><Relationship Id="rId621" Type="http://schemas.openxmlformats.org/officeDocument/2006/relationships/hyperlink" Target="https://www.alcaldiabogota.gov.co/sisjur/consulta_avanzada.jsp" TargetMode="External"/><Relationship Id="rId1044" Type="http://schemas.openxmlformats.org/officeDocument/2006/relationships/hyperlink" Target="https://www.alcaldiabogota.gov.co/sisjur/consulta_avanzada.jsp" TargetMode="External"/><Relationship Id="rId260" Type="http://schemas.openxmlformats.org/officeDocument/2006/relationships/hyperlink" Target="http://www.alcaldiabogota.gov.co/sisjur/normas/Norma1.jsp?i=56510" TargetMode="External"/><Relationship Id="rId719" Type="http://schemas.openxmlformats.org/officeDocument/2006/relationships/hyperlink" Target="https://www.alcaldiabogota.gov.co/sisjur/consulta_avanzada.jsp" TargetMode="External"/><Relationship Id="rId926" Type="http://schemas.openxmlformats.org/officeDocument/2006/relationships/hyperlink" Target="https://www.alcaldiabogota.gov.co/sisjur/consulta_avanzada.jsp" TargetMode="External"/><Relationship Id="rId55" Type="http://schemas.openxmlformats.org/officeDocument/2006/relationships/hyperlink" Target="https://encolombia.com/derecho/leyes/regimenjuridicodelasasociaciones/" TargetMode="External"/><Relationship Id="rId120" Type="http://schemas.openxmlformats.org/officeDocument/2006/relationships/hyperlink" Target="http://wp.presidencia.gov.co/sitios/normativa/decretos/2015/Decretos2015/DECRETO%202552%20DEL%2030%20DE%20DICIEMBRE%20DE%202015.pdf" TargetMode="External"/><Relationship Id="rId358" Type="http://schemas.openxmlformats.org/officeDocument/2006/relationships/hyperlink" Target="https://www.mintransporte.gov.co/descargar.php?idFile=227" TargetMode="External"/><Relationship Id="rId565" Type="http://schemas.openxmlformats.org/officeDocument/2006/relationships/hyperlink" Target="https://www.alcaldiabogota.gov.co/sisjur/consulta_avanzada.jsp" TargetMode="External"/><Relationship Id="rId772" Type="http://schemas.openxmlformats.org/officeDocument/2006/relationships/hyperlink" Target="https://www.alcaldiabogota.gov.co/sisjur/consulta_avanzada.jsp" TargetMode="External"/><Relationship Id="rId218" Type="http://schemas.openxmlformats.org/officeDocument/2006/relationships/hyperlink" Target="http://secretariageneral.gov.co/content/decreto-distrital-591-2018" TargetMode="External"/><Relationship Id="rId425" Type="http://schemas.openxmlformats.org/officeDocument/2006/relationships/hyperlink" Target="https://www.alcaldiabogota.gov.co/sisjur/consulta_avanzada.jsp" TargetMode="External"/><Relationship Id="rId632" Type="http://schemas.openxmlformats.org/officeDocument/2006/relationships/hyperlink" Target="https://www.alcaldiabogota.gov.co/sisjur/consulta_avanzada.jsp" TargetMode="External"/><Relationship Id="rId1055" Type="http://schemas.openxmlformats.org/officeDocument/2006/relationships/hyperlink" Target="https://www.alcaldiabogota.gov.co/sisjur/consulta_avanzada.jsp" TargetMode="External"/><Relationship Id="rId271" Type="http://schemas.openxmlformats.org/officeDocument/2006/relationships/hyperlink" Target="http://www.sic.gov.co/sites/default/files/normatividad/Resolucion_76434_2012.pdf" TargetMode="External"/><Relationship Id="rId937" Type="http://schemas.openxmlformats.org/officeDocument/2006/relationships/hyperlink" Target="https://www.alcaldiabogota.gov.co/sisjur/consulta_avanzada.jsp" TargetMode="External"/><Relationship Id="rId66" Type="http://schemas.openxmlformats.org/officeDocument/2006/relationships/hyperlink" Target="http://es.presidencia.gov.co/normativa/normativa/LEY%201811%20DEL%2021%20DE%20OCTUBRE%20DE%202016.pdf" TargetMode="External"/><Relationship Id="rId131" Type="http://schemas.openxmlformats.org/officeDocument/2006/relationships/hyperlink" Target="http://www.alcaldiabogota.gov.co/sisjur/normas/Norma1.jsp?i=71261" TargetMode="External"/><Relationship Id="rId369" Type="http://schemas.openxmlformats.org/officeDocument/2006/relationships/hyperlink" Target="http://www.alcaldiabogota.gov.co/sisjur/normas/Norma1.jsp?i=39002" TargetMode="External"/><Relationship Id="rId576" Type="http://schemas.openxmlformats.org/officeDocument/2006/relationships/hyperlink" Target="https://www.alcaldiabogota.gov.co/sisjur/consulta_avanzada.jsp" TargetMode="External"/><Relationship Id="rId783" Type="http://schemas.openxmlformats.org/officeDocument/2006/relationships/hyperlink" Target="https://www.alcaldiabogota.gov.co/sisjur/consulta_avanzada.jsp" TargetMode="External"/><Relationship Id="rId990" Type="http://schemas.openxmlformats.org/officeDocument/2006/relationships/hyperlink" Target="https://www.alcaldiabogota.gov.co/sisjur/consulta_avanzada.jsp" TargetMode="External"/><Relationship Id="rId229" Type="http://schemas.openxmlformats.org/officeDocument/2006/relationships/hyperlink" Target="http://www.alcaldiabogota.gov.co/sisjur/normas/Norma1.jsp?i=15600&amp;dt=S" TargetMode="External"/><Relationship Id="rId436" Type="http://schemas.openxmlformats.org/officeDocument/2006/relationships/hyperlink" Target="https://www.alcaldiabogota.gov.co/sisjur/consulta_avanzada.jsp" TargetMode="External"/><Relationship Id="rId643" Type="http://schemas.openxmlformats.org/officeDocument/2006/relationships/hyperlink" Target="https://www.alcaldiabogota.gov.co/sisjur/consulta_avanzada.jsp" TargetMode="External"/><Relationship Id="rId1066" Type="http://schemas.openxmlformats.org/officeDocument/2006/relationships/hyperlink" Target="https://www.alcaldiabogota.gov.co/sisjur/consulta_avanzada.jsp" TargetMode="External"/><Relationship Id="rId850" Type="http://schemas.openxmlformats.org/officeDocument/2006/relationships/hyperlink" Target="https://www.alcaldiabogota.gov.co/sisjur/consulta_avanzada.jsp" TargetMode="External"/><Relationship Id="rId948" Type="http://schemas.openxmlformats.org/officeDocument/2006/relationships/hyperlink" Target="https://www.alcaldiabogota.gov.co/sisjur/consulta_avanzada.jsp" TargetMode="External"/><Relationship Id="rId77" Type="http://schemas.openxmlformats.org/officeDocument/2006/relationships/hyperlink" Target="https://www.alcaldiabogota.gov.co/sisjur/consulta_avanzada.jsp" TargetMode="External"/><Relationship Id="rId282" Type="http://schemas.openxmlformats.org/officeDocument/2006/relationships/hyperlink" Target="http://www.alcaldiabogota.gov.co/sisjur/normas/Norma1.jsp?i=69651" TargetMode="External"/><Relationship Id="rId503" Type="http://schemas.openxmlformats.org/officeDocument/2006/relationships/hyperlink" Target="https://www.alcaldiabogota.gov.co/sisjur/consulta_avanzada.jsp" TargetMode="External"/><Relationship Id="rId587" Type="http://schemas.openxmlformats.org/officeDocument/2006/relationships/hyperlink" Target="https://www.alcaldiabogota.gov.co/sisjur/consulta_avanzada.jsp" TargetMode="External"/><Relationship Id="rId710" Type="http://schemas.openxmlformats.org/officeDocument/2006/relationships/hyperlink" Target="https://www.alcaldiabogota.gov.co/sisjur/consulta_avanzada.jsp" TargetMode="External"/><Relationship Id="rId808" Type="http://schemas.openxmlformats.org/officeDocument/2006/relationships/hyperlink" Target="https://www.alcaldiabogota.gov.co/sisjur/consulta_avanzada.jsp" TargetMode="External"/><Relationship Id="rId8" Type="http://schemas.openxmlformats.org/officeDocument/2006/relationships/hyperlink" Target="http://www.secretariasenado.gov.co/senado/basedoc/ley_0080_1993.html" TargetMode="External"/><Relationship Id="rId142" Type="http://schemas.openxmlformats.org/officeDocument/2006/relationships/hyperlink" Target="http://www.alcaldiabogota.gov.co/sisjur/normas/Norma1.jsp?i=24674&amp;dt=S" TargetMode="External"/><Relationship Id="rId447" Type="http://schemas.openxmlformats.org/officeDocument/2006/relationships/hyperlink" Target="https://www.alcaldiabogota.gov.co/sisjur/consulta_avanzada.jsp" TargetMode="External"/><Relationship Id="rId794" Type="http://schemas.openxmlformats.org/officeDocument/2006/relationships/hyperlink" Target="https://www.alcaldiabogota.gov.co/sisjur/consulta_avanzada.jsp" TargetMode="External"/><Relationship Id="rId1077" Type="http://schemas.openxmlformats.org/officeDocument/2006/relationships/hyperlink" Target="https://www.alcaldiabogota.gov.co/sisjur/consulta_avanzada.jsp" TargetMode="External"/><Relationship Id="rId654" Type="http://schemas.openxmlformats.org/officeDocument/2006/relationships/hyperlink" Target="https://www.alcaldiabogota.gov.co/sisjur/consulta_avanzada.jsp" TargetMode="External"/><Relationship Id="rId861" Type="http://schemas.openxmlformats.org/officeDocument/2006/relationships/hyperlink" Target="https://www.alcaldiabogota.gov.co/sisjur/consulta_avanzada.jsp" TargetMode="External"/><Relationship Id="rId959" Type="http://schemas.openxmlformats.org/officeDocument/2006/relationships/hyperlink" Target="https://www.alcaldiabogota.gov.co/sisjur/consulta_avanzada.jsp" TargetMode="External"/><Relationship Id="rId293" Type="http://schemas.openxmlformats.org/officeDocument/2006/relationships/hyperlink" Target="http://www.alcaldiabogota.gov.co/sisjur/normas/Norma1.jsp?i=70234" TargetMode="External"/><Relationship Id="rId307" Type="http://schemas.openxmlformats.org/officeDocument/2006/relationships/hyperlink" Target="ttp://www.alcaldiabogota.gov.co/sisjur/normas/Norma1.jsp?i=68095" TargetMode="External"/><Relationship Id="rId514" Type="http://schemas.openxmlformats.org/officeDocument/2006/relationships/hyperlink" Target="https://www.alcaldiabogota.gov.co/sisjur/consulta_avanzada.jsp" TargetMode="External"/><Relationship Id="rId721" Type="http://schemas.openxmlformats.org/officeDocument/2006/relationships/hyperlink" Target="https://www.alcaldiabogota.gov.co/sisjur/consulta_avanzada.jsp" TargetMode="External"/><Relationship Id="rId88" Type="http://schemas.openxmlformats.org/officeDocument/2006/relationships/hyperlink" Target="http://www.alcaldiabogota.gov.co/sisjur/normas/Norma1.jsp?i=1693" TargetMode="External"/><Relationship Id="rId153" Type="http://schemas.openxmlformats.org/officeDocument/2006/relationships/hyperlink" Target="http://www.gobiernobogota.gov.co/sgdapp/sites/default/files/normograma/Decreto%201421%20de%201993.pdf" TargetMode="External"/><Relationship Id="rId360" Type="http://schemas.openxmlformats.org/officeDocument/2006/relationships/hyperlink" Target="http://www.bogotajuridica.gov.co/sisjurMantenimiento/normas/Norma1.jsp?i=25614" TargetMode="External"/><Relationship Id="rId598" Type="http://schemas.openxmlformats.org/officeDocument/2006/relationships/hyperlink" Target="https://www.alcaldiabogota.gov.co/sisjur/consulta_avanzada.jsp" TargetMode="External"/><Relationship Id="rId819" Type="http://schemas.openxmlformats.org/officeDocument/2006/relationships/hyperlink" Target="https://www.alcaldiabogota.gov.co/sisjur/consulta_avanzada.jsp" TargetMode="External"/><Relationship Id="rId1004" Type="http://schemas.openxmlformats.org/officeDocument/2006/relationships/hyperlink" Target="https://www.alcaldiabogota.gov.co/sisjur/consulta_avanzada.jsp" TargetMode="External"/><Relationship Id="rId220" Type="http://schemas.openxmlformats.org/officeDocument/2006/relationships/hyperlink" Target="http://www.alcaldiabogota.gov.co/sisjur/normas/Norma1.jsp?i=40279" TargetMode="External"/><Relationship Id="rId458" Type="http://schemas.openxmlformats.org/officeDocument/2006/relationships/hyperlink" Target="https://www.alcaldiabogota.gov.co/sisjur/consulta_avanzada.jsp" TargetMode="External"/><Relationship Id="rId665" Type="http://schemas.openxmlformats.org/officeDocument/2006/relationships/hyperlink" Target="http://www.secretariasenado.gov.co/senado/basedoc/decreto_0019_2012.html" TargetMode="External"/><Relationship Id="rId872" Type="http://schemas.openxmlformats.org/officeDocument/2006/relationships/hyperlink" Target="https://www.alcaldiabogota.gov.co/sisjur/consulta_avanzada.jsp" TargetMode="External"/><Relationship Id="rId1088" Type="http://schemas.openxmlformats.org/officeDocument/2006/relationships/hyperlink" Target="https://www.alcaldiabogota.gov.co/sisjur/consulta_avanzada.jsp" TargetMode="External"/><Relationship Id="rId15" Type="http://schemas.openxmlformats.org/officeDocument/2006/relationships/hyperlink" Target="http://www.funcionpublica.gov.co/eva/gestornormativo/norma.php?i=321" TargetMode="External"/><Relationship Id="rId318" Type="http://schemas.openxmlformats.org/officeDocument/2006/relationships/hyperlink" Target="https://bibliotecadigital.ccb.org.co/bitstream/handle/11520/13619/Decreto%20410%20de%201971.pdf?sequence=1&amp;isAllowed=y" TargetMode="External"/><Relationship Id="rId525" Type="http://schemas.openxmlformats.org/officeDocument/2006/relationships/hyperlink" Target="https://www.alcaldiabogota.gov.co/sisjur/consulta_avanzada.jsp" TargetMode="External"/><Relationship Id="rId732" Type="http://schemas.openxmlformats.org/officeDocument/2006/relationships/hyperlink" Target="https://www.alcaldiabogota.gov.co/sisjur/consulta_avanzada.jsp" TargetMode="External"/><Relationship Id="rId99" Type="http://schemas.openxmlformats.org/officeDocument/2006/relationships/hyperlink" Target="http://www.minvivienda.gov.co/Decretos%20Vivienda/1538%20-%202005.pdf" TargetMode="External"/><Relationship Id="rId164" Type="http://schemas.openxmlformats.org/officeDocument/2006/relationships/hyperlink" Target="http://www.alcaldiabogota.gov.co/sisjur/normas/Norma1.jsp?i=22402&amp;dt=S" TargetMode="External"/><Relationship Id="rId371" Type="http://schemas.openxmlformats.org/officeDocument/2006/relationships/hyperlink" Target="http://www.alcaldiabogota.gov.co/sisjur/normas/Norma1.jsp?dt=S&amp;i=33303" TargetMode="External"/><Relationship Id="rId1015" Type="http://schemas.openxmlformats.org/officeDocument/2006/relationships/hyperlink" Target="https://www.alcaldiabogota.gov.co/sisjur/consulta_avanzada.jsp" TargetMode="External"/><Relationship Id="rId469" Type="http://schemas.openxmlformats.org/officeDocument/2006/relationships/hyperlink" Target="https://www.alcaldiabogota.gov.co/sisjur/consulta_avanzada.jsp" TargetMode="External"/><Relationship Id="rId676" Type="http://schemas.openxmlformats.org/officeDocument/2006/relationships/hyperlink" Target="https://www.alcaldiabogota.gov.co/sisjur/consulta_avanzada.jsp" TargetMode="External"/><Relationship Id="rId883" Type="http://schemas.openxmlformats.org/officeDocument/2006/relationships/hyperlink" Target="https://www.alcaldiabogota.gov.co/sisjur/consulta_avanzada.jsp" TargetMode="External"/><Relationship Id="rId26" Type="http://schemas.openxmlformats.org/officeDocument/2006/relationships/hyperlink" Target="http://www.secretariasenado.gov.co/senado/basedoc/ley_0599_2000.html" TargetMode="External"/><Relationship Id="rId231" Type="http://schemas.openxmlformats.org/officeDocument/2006/relationships/hyperlink" Target="https://webcache.googleusercontent.com/search?q=cache:tlgu6myam3MJ:https://www.simbogota.com.co/index.php%3Foption%3Dcom_phocadownload%26view%3Dcategory%26download%3D1772:2005-resolucion-278-de-2005-capacidad-global-se-publico%26id%3D37:resoluciones%26sta" TargetMode="External"/><Relationship Id="rId329" Type="http://schemas.openxmlformats.org/officeDocument/2006/relationships/hyperlink" Target="https://www.arlsura.com/index.php/component/content/article?id=188:resolucion-957-de-2005-comunidad-andina" TargetMode="External"/><Relationship Id="rId536" Type="http://schemas.openxmlformats.org/officeDocument/2006/relationships/hyperlink" Target="https://www.alcaldiabogota.gov.co/sisjur/consulta_avanzada.jsp" TargetMode="External"/><Relationship Id="rId175" Type="http://schemas.openxmlformats.org/officeDocument/2006/relationships/hyperlink" Target="http://www.alcaldiabogota.gov.co/sisjur/normas/Norma1.jsp?i=43802" TargetMode="External"/><Relationship Id="rId743" Type="http://schemas.openxmlformats.org/officeDocument/2006/relationships/hyperlink" Target="https://www.alcaldiabogota.gov.co/sisjur/consulta_avanzada.jsp" TargetMode="External"/><Relationship Id="rId950" Type="http://schemas.openxmlformats.org/officeDocument/2006/relationships/hyperlink" Target="https://www.alcaldiabogota.gov.co/sisjur/consulta_avanzada.jsp" TargetMode="External"/><Relationship Id="rId1026" Type="http://schemas.openxmlformats.org/officeDocument/2006/relationships/hyperlink" Target="https://www.alcaldiabogota.gov.co/sisjur/consulta_avanzada.jsp" TargetMode="External"/><Relationship Id="rId382" Type="http://schemas.openxmlformats.org/officeDocument/2006/relationships/hyperlink" Target="https://www.alcaldiabogota.gov.co/sisjur/consulta_avanzada.jsp" TargetMode="External"/><Relationship Id="rId603" Type="http://schemas.openxmlformats.org/officeDocument/2006/relationships/hyperlink" Target="https://www.alcaldiabogota.gov.co/sisjur/consulta_avanzada.jsp" TargetMode="External"/><Relationship Id="rId687" Type="http://schemas.openxmlformats.org/officeDocument/2006/relationships/hyperlink" Target="https://www.alcaldiabogota.gov.co/sisjur/consulta_avanzada.jsp" TargetMode="External"/><Relationship Id="rId810" Type="http://schemas.openxmlformats.org/officeDocument/2006/relationships/hyperlink" Target="https://www.alcaldiabogota.gov.co/sisjur/consulta_avanzada.jsp" TargetMode="External"/><Relationship Id="rId908" Type="http://schemas.openxmlformats.org/officeDocument/2006/relationships/hyperlink" Target="https://www.alcaldiabogota.gov.co/sisjur/consulta_avanzada.jsp" TargetMode="External"/><Relationship Id="rId242" Type="http://schemas.openxmlformats.org/officeDocument/2006/relationships/hyperlink" Target="http://www.alcaldiabogota.gov.co/sisjur/normas/Norma1.jsp?i=48587" TargetMode="External"/><Relationship Id="rId894" Type="http://schemas.openxmlformats.org/officeDocument/2006/relationships/hyperlink" Target="https://www.alcaldiabogota.gov.co/sisjur/consulta_avanzada.jsp" TargetMode="External"/><Relationship Id="rId37" Type="http://schemas.openxmlformats.org/officeDocument/2006/relationships/hyperlink" Target="https://www.minsalud.gov.co/sites/rid/Lists/BibliotecaDigital/RIDE/DE/DIJ/Ley-797-de-2003.pdf" TargetMode="External"/><Relationship Id="rId102" Type="http://schemas.openxmlformats.org/officeDocument/2006/relationships/hyperlink" Target="http://www.alcaldiabogota.gov.co/sisjur/normas/Norma1.jsp?i=26015" TargetMode="External"/><Relationship Id="rId547" Type="http://schemas.openxmlformats.org/officeDocument/2006/relationships/hyperlink" Target="https://www.alcaldiabogota.gov.co/sisjur/consulta_avanzada.jsp" TargetMode="External"/><Relationship Id="rId754" Type="http://schemas.openxmlformats.org/officeDocument/2006/relationships/hyperlink" Target="https://www.alcaldiabogota.gov.co/sisjur/consulta_avanzada.jsp" TargetMode="External"/><Relationship Id="rId961" Type="http://schemas.openxmlformats.org/officeDocument/2006/relationships/hyperlink" Target="https://www.alcaldiabogota.gov.co/sisjur/consulta_avanzada.jsp" TargetMode="External"/><Relationship Id="rId90" Type="http://schemas.openxmlformats.org/officeDocument/2006/relationships/hyperlink" Target="http://www.alcaldiabogota.gov.co/sisjur/normas/Norma1.jsp?dt=S&amp;i=4306" TargetMode="External"/><Relationship Id="rId186" Type="http://schemas.openxmlformats.org/officeDocument/2006/relationships/hyperlink" Target="http://www.alcaldiabogota.gov.co/sisjurMantenimiento/normas/Norma1.jsp?i=56330" TargetMode="External"/><Relationship Id="rId393" Type="http://schemas.openxmlformats.org/officeDocument/2006/relationships/hyperlink" Target="https://www.alcaldiabogota.gov.co/sisjur/consulta_avanzada.jsp" TargetMode="External"/><Relationship Id="rId407" Type="http://schemas.openxmlformats.org/officeDocument/2006/relationships/hyperlink" Target="https://www.alcaldiabogota.gov.co/sisjur/consulta_avanzada.jsp" TargetMode="External"/><Relationship Id="rId614" Type="http://schemas.openxmlformats.org/officeDocument/2006/relationships/hyperlink" Target="https://www.alcaldiabogota.gov.co/sisjur/consulta_avanzada.jsp" TargetMode="External"/><Relationship Id="rId821" Type="http://schemas.openxmlformats.org/officeDocument/2006/relationships/hyperlink" Target="https://www.alcaldiabogota.gov.co/sisjur/consulta_avanzada.jsp" TargetMode="External"/><Relationship Id="rId1037" Type="http://schemas.openxmlformats.org/officeDocument/2006/relationships/hyperlink" Target="https://www.alcaldiabogota.gov.co/sisjur/consulta_avanzada.jsp" TargetMode="External"/><Relationship Id="rId253" Type="http://schemas.openxmlformats.org/officeDocument/2006/relationships/hyperlink" Target="http://www.sic.gov.co/sites/default/files/files/reglamentos%20tecnicos/182544%20RETILAP.PDF.pdf" TargetMode="External"/><Relationship Id="rId460" Type="http://schemas.openxmlformats.org/officeDocument/2006/relationships/hyperlink" Target="https://www.alcaldiabogota.gov.co/sisjur/consulta_avanzada.jsp" TargetMode="External"/><Relationship Id="rId698" Type="http://schemas.openxmlformats.org/officeDocument/2006/relationships/hyperlink" Target="https://www.alcaldiabogota.gov.co/sisjur/consulta_avanzada.jsp" TargetMode="External"/><Relationship Id="rId919" Type="http://schemas.openxmlformats.org/officeDocument/2006/relationships/hyperlink" Target="https://www.alcaldiabogota.gov.co/sisjur/consulta_avanzada.jsp" TargetMode="External"/><Relationship Id="rId1090" Type="http://schemas.openxmlformats.org/officeDocument/2006/relationships/hyperlink" Target="http://www.alcaldiabogota.gov.co/sisjur/normas/Norma1.jsp?i=70051" TargetMode="External"/><Relationship Id="rId48" Type="http://schemas.openxmlformats.org/officeDocument/2006/relationships/hyperlink" Target="http://www.secretariasenado.gov.co/senado/basedoc/ley_1503_2011.html" TargetMode="External"/><Relationship Id="rId113" Type="http://schemas.openxmlformats.org/officeDocument/2006/relationships/hyperlink" Target="http://www.alcaldiabogota.gov.co/sisjur/normas/Norma1.jsp?i=59375" TargetMode="External"/><Relationship Id="rId320" Type="http://schemas.openxmlformats.org/officeDocument/2006/relationships/hyperlink" Target="https://www.alcaldiabogota.gov.co/sisjur/normas/Norma1.jsp?i=62511" TargetMode="External"/><Relationship Id="rId558" Type="http://schemas.openxmlformats.org/officeDocument/2006/relationships/hyperlink" Target="https://www.alcaldiabogota.gov.co/sisjur/consulta_avanzada.jsp" TargetMode="External"/><Relationship Id="rId765" Type="http://schemas.openxmlformats.org/officeDocument/2006/relationships/hyperlink" Target="https://www.alcaldiabogota.gov.co/sisjur/consulta_avanzada.jsp" TargetMode="External"/><Relationship Id="rId972" Type="http://schemas.openxmlformats.org/officeDocument/2006/relationships/hyperlink" Target="https://www.alcaldiabogota.gov.co/sisjur/consulta_avanzada.jsp" TargetMode="External"/><Relationship Id="rId197" Type="http://schemas.openxmlformats.org/officeDocument/2006/relationships/hyperlink" Target="http://www.alcaldiabogota.gov.co/sisjur/normas/Norma1.jsp?dt=S&amp;i=63632" TargetMode="External"/><Relationship Id="rId418" Type="http://schemas.openxmlformats.org/officeDocument/2006/relationships/hyperlink" Target="https://www.alcaldiabogota.gov.co/sisjur/consulta_avanzada.jsp" TargetMode="External"/><Relationship Id="rId625" Type="http://schemas.openxmlformats.org/officeDocument/2006/relationships/hyperlink" Target="https://www.alcaldiabogota.gov.co/sisjur/consulta_avanzada.jsp" TargetMode="External"/><Relationship Id="rId832" Type="http://schemas.openxmlformats.org/officeDocument/2006/relationships/hyperlink" Target="https://www.alcaldiabogota.gov.co/sisjur/consulta_avanzada.jsp" TargetMode="External"/><Relationship Id="rId1048" Type="http://schemas.openxmlformats.org/officeDocument/2006/relationships/hyperlink" Target="https://www.alcaldiabogota.gov.co/sisjur/consulta_avanzada.jsp" TargetMode="External"/><Relationship Id="rId264" Type="http://schemas.openxmlformats.org/officeDocument/2006/relationships/hyperlink" Target="http://www.alcaldiabogota.gov.co/sisjur/normas/Norma1.jsp?i=43892" TargetMode="External"/><Relationship Id="rId471" Type="http://schemas.openxmlformats.org/officeDocument/2006/relationships/hyperlink" Target="https://www.alcaldiabogota.gov.co/sisjur/consulta_avanzada.jsp" TargetMode="External"/><Relationship Id="rId59" Type="http://schemas.openxmlformats.org/officeDocument/2006/relationships/hyperlink" Target="http://www.bogotajuridica.gov.co/sisjurMantenimiento/normas/Norma1.jsp?i=60231" TargetMode="External"/><Relationship Id="rId124" Type="http://schemas.openxmlformats.org/officeDocument/2006/relationships/hyperlink" Target="http://www.alcaldiabogota.gov.co/sisjur/normas/Norma1.jsp?i=56882" TargetMode="External"/><Relationship Id="rId569" Type="http://schemas.openxmlformats.org/officeDocument/2006/relationships/hyperlink" Target="https://www.alcaldiabogota.gov.co/sisjur/consulta_avanzada.jsp" TargetMode="External"/><Relationship Id="rId776" Type="http://schemas.openxmlformats.org/officeDocument/2006/relationships/hyperlink" Target="https://www.alcaldiabogota.gov.co/sisjur/consulta_avanzada.jsp" TargetMode="External"/><Relationship Id="rId983" Type="http://schemas.openxmlformats.org/officeDocument/2006/relationships/hyperlink" Target="https://www.alcaldiabogota.gov.co/sisjur/consulta_avanzada.jsp" TargetMode="External"/><Relationship Id="rId331" Type="http://schemas.openxmlformats.org/officeDocument/2006/relationships/hyperlink" Target="https://www.alcaldiabogota.gov.co/sisjur/listados/tematica2.jsp?subtema=19919" TargetMode="External"/><Relationship Id="rId429" Type="http://schemas.openxmlformats.org/officeDocument/2006/relationships/hyperlink" Target="https://www.alcaldiabogota.gov.co/sisjur/consulta_avanzada.jsp" TargetMode="External"/><Relationship Id="rId636" Type="http://schemas.openxmlformats.org/officeDocument/2006/relationships/hyperlink" Target="https://www.alcaldiabogota.gov.co/sisjur/consulta_avanzada.jsp" TargetMode="External"/><Relationship Id="rId1059" Type="http://schemas.openxmlformats.org/officeDocument/2006/relationships/hyperlink" Target="https://www.alcaldiabogota.gov.co/sisjur/consulta_avanzada.jsp" TargetMode="External"/><Relationship Id="rId843" Type="http://schemas.openxmlformats.org/officeDocument/2006/relationships/hyperlink" Target="https://www.alcaldiabogota.gov.co/sisjur/consulta_avanzada.jsp" TargetMode="External"/><Relationship Id="rId275" Type="http://schemas.openxmlformats.org/officeDocument/2006/relationships/hyperlink" Target="https://www.minsalud.gov.co/Normatividad_Nuevo/CIRCULAR%20UNIFICADA%20DE%202004.pdf" TargetMode="External"/><Relationship Id="rId482" Type="http://schemas.openxmlformats.org/officeDocument/2006/relationships/hyperlink" Target="https://www.alcaldiabogota.gov.co/sisjur/consulta_avanzada.jsp" TargetMode="External"/><Relationship Id="rId703" Type="http://schemas.openxmlformats.org/officeDocument/2006/relationships/hyperlink" Target="https://www.alcaldiabogota.gov.co/sisjur/consulta_avanzada.jsp" TargetMode="External"/><Relationship Id="rId910" Type="http://schemas.openxmlformats.org/officeDocument/2006/relationships/hyperlink" Target="https://www.alcaldiabogota.gov.co/sisjur/consulta_avanzada.jsp" TargetMode="External"/><Relationship Id="rId135" Type="http://schemas.openxmlformats.org/officeDocument/2006/relationships/hyperlink" Target="http://www.alcaldiabogota.gov.co/sisjur/normas/Norma1.jsp?i=488" TargetMode="External"/><Relationship Id="rId342" Type="http://schemas.openxmlformats.org/officeDocument/2006/relationships/hyperlink" Target="http://www.mintrabajo.gov.co/atencion-al-ciudadano/transparencia/resoluciones" TargetMode="External"/><Relationship Id="rId787" Type="http://schemas.openxmlformats.org/officeDocument/2006/relationships/hyperlink" Target="https://www.alcaldiabogota.gov.co/sisjur/consulta_avanzada.jsp" TargetMode="External"/><Relationship Id="rId994" Type="http://schemas.openxmlformats.org/officeDocument/2006/relationships/hyperlink" Target="https://www.alcaldiabogota.gov.co/sisjur/consulta_avanzada.jsp" TargetMode="External"/><Relationship Id="rId202" Type="http://schemas.openxmlformats.org/officeDocument/2006/relationships/hyperlink" Target="http://www.movilidadbogota.gov.co/web/sites/default/files/Decreto%20439%20de%202016.pdf" TargetMode="External"/><Relationship Id="rId647" Type="http://schemas.openxmlformats.org/officeDocument/2006/relationships/hyperlink" Target="https://www.alcaldiabogota.gov.co/sisjur/consulta_avanzada.jsp" TargetMode="External"/><Relationship Id="rId854" Type="http://schemas.openxmlformats.org/officeDocument/2006/relationships/hyperlink" Target="https://www.alcaldiabogota.gov.co/sisjur/consulta_avanzada.jsp" TargetMode="External"/><Relationship Id="rId286" Type="http://schemas.openxmlformats.org/officeDocument/2006/relationships/hyperlink" Target="http://www.alcaldiabogota.gov.co/sisjur/normas/Norma1.jsp?i=67035" TargetMode="External"/><Relationship Id="rId493" Type="http://schemas.openxmlformats.org/officeDocument/2006/relationships/hyperlink" Target="https://www.alcaldiabogota.gov.co/sisjur/consulta_avanzada.jsp" TargetMode="External"/><Relationship Id="rId507" Type="http://schemas.openxmlformats.org/officeDocument/2006/relationships/hyperlink" Target="https://www.alcaldiabogota.gov.co/sisjur/consulta_avanzada.jsp" TargetMode="External"/><Relationship Id="rId714" Type="http://schemas.openxmlformats.org/officeDocument/2006/relationships/hyperlink" Target="https://www.alcaldiabogota.gov.co/sisjur/consulta_avanzada.jsp" TargetMode="External"/><Relationship Id="rId921" Type="http://schemas.openxmlformats.org/officeDocument/2006/relationships/hyperlink" Target="https://www.alcaldiabogota.gov.co/sisjur/consulta_avanzada.jsp" TargetMode="External"/><Relationship Id="rId50" Type="http://schemas.openxmlformats.org/officeDocument/2006/relationships/hyperlink" Target="http://www.secretariasenado.gov.co/senado/basedoc/ley_1437_2011.html" TargetMode="External"/><Relationship Id="rId146" Type="http://schemas.openxmlformats.org/officeDocument/2006/relationships/hyperlink" Target="http://www.alcaldiabogota.gov.co/sisjur/normas/Norma1.jsp?i=61034&amp;dt=S" TargetMode="External"/><Relationship Id="rId353" Type="http://schemas.openxmlformats.org/officeDocument/2006/relationships/hyperlink" Target="https://www.alcaldiabogota.gov.co/sisjur/normas/Norma1.jsp?i=8587&amp;dt=S" TargetMode="External"/><Relationship Id="rId560" Type="http://schemas.openxmlformats.org/officeDocument/2006/relationships/hyperlink" Target="https://www.alcaldiabogota.gov.co/sisjur/consulta_avanzada.jsp" TargetMode="External"/><Relationship Id="rId798" Type="http://schemas.openxmlformats.org/officeDocument/2006/relationships/hyperlink" Target="https://www.alcaldiabogota.gov.co/sisjur/consulta_avanzada.jsp" TargetMode="External"/><Relationship Id="rId213" Type="http://schemas.openxmlformats.org/officeDocument/2006/relationships/hyperlink" Target="http://secretariageneral.gov.co/sites/default/files/documentos/Decreto%20118%20de%202018.pdf?width=800&amp;height=800&amp;iframe=true" TargetMode="External"/><Relationship Id="rId420" Type="http://schemas.openxmlformats.org/officeDocument/2006/relationships/hyperlink" Target="https://www.alcaldiabogota.gov.co/sisjur/consulta_avanzada.jsp" TargetMode="External"/><Relationship Id="rId658" Type="http://schemas.openxmlformats.org/officeDocument/2006/relationships/hyperlink" Target="https://www.alcaldiabogota.gov.co/sisjur/consulta_avanzada.jsp" TargetMode="External"/><Relationship Id="rId865" Type="http://schemas.openxmlformats.org/officeDocument/2006/relationships/hyperlink" Target="https://www.alcaldiabogota.gov.co/sisjur/consulta_avanzada.jsp" TargetMode="External"/><Relationship Id="rId1050" Type="http://schemas.openxmlformats.org/officeDocument/2006/relationships/hyperlink" Target="https://www.alcaldiabogota.gov.co/sisjur/consulta_avanzada.jsp" TargetMode="External"/><Relationship Id="rId297" Type="http://schemas.openxmlformats.org/officeDocument/2006/relationships/hyperlink" Target="http://www.alcaldiabogota.gov.co/sisjur/normas/Norma1.jsp?i=69619" TargetMode="External"/><Relationship Id="rId518" Type="http://schemas.openxmlformats.org/officeDocument/2006/relationships/hyperlink" Target="https://www.alcaldiabogota.gov.co/sisjur/consulta_avanzada.jsp" TargetMode="External"/><Relationship Id="rId725" Type="http://schemas.openxmlformats.org/officeDocument/2006/relationships/hyperlink" Target="https://www.alcaldiabogota.gov.co/sisjur/consulta_avanzada.jsp" TargetMode="External"/><Relationship Id="rId932" Type="http://schemas.openxmlformats.org/officeDocument/2006/relationships/hyperlink" Target="https://www.alcaldiabogota.gov.co/sisjur/consulta_avanzada.jsp" TargetMode="External"/><Relationship Id="rId157" Type="http://schemas.openxmlformats.org/officeDocument/2006/relationships/hyperlink" Target="http://www.alcaldiabogota.gov.co/sisjur/normas/Norma1.jsp?i=892" TargetMode="External"/><Relationship Id="rId364" Type="http://schemas.openxmlformats.org/officeDocument/2006/relationships/hyperlink" Target="http://www.medicinalegal.gov.co/documents/20143/69390/18-+Resolucion+001183-2005.pdf" TargetMode="External"/><Relationship Id="rId1008" Type="http://schemas.openxmlformats.org/officeDocument/2006/relationships/hyperlink" Target="https://www.alcaldiabogota.gov.co/sisjur/consulta_avanzada.jsp" TargetMode="External"/><Relationship Id="rId61" Type="http://schemas.openxmlformats.org/officeDocument/2006/relationships/hyperlink" Target="http://www.alcaldiabogota.gov.co/sisjur/normas/Norma1.jsp?i=56882" TargetMode="External"/><Relationship Id="rId571" Type="http://schemas.openxmlformats.org/officeDocument/2006/relationships/hyperlink" Target="https://www.alcaldiabogota.gov.co/sisjur/consulta_avanzada.jsp" TargetMode="External"/><Relationship Id="rId669" Type="http://schemas.openxmlformats.org/officeDocument/2006/relationships/hyperlink" Target="https://www.alcaldiabogota.gov.co/sisjur/consulta_avanzada.jsp" TargetMode="External"/><Relationship Id="rId876" Type="http://schemas.openxmlformats.org/officeDocument/2006/relationships/hyperlink" Target="https://www.alcaldiabogota.gov.co/sisjur/consulta_avanzada.jsp" TargetMode="External"/><Relationship Id="rId19" Type="http://schemas.openxmlformats.org/officeDocument/2006/relationships/hyperlink" Target="http://www.alcaldiabogota.gov.co/sisjur/normas/Norma1.jsp?i=346" TargetMode="External"/><Relationship Id="rId224" Type="http://schemas.openxmlformats.org/officeDocument/2006/relationships/hyperlink" Target="https://positivaeduca.positiva.gov.co/matriz/web/archivo/img/19-11-2015-14-6-576.pdf" TargetMode="External"/><Relationship Id="rId431" Type="http://schemas.openxmlformats.org/officeDocument/2006/relationships/hyperlink" Target="https://www.alcaldiabogota.gov.co/sisjur/consulta_avanzada.jsp" TargetMode="External"/><Relationship Id="rId529" Type="http://schemas.openxmlformats.org/officeDocument/2006/relationships/hyperlink" Target="https://www.alcaldiabogota.gov.co/sisjur/consulta_avanzada.jsp" TargetMode="External"/><Relationship Id="rId736" Type="http://schemas.openxmlformats.org/officeDocument/2006/relationships/hyperlink" Target="https://www.alcaldiabogota.gov.co/sisjur/consulta_avanzada.jsp" TargetMode="External"/><Relationship Id="rId1061" Type="http://schemas.openxmlformats.org/officeDocument/2006/relationships/hyperlink" Target="https://www.alcaldiabogota.gov.co/sisjur/consulta_avanzada.jsp" TargetMode="External"/><Relationship Id="rId168" Type="http://schemas.openxmlformats.org/officeDocument/2006/relationships/hyperlink" Target="http://www.alcaldiabogota.gov.co/sisjurMantenimiento/normas/Norma1.jsp?i=36852" TargetMode="External"/><Relationship Id="rId943" Type="http://schemas.openxmlformats.org/officeDocument/2006/relationships/hyperlink" Target="https://www.alcaldiabogota.gov.co/sisjur/consulta_avanzada.jsp" TargetMode="External"/><Relationship Id="rId1019" Type="http://schemas.openxmlformats.org/officeDocument/2006/relationships/hyperlink" Target="https://www.alcaldiabogota.gov.co/sisjur/consulta_avanzada.jsp" TargetMode="External"/><Relationship Id="rId72" Type="http://schemas.openxmlformats.org/officeDocument/2006/relationships/hyperlink" Target="http://www.secretariasenado.gov.co/senado/basedoc/decreto_0019_2012.html" TargetMode="External"/><Relationship Id="rId375" Type="http://schemas.openxmlformats.org/officeDocument/2006/relationships/hyperlink" Target="http://www.contaduria.gov.co/wps/wcm/connect/884c56cb-38be-4ac6-a9f9-326cdfde28b0/Res354-07.pdf?MOD=AJPERES&amp;CONVERT_TO=url&amp;CACHEID=884c56cb-38be-4ac6-a9f9-326cdfde28b0%22,%22Resoluci&#243;n%20Contadur&#237;a%20General%20de%20la%20Naci&#243;n" TargetMode="External"/><Relationship Id="rId582" Type="http://schemas.openxmlformats.org/officeDocument/2006/relationships/hyperlink" Target="https://www.alcaldiabogota.gov.co/sisjur/consulta_avanzada.jsp" TargetMode="External"/><Relationship Id="rId803" Type="http://schemas.openxmlformats.org/officeDocument/2006/relationships/hyperlink" Target="https://www.alcaldiabogota.gov.co/sisjur/consulta_avanzada.jsp" TargetMode="External"/><Relationship Id="rId3" Type="http://schemas.openxmlformats.org/officeDocument/2006/relationships/hyperlink" Target="http://www.cancilleria.gov.co/sites/default/files/Normograma/docs/ley_0039_1961.htm" TargetMode="External"/><Relationship Id="rId235" Type="http://schemas.openxmlformats.org/officeDocument/2006/relationships/hyperlink" Target="http://www.mincit.gov.co/loader.php?lServicio=Documentos&amp;lFuncion=verPdf&amp;id=71922&amp;name=Resolucion_004659_de_2008.pdf&amp;prefijo=file" TargetMode="External"/><Relationship Id="rId442" Type="http://schemas.openxmlformats.org/officeDocument/2006/relationships/hyperlink" Target="https://www.alcaldiabogota.gov.co/sisjur/consulta_avanzada.jsp" TargetMode="External"/><Relationship Id="rId887" Type="http://schemas.openxmlformats.org/officeDocument/2006/relationships/hyperlink" Target="https://www.alcaldiabogota.gov.co/sisjur/consulta_avanzada.jsp" TargetMode="External"/><Relationship Id="rId1072" Type="http://schemas.openxmlformats.org/officeDocument/2006/relationships/hyperlink" Target="https://www.alcaldiabogota.gov.co/sisjur/consulta_avanzada.jsp" TargetMode="External"/><Relationship Id="rId302" Type="http://schemas.openxmlformats.org/officeDocument/2006/relationships/hyperlink" Target="http://www.alcaldiabogota.gov.co/sisjur/normas/Norma1.jsp?i=68974" TargetMode="External"/><Relationship Id="rId747" Type="http://schemas.openxmlformats.org/officeDocument/2006/relationships/hyperlink" Target="https://www.alcaldiabogota.gov.co/sisjur/consulta_avanzada.jsp" TargetMode="External"/><Relationship Id="rId954" Type="http://schemas.openxmlformats.org/officeDocument/2006/relationships/hyperlink" Target="https://www.alcaldiabogota.gov.co/sisjur/consulta_avanzada.jsp" TargetMode="External"/><Relationship Id="rId83" Type="http://schemas.openxmlformats.org/officeDocument/2006/relationships/hyperlink" Target="http://www.minambiente.gov.co/images/normativa/app/decretos/54-dec_0948_1995.pdf" TargetMode="External"/><Relationship Id="rId179" Type="http://schemas.openxmlformats.org/officeDocument/2006/relationships/hyperlink" Target="http://www.alcaldiabogota.gov.co/sisjur/normas/Norma1.jsp?i=45159" TargetMode="External"/><Relationship Id="rId386" Type="http://schemas.openxmlformats.org/officeDocument/2006/relationships/hyperlink" Target="https://www.alcaldiabogota.gov.co/sisjur/consulta_avanzada.jsp" TargetMode="External"/><Relationship Id="rId593" Type="http://schemas.openxmlformats.org/officeDocument/2006/relationships/hyperlink" Target="https://www.alcaldiabogota.gov.co/sisjur/consulta_avanzada.jsp" TargetMode="External"/><Relationship Id="rId607" Type="http://schemas.openxmlformats.org/officeDocument/2006/relationships/hyperlink" Target="https://www.alcaldiabogota.gov.co/sisjur/consulta_avanzada.jsp" TargetMode="External"/><Relationship Id="rId814" Type="http://schemas.openxmlformats.org/officeDocument/2006/relationships/hyperlink" Target="https://www.alcaldiabogota.gov.co/sisjur/consulta_avanzada.jsp" TargetMode="External"/><Relationship Id="rId246" Type="http://schemas.openxmlformats.org/officeDocument/2006/relationships/hyperlink" Target="https://www.redjurista.com/Documents/resolucion_11268_de_2012_ministerio_de_transporte.aspx" TargetMode="External"/><Relationship Id="rId453" Type="http://schemas.openxmlformats.org/officeDocument/2006/relationships/hyperlink" Target="https://www.alcaldiabogota.gov.co/sisjur/consulta_avanzada.jsp" TargetMode="External"/><Relationship Id="rId660" Type="http://schemas.openxmlformats.org/officeDocument/2006/relationships/hyperlink" Target="https://www.alcaldiabogota.gov.co/sisjur/consulta_avanzada.jsp" TargetMode="External"/><Relationship Id="rId898" Type="http://schemas.openxmlformats.org/officeDocument/2006/relationships/hyperlink" Target="https://www.alcaldiabogota.gov.co/sisjur/consulta_avanzada.jsp" TargetMode="External"/><Relationship Id="rId1083" Type="http://schemas.openxmlformats.org/officeDocument/2006/relationships/hyperlink" Target="https://www.alcaldiabogota.gov.co/sisjur/consulta_avanzada.jsp" TargetMode="External"/><Relationship Id="rId106" Type="http://schemas.openxmlformats.org/officeDocument/2006/relationships/hyperlink" Target="http://www2.igac.gov.co/igac_web/normograma_files/DECRETO%201077%20DE%202012.pdf" TargetMode="External"/><Relationship Id="rId313" Type="http://schemas.openxmlformats.org/officeDocument/2006/relationships/hyperlink" Target="http://www.alcaldiabogota.gov.co/sisjur/normas/Norma1.jsp?i=65569" TargetMode="External"/><Relationship Id="rId758" Type="http://schemas.openxmlformats.org/officeDocument/2006/relationships/hyperlink" Target="https://www.alcaldiabogota.gov.co/sisjur/consulta_avanzada.jsp" TargetMode="External"/><Relationship Id="rId965" Type="http://schemas.openxmlformats.org/officeDocument/2006/relationships/hyperlink" Target="http://www.desarrolloeconomico.gov.co/sites/default/files/marco-legal/Decreto-546-2007.pdf" TargetMode="External"/><Relationship Id="rId10" Type="http://schemas.openxmlformats.org/officeDocument/2006/relationships/hyperlink" Target="http://www.funcionpublica.gov.co/eva/gestornormativo/norma.php?i=5248" TargetMode="External"/><Relationship Id="rId94" Type="http://schemas.openxmlformats.org/officeDocument/2006/relationships/hyperlink" Target="http://www.alcaldiabogota.gov.co/sisjurMantenimiento/normas/Norma1.jsp?i=7471" TargetMode="External"/><Relationship Id="rId397" Type="http://schemas.openxmlformats.org/officeDocument/2006/relationships/hyperlink" Target="https://www.alcaldiabogota.gov.co/sisjur/consulta_avanzada.jsp" TargetMode="External"/><Relationship Id="rId520" Type="http://schemas.openxmlformats.org/officeDocument/2006/relationships/hyperlink" Target="https://www.alcaldiabogota.gov.co/sisjur/consulta_avanzada.jsp" TargetMode="External"/><Relationship Id="rId618" Type="http://schemas.openxmlformats.org/officeDocument/2006/relationships/hyperlink" Target="https://www.alcaldiabogota.gov.co/sisjur/consulta_avanzada.jsp" TargetMode="External"/><Relationship Id="rId825" Type="http://schemas.openxmlformats.org/officeDocument/2006/relationships/hyperlink" Target="https://www.alcaldiabogota.gov.co/sisjur/consulta_avanzada.jsp" TargetMode="External"/><Relationship Id="rId257" Type="http://schemas.openxmlformats.org/officeDocument/2006/relationships/hyperlink" Target="http://www.jer.com.co/images/RESOLUCION-4170-2016-MINTRANSPORTE.pdf" TargetMode="External"/><Relationship Id="rId464" Type="http://schemas.openxmlformats.org/officeDocument/2006/relationships/hyperlink" Target="https://www.alcaldiabogota.gov.co/sisjur/consulta_avanzada.jsp" TargetMode="External"/><Relationship Id="rId1010" Type="http://schemas.openxmlformats.org/officeDocument/2006/relationships/hyperlink" Target="https://www.alcaldiabogota.gov.co/sisjur/consulta_avanzada.jsp" TargetMode="External"/><Relationship Id="rId117" Type="http://schemas.openxmlformats.org/officeDocument/2006/relationships/hyperlink" Target="http://www.alcaldiabogota.gov.co/sisjur/normas/Norma1.jsp?i=60556" TargetMode="External"/><Relationship Id="rId671" Type="http://schemas.openxmlformats.org/officeDocument/2006/relationships/hyperlink" Target="https://www.alcaldiabogota.gov.co/sisjur/consulta_avanzada.jsp" TargetMode="External"/><Relationship Id="rId769" Type="http://schemas.openxmlformats.org/officeDocument/2006/relationships/hyperlink" Target="https://www.alcaldiabogota.gov.co/sisjur/consulta_avanzada.jsp" TargetMode="External"/><Relationship Id="rId976" Type="http://schemas.openxmlformats.org/officeDocument/2006/relationships/hyperlink" Target="https://www.alcaldiabogota.gov.co/sisjur/consulta_avanzada.jsp" TargetMode="External"/><Relationship Id="rId324" Type="http://schemas.openxmlformats.org/officeDocument/2006/relationships/hyperlink" Target="https://www.alcaldiabogota.gov.co/sisjur/normas/Norma1.jsp?i=70996" TargetMode="External"/><Relationship Id="rId531" Type="http://schemas.openxmlformats.org/officeDocument/2006/relationships/hyperlink" Target="https://www.alcaldiabogota.gov.co/sisjur/consulta_avanzada.jsp" TargetMode="External"/><Relationship Id="rId629" Type="http://schemas.openxmlformats.org/officeDocument/2006/relationships/hyperlink" Target="https://www.alcaldiabogota.gov.co/sisjur/consulta_avanzada.jsp" TargetMode="External"/><Relationship Id="rId836" Type="http://schemas.openxmlformats.org/officeDocument/2006/relationships/hyperlink" Target="https://www.alcaldiabogota.gov.co/sisjur/consulta_avanzada.jsp" TargetMode="External"/><Relationship Id="rId1021" Type="http://schemas.openxmlformats.org/officeDocument/2006/relationships/hyperlink" Target="https://www.alcaldiabogota.gov.co/sisjur/consulta_avanzada.jsp" TargetMode="External"/><Relationship Id="rId903" Type="http://schemas.openxmlformats.org/officeDocument/2006/relationships/hyperlink" Target="https://www.alcaldiabogota.gov.co/sisjur/consulta_avanzada.jsp" TargetMode="External"/><Relationship Id="rId32" Type="http://schemas.openxmlformats.org/officeDocument/2006/relationships/hyperlink" Target="http://www.alcaldiabogota.gov.co/sisjur/normas/Norma1.jsp?dt=S&amp;i=5563" TargetMode="External"/><Relationship Id="rId181" Type="http://schemas.openxmlformats.org/officeDocument/2006/relationships/hyperlink" Target="http://www.alcaldiabogota.gov.co/sisjurMantenimiento/normas/Norma1.jsp?i=48079" TargetMode="External"/><Relationship Id="rId279" Type="http://schemas.openxmlformats.org/officeDocument/2006/relationships/hyperlink" Target="http://www.bogotajuridica.gov.co/sisjur/normas/Norma1.jsp?i=70811" TargetMode="External"/><Relationship Id="rId486" Type="http://schemas.openxmlformats.org/officeDocument/2006/relationships/hyperlink" Target="https://www.alcaldiabogota.gov.co/sisjur/consulta_avanzada.jsp" TargetMode="External"/><Relationship Id="rId693" Type="http://schemas.openxmlformats.org/officeDocument/2006/relationships/hyperlink" Target="https://www.alcaldiabogota.gov.co/sisjur/consulta_avanzada.jsp" TargetMode="External"/><Relationship Id="rId139" Type="http://schemas.openxmlformats.org/officeDocument/2006/relationships/hyperlink" Target="http://www.bogotajuridica.gov.co/sisjurMantenimiento/normas/Norma1.jsp?i=20565" TargetMode="External"/><Relationship Id="rId346" Type="http://schemas.openxmlformats.org/officeDocument/2006/relationships/hyperlink" Target="http://www.mintrabajo.gov.co/atencion-al-ciudadano/transparencia/resoluciones" TargetMode="External"/><Relationship Id="rId553" Type="http://schemas.openxmlformats.org/officeDocument/2006/relationships/hyperlink" Target="https://www.alcaldiabogota.gov.co/sisjur/consulta_avanzada.jsp" TargetMode="External"/><Relationship Id="rId760" Type="http://schemas.openxmlformats.org/officeDocument/2006/relationships/hyperlink" Target="https://www.alcaldiabogota.gov.co/sisjur/consulta_avanzada.jsp" TargetMode="External"/><Relationship Id="rId998" Type="http://schemas.openxmlformats.org/officeDocument/2006/relationships/hyperlink" Target="https://www.alcaldiabogota.gov.co/sisjur/consulta_avanzada.jsp" TargetMode="External"/><Relationship Id="rId206" Type="http://schemas.openxmlformats.org/officeDocument/2006/relationships/hyperlink" Target="http://www.alcaldiabogota.gov.co/sisjurMantenimiento/normas/Norma1.jsp?i=69045" TargetMode="External"/><Relationship Id="rId413" Type="http://schemas.openxmlformats.org/officeDocument/2006/relationships/hyperlink" Target="http://www.alcaldiabogota.gov.co/sisjur/normas/Norma1.jsp?dt=S&amp;i=50943" TargetMode="External"/><Relationship Id="rId858" Type="http://schemas.openxmlformats.org/officeDocument/2006/relationships/hyperlink" Target="https://www.alcaldiabogota.gov.co/sisjur/consulta_avanzada.jsp" TargetMode="External"/><Relationship Id="rId1043" Type="http://schemas.openxmlformats.org/officeDocument/2006/relationships/hyperlink" Target="https://www.alcaldiabogota.gov.co/sisjur/consulta_avanzada.jsp" TargetMode="External"/><Relationship Id="rId620" Type="http://schemas.openxmlformats.org/officeDocument/2006/relationships/hyperlink" Target="https://www.alcaldiabogota.gov.co/sisjur/consulta_avanzada.jsp" TargetMode="External"/><Relationship Id="rId718" Type="http://schemas.openxmlformats.org/officeDocument/2006/relationships/hyperlink" Target="https://www.alcaldiabogota.gov.co/sisjur/consulta_avanzada.jsp" TargetMode="External"/><Relationship Id="rId925" Type="http://schemas.openxmlformats.org/officeDocument/2006/relationships/hyperlink" Target="https://www.alcaldiabogota.gov.co/sisjur/consulta_avanzada.jsp" TargetMode="External"/><Relationship Id="rId54" Type="http://schemas.openxmlformats.org/officeDocument/2006/relationships/hyperlink" Target="http://www.funcionpublica.gov.co/eva/gestornormativo/norma_pdf.php?i=47213" TargetMode="External"/><Relationship Id="rId270" Type="http://schemas.openxmlformats.org/officeDocument/2006/relationships/hyperlink" Target="https://www.alcaldiabogota.gov.co/sisjur/consulta_avanzada.jsp" TargetMode="External"/><Relationship Id="rId130" Type="http://schemas.openxmlformats.org/officeDocument/2006/relationships/hyperlink" Target="https://mintic.gov.co/portal/604/w3-article-15076.html" TargetMode="External"/><Relationship Id="rId368" Type="http://schemas.openxmlformats.org/officeDocument/2006/relationships/hyperlink" Target="http://www.icbf.gov.co/cargues/avance/docs/resolucion_ideam_2509_2010.htm" TargetMode="External"/><Relationship Id="rId575" Type="http://schemas.openxmlformats.org/officeDocument/2006/relationships/hyperlink" Target="https://www.alcaldiabogota.gov.co/sisjur/consulta_avanzada.jsp" TargetMode="External"/><Relationship Id="rId782" Type="http://schemas.openxmlformats.org/officeDocument/2006/relationships/hyperlink" Target="https://www.alcaldiabogota.gov.co/sisjur/consulta_avanzada.jsp" TargetMode="External"/><Relationship Id="rId228" Type="http://schemas.openxmlformats.org/officeDocument/2006/relationships/hyperlink" Target="http://www.alcaldiabogota.gov.co/sisjur/normas/Norma1.jsp?i=11068&amp;dt=S" TargetMode="External"/><Relationship Id="rId435" Type="http://schemas.openxmlformats.org/officeDocument/2006/relationships/hyperlink" Target="https://www.alcaldiabogota.gov.co/sisjur/consulta_avanzada.jsp" TargetMode="External"/><Relationship Id="rId642" Type="http://schemas.openxmlformats.org/officeDocument/2006/relationships/hyperlink" Target="https://www.alcaldiabogota.gov.co/sisjur/consulta_avanzada.jsp" TargetMode="External"/><Relationship Id="rId1065" Type="http://schemas.openxmlformats.org/officeDocument/2006/relationships/hyperlink" Target="https://www.alcaldiabogota.gov.co/sisjur/consulta_avanzada.jsp" TargetMode="External"/><Relationship Id="rId502" Type="http://schemas.openxmlformats.org/officeDocument/2006/relationships/hyperlink" Target="https://www.alcaldiabogota.gov.co/sisjur/consulta_avanzada.jsp" TargetMode="External"/><Relationship Id="rId947" Type="http://schemas.openxmlformats.org/officeDocument/2006/relationships/hyperlink" Target="https://www.alcaldiabogota.gov.co/sisjur/consulta_avanzada.jsp" TargetMode="External"/><Relationship Id="rId76" Type="http://schemas.openxmlformats.org/officeDocument/2006/relationships/hyperlink" Target="http://www.secretariasenado.gov.co/senado/basedoc/decreto_1403_1992.html" TargetMode="External"/><Relationship Id="rId807" Type="http://schemas.openxmlformats.org/officeDocument/2006/relationships/hyperlink" Target="https://www.alcaldiabogota.gov.co/sisjur/consulta_avanzada.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8"/>
  <sheetViews>
    <sheetView tabSelected="1" zoomScaleNormal="100" workbookViewId="0">
      <pane ySplit="5" topLeftCell="A207" activePane="bottomLeft" state="frozen"/>
      <selection pane="bottomLeft" activeCell="E4" sqref="E4:H4"/>
    </sheetView>
  </sheetViews>
  <sheetFormatPr baseColWidth="10" defaultRowHeight="14.25" x14ac:dyDescent="0.2"/>
  <cols>
    <col min="1" max="1" width="36" style="6" bestFit="1" customWidth="1"/>
    <col min="2" max="2" width="13.7109375" style="6" customWidth="1"/>
    <col min="3" max="3" width="23.85546875" style="6" customWidth="1"/>
    <col min="4" max="4" width="68.7109375" style="6" customWidth="1"/>
    <col min="5" max="5" width="25.28515625" style="25" customWidth="1"/>
    <col min="6" max="6" width="37.42578125" style="6" customWidth="1"/>
    <col min="7" max="7" width="38.140625" style="6" customWidth="1"/>
    <col min="8" max="8" width="17.5703125" style="25" customWidth="1"/>
    <col min="9" max="16384" width="11.42578125" style="5"/>
  </cols>
  <sheetData>
    <row r="1" spans="1:26" s="36" customFormat="1" ht="31.5" customHeight="1" x14ac:dyDescent="0.2">
      <c r="A1" s="34"/>
      <c r="B1" s="35" t="s">
        <v>1648</v>
      </c>
      <c r="C1" s="35"/>
      <c r="D1" s="35"/>
      <c r="E1" s="35"/>
      <c r="F1" s="35"/>
      <c r="G1" s="35"/>
      <c r="H1" s="35"/>
    </row>
    <row r="2" spans="1:26" s="36" customFormat="1" ht="33" customHeight="1" x14ac:dyDescent="0.2">
      <c r="A2" s="34"/>
      <c r="B2" s="35" t="s">
        <v>1649</v>
      </c>
      <c r="C2" s="35"/>
      <c r="D2" s="35"/>
      <c r="E2" s="35"/>
      <c r="F2" s="35"/>
      <c r="G2" s="35"/>
      <c r="H2" s="35"/>
    </row>
    <row r="3" spans="1:26" s="36" customFormat="1" ht="29.25" customHeight="1" x14ac:dyDescent="0.2">
      <c r="A3" s="34"/>
      <c r="B3" s="35" t="s">
        <v>1650</v>
      </c>
      <c r="C3" s="35"/>
      <c r="D3" s="35"/>
      <c r="E3" s="35"/>
      <c r="F3" s="35"/>
      <c r="G3" s="35"/>
      <c r="H3" s="35"/>
    </row>
    <row r="4" spans="1:26" s="36" customFormat="1" ht="33" customHeight="1" x14ac:dyDescent="0.2">
      <c r="A4" s="34"/>
      <c r="B4" s="35" t="s">
        <v>1651</v>
      </c>
      <c r="C4" s="35"/>
      <c r="D4" s="35"/>
      <c r="E4" s="35" t="s">
        <v>1652</v>
      </c>
      <c r="F4" s="35"/>
      <c r="G4" s="35"/>
      <c r="H4" s="35"/>
    </row>
    <row r="5" spans="1:26" s="3" customFormat="1" ht="45" x14ac:dyDescent="0.25">
      <c r="A5" s="23" t="s">
        <v>1641</v>
      </c>
      <c r="B5" s="14" t="s">
        <v>0</v>
      </c>
      <c r="C5" s="14" t="s">
        <v>1559</v>
      </c>
      <c r="D5" s="14" t="s">
        <v>1560</v>
      </c>
      <c r="E5" s="14" t="s">
        <v>1</v>
      </c>
      <c r="F5" s="14" t="s">
        <v>2</v>
      </c>
      <c r="G5" s="14" t="s">
        <v>3</v>
      </c>
      <c r="H5" s="15" t="s">
        <v>4</v>
      </c>
      <c r="I5" s="1"/>
      <c r="J5" s="1"/>
      <c r="K5" s="1"/>
      <c r="L5" s="1"/>
      <c r="M5" s="1"/>
      <c r="N5" s="1"/>
      <c r="O5" s="1"/>
      <c r="P5" s="1"/>
      <c r="Q5" s="1"/>
      <c r="R5" s="1"/>
      <c r="S5" s="1"/>
      <c r="T5" s="1"/>
      <c r="U5" s="1"/>
      <c r="V5" s="1"/>
      <c r="W5" s="1"/>
      <c r="X5" s="1"/>
      <c r="Y5" s="1"/>
      <c r="Z5" s="1"/>
    </row>
    <row r="6" spans="1:26" s="4" customFormat="1" ht="28.5" x14ac:dyDescent="0.2">
      <c r="A6" s="16" t="s">
        <v>5</v>
      </c>
      <c r="B6" s="8" t="s">
        <v>6</v>
      </c>
      <c r="C6" s="8">
        <v>1991</v>
      </c>
      <c r="D6" s="8" t="s">
        <v>1562</v>
      </c>
      <c r="E6" s="8" t="s">
        <v>243</v>
      </c>
      <c r="F6" s="8" t="s">
        <v>108</v>
      </c>
      <c r="G6" s="8" t="s">
        <v>1462</v>
      </c>
      <c r="H6" s="17">
        <v>43522</v>
      </c>
      <c r="I6" s="2"/>
      <c r="J6" s="2"/>
      <c r="K6" s="2"/>
      <c r="L6" s="2"/>
      <c r="M6" s="2"/>
      <c r="N6" s="2"/>
      <c r="O6" s="2"/>
      <c r="P6" s="2"/>
      <c r="Q6" s="2"/>
      <c r="R6" s="2"/>
      <c r="S6" s="2"/>
      <c r="T6" s="2"/>
      <c r="U6" s="2"/>
      <c r="V6" s="2"/>
      <c r="W6" s="2"/>
      <c r="X6" s="2"/>
      <c r="Y6" s="2"/>
      <c r="Z6" s="2"/>
    </row>
    <row r="7" spans="1:26" s="4" customFormat="1" ht="71.25" x14ac:dyDescent="0.2">
      <c r="A7" s="16" t="str">
        <f>HYPERLINK("http://es.presidencia.gov.co/normativa/normativa/LEY%201882%20DEL%2015%20DE%20ENERO%20DE%202018.pdf","Ley")</f>
        <v>Ley</v>
      </c>
      <c r="B7" s="7">
        <v>1882</v>
      </c>
      <c r="C7" s="8">
        <v>2018</v>
      </c>
      <c r="D7" s="8" t="s">
        <v>235</v>
      </c>
      <c r="E7" s="8" t="s">
        <v>15</v>
      </c>
      <c r="F7" s="8" t="s">
        <v>236</v>
      </c>
      <c r="G7" s="8" t="s">
        <v>1478</v>
      </c>
      <c r="H7" s="17">
        <v>43522</v>
      </c>
      <c r="I7" s="2"/>
      <c r="J7" s="2"/>
      <c r="K7" s="2"/>
      <c r="L7" s="2"/>
      <c r="M7" s="2"/>
      <c r="N7" s="2"/>
      <c r="O7" s="2"/>
      <c r="P7" s="2"/>
      <c r="Q7" s="2"/>
      <c r="R7" s="2"/>
      <c r="S7" s="2"/>
      <c r="T7" s="2"/>
      <c r="U7" s="2"/>
      <c r="V7" s="2"/>
      <c r="W7" s="2"/>
      <c r="X7" s="2"/>
      <c r="Y7" s="2"/>
      <c r="Z7" s="2"/>
    </row>
    <row r="8" spans="1:26" s="4" customFormat="1" ht="57" x14ac:dyDescent="0.2">
      <c r="A8" s="18" t="s">
        <v>13</v>
      </c>
      <c r="B8" s="7">
        <v>1843</v>
      </c>
      <c r="C8" s="8">
        <v>2017</v>
      </c>
      <c r="D8" s="8" t="s">
        <v>233</v>
      </c>
      <c r="E8" s="8" t="s">
        <v>15</v>
      </c>
      <c r="F8" s="8" t="s">
        <v>234</v>
      </c>
      <c r="G8" s="8" t="s">
        <v>1477</v>
      </c>
      <c r="H8" s="17">
        <v>43522</v>
      </c>
      <c r="I8" s="2"/>
      <c r="J8" s="2"/>
      <c r="K8" s="2"/>
      <c r="L8" s="2"/>
      <c r="M8" s="2"/>
      <c r="N8" s="2"/>
      <c r="O8" s="2"/>
      <c r="P8" s="2"/>
      <c r="Q8" s="2"/>
      <c r="R8" s="2"/>
      <c r="S8" s="2"/>
      <c r="T8" s="2"/>
      <c r="U8" s="2"/>
      <c r="V8" s="2"/>
      <c r="W8" s="2"/>
      <c r="X8" s="2"/>
      <c r="Y8" s="2"/>
      <c r="Z8" s="2"/>
    </row>
    <row r="9" spans="1:26" s="4" customFormat="1" ht="71.25" x14ac:dyDescent="0.2">
      <c r="A9" s="18" t="s">
        <v>13</v>
      </c>
      <c r="B9" s="9">
        <v>1822</v>
      </c>
      <c r="C9" s="8">
        <v>2017</v>
      </c>
      <c r="D9" s="8" t="s">
        <v>239</v>
      </c>
      <c r="E9" s="8" t="s">
        <v>15</v>
      </c>
      <c r="F9" s="8" t="s">
        <v>11</v>
      </c>
      <c r="G9" s="8" t="s">
        <v>12</v>
      </c>
      <c r="H9" s="17">
        <v>43536</v>
      </c>
      <c r="I9" s="2"/>
      <c r="J9" s="2"/>
      <c r="K9" s="2"/>
      <c r="L9" s="2"/>
      <c r="M9" s="2"/>
      <c r="N9" s="2"/>
      <c r="O9" s="2"/>
      <c r="P9" s="2"/>
      <c r="Q9" s="2"/>
      <c r="R9" s="2"/>
      <c r="S9" s="2"/>
      <c r="T9" s="2"/>
      <c r="U9" s="2"/>
      <c r="V9" s="2"/>
      <c r="W9" s="2"/>
      <c r="X9" s="2"/>
      <c r="Y9" s="2"/>
      <c r="Z9" s="2"/>
    </row>
    <row r="10" spans="1:26" s="4" customFormat="1" ht="42.75" x14ac:dyDescent="0.2">
      <c r="A10" s="16" t="s">
        <v>13</v>
      </c>
      <c r="B10" s="9">
        <v>1819</v>
      </c>
      <c r="C10" s="8">
        <v>2016</v>
      </c>
      <c r="D10" s="8" t="s">
        <v>230</v>
      </c>
      <c r="E10" s="8" t="s">
        <v>15</v>
      </c>
      <c r="F10" s="8" t="s">
        <v>29</v>
      </c>
      <c r="G10" s="8" t="s">
        <v>30</v>
      </c>
      <c r="H10" s="17">
        <v>43536</v>
      </c>
      <c r="I10" s="2"/>
      <c r="J10" s="2"/>
      <c r="K10" s="2"/>
      <c r="L10" s="2"/>
      <c r="M10" s="2"/>
      <c r="N10" s="2"/>
      <c r="O10" s="2"/>
      <c r="P10" s="2"/>
      <c r="Q10" s="2"/>
      <c r="R10" s="2"/>
      <c r="S10" s="2"/>
      <c r="T10" s="2"/>
      <c r="U10" s="2"/>
      <c r="V10" s="2"/>
      <c r="W10" s="2"/>
      <c r="X10" s="2"/>
      <c r="Y10" s="2"/>
      <c r="Z10" s="2"/>
    </row>
    <row r="11" spans="1:26" s="4" customFormat="1" ht="57" x14ac:dyDescent="0.2">
      <c r="A11" s="18" t="s">
        <v>13</v>
      </c>
      <c r="B11" s="7">
        <v>1811</v>
      </c>
      <c r="C11" s="8">
        <v>2016</v>
      </c>
      <c r="D11" s="8" t="s">
        <v>231</v>
      </c>
      <c r="E11" s="8" t="s">
        <v>15</v>
      </c>
      <c r="F11" s="8" t="s">
        <v>1404</v>
      </c>
      <c r="G11" s="8" t="s">
        <v>1476</v>
      </c>
      <c r="H11" s="17">
        <v>43522</v>
      </c>
      <c r="I11" s="2"/>
      <c r="J11" s="2"/>
      <c r="K11" s="2"/>
      <c r="L11" s="2"/>
      <c r="M11" s="2"/>
      <c r="N11" s="2"/>
      <c r="O11" s="2"/>
      <c r="P11" s="2"/>
      <c r="Q11" s="2"/>
      <c r="R11" s="2"/>
      <c r="S11" s="2"/>
      <c r="T11" s="2"/>
      <c r="U11" s="2"/>
      <c r="V11" s="2"/>
      <c r="W11" s="2"/>
      <c r="X11" s="2"/>
      <c r="Y11" s="2"/>
      <c r="Z11" s="2"/>
    </row>
    <row r="12" spans="1:26" s="4" customFormat="1" ht="27" customHeight="1" x14ac:dyDescent="0.2">
      <c r="A12" s="18" t="s">
        <v>13</v>
      </c>
      <c r="B12" s="7">
        <v>1801</v>
      </c>
      <c r="C12" s="8">
        <v>2016</v>
      </c>
      <c r="D12" s="8" t="s">
        <v>232</v>
      </c>
      <c r="E12" s="8" t="s">
        <v>15</v>
      </c>
      <c r="F12" s="8" t="s">
        <v>165</v>
      </c>
      <c r="G12" s="8" t="s">
        <v>1412</v>
      </c>
      <c r="H12" s="17">
        <v>43523</v>
      </c>
      <c r="I12" s="2"/>
      <c r="J12" s="2"/>
      <c r="K12" s="2"/>
      <c r="L12" s="2"/>
      <c r="M12" s="2"/>
      <c r="N12" s="2"/>
      <c r="O12" s="2"/>
      <c r="P12" s="2"/>
      <c r="Q12" s="2"/>
      <c r="R12" s="2"/>
      <c r="S12" s="2"/>
      <c r="T12" s="2"/>
      <c r="U12" s="2"/>
      <c r="V12" s="2"/>
      <c r="W12" s="2"/>
      <c r="X12" s="2"/>
      <c r="Y12" s="2"/>
      <c r="Z12" s="2"/>
    </row>
    <row r="13" spans="1:26" s="4" customFormat="1" ht="42.75" x14ac:dyDescent="0.2">
      <c r="A13" s="18" t="s">
        <v>13</v>
      </c>
      <c r="B13" s="7">
        <v>1755</v>
      </c>
      <c r="C13" s="8">
        <v>2015</v>
      </c>
      <c r="D13" s="8" t="s">
        <v>221</v>
      </c>
      <c r="E13" s="8" t="s">
        <v>15</v>
      </c>
      <c r="F13" s="8" t="s">
        <v>108</v>
      </c>
      <c r="G13" s="8" t="s">
        <v>7</v>
      </c>
      <c r="H13" s="17">
        <v>43523</v>
      </c>
      <c r="I13" s="2"/>
      <c r="J13" s="2"/>
      <c r="K13" s="2"/>
      <c r="L13" s="2"/>
      <c r="M13" s="2"/>
      <c r="N13" s="2"/>
      <c r="O13" s="2"/>
      <c r="P13" s="2"/>
      <c r="Q13" s="2"/>
      <c r="R13" s="2"/>
      <c r="S13" s="2"/>
      <c r="T13" s="2"/>
      <c r="U13" s="2"/>
      <c r="V13" s="2"/>
      <c r="W13" s="2"/>
      <c r="X13" s="2"/>
      <c r="Y13" s="2"/>
      <c r="Z13" s="2"/>
    </row>
    <row r="14" spans="1:26" s="4" customFormat="1" ht="57" x14ac:dyDescent="0.2">
      <c r="A14" s="18" t="s">
        <v>13</v>
      </c>
      <c r="B14" s="7">
        <v>1753</v>
      </c>
      <c r="C14" s="8">
        <v>2015</v>
      </c>
      <c r="D14" s="8" t="s">
        <v>222</v>
      </c>
      <c r="E14" s="8" t="s">
        <v>15</v>
      </c>
      <c r="F14" s="8" t="s">
        <v>223</v>
      </c>
      <c r="G14" s="8" t="s">
        <v>7</v>
      </c>
      <c r="H14" s="17">
        <v>43536</v>
      </c>
      <c r="I14" s="2"/>
      <c r="J14" s="2"/>
      <c r="K14" s="2"/>
      <c r="L14" s="2"/>
      <c r="M14" s="2"/>
      <c r="N14" s="2"/>
      <c r="O14" s="2"/>
      <c r="P14" s="2"/>
      <c r="Q14" s="2"/>
      <c r="R14" s="2"/>
      <c r="S14" s="2"/>
      <c r="T14" s="2"/>
      <c r="U14" s="2"/>
      <c r="V14" s="2"/>
      <c r="W14" s="2"/>
      <c r="X14" s="2"/>
      <c r="Y14" s="2"/>
      <c r="Z14" s="2"/>
    </row>
    <row r="15" spans="1:26" s="4" customFormat="1" ht="57" x14ac:dyDescent="0.2">
      <c r="A15" s="18" t="s">
        <v>13</v>
      </c>
      <c r="B15" s="7">
        <v>1082</v>
      </c>
      <c r="C15" s="8">
        <v>2015</v>
      </c>
      <c r="D15" s="8" t="s">
        <v>224</v>
      </c>
      <c r="E15" s="8" t="s">
        <v>15</v>
      </c>
      <c r="F15" s="8" t="s">
        <v>225</v>
      </c>
      <c r="G15" s="8" t="s">
        <v>1475</v>
      </c>
      <c r="H15" s="17">
        <v>43523</v>
      </c>
      <c r="I15" s="2"/>
      <c r="J15" s="2"/>
      <c r="K15" s="2"/>
      <c r="L15" s="2"/>
      <c r="M15" s="2"/>
      <c r="N15" s="2"/>
      <c r="O15" s="2"/>
      <c r="P15" s="2"/>
      <c r="Q15" s="2"/>
      <c r="R15" s="2"/>
      <c r="S15" s="2"/>
      <c r="T15" s="2"/>
      <c r="U15" s="2"/>
      <c r="V15" s="2"/>
      <c r="W15" s="2"/>
      <c r="X15" s="2"/>
      <c r="Y15" s="2"/>
      <c r="Z15" s="2"/>
    </row>
    <row r="16" spans="1:26" s="4" customFormat="1" ht="71.25" x14ac:dyDescent="0.2">
      <c r="A16" s="18" t="s">
        <v>13</v>
      </c>
      <c r="B16" s="9">
        <v>80</v>
      </c>
      <c r="C16" s="8">
        <v>2015</v>
      </c>
      <c r="D16" s="8" t="s">
        <v>226</v>
      </c>
      <c r="E16" s="8" t="s">
        <v>227</v>
      </c>
      <c r="F16" s="8" t="s">
        <v>228</v>
      </c>
      <c r="G16" s="8" t="s">
        <v>229</v>
      </c>
      <c r="H16" s="17">
        <v>43536</v>
      </c>
      <c r="I16" s="2"/>
      <c r="J16" s="2"/>
      <c r="K16" s="2"/>
      <c r="L16" s="2"/>
      <c r="M16" s="2"/>
      <c r="N16" s="2"/>
      <c r="O16" s="2"/>
      <c r="P16" s="2"/>
      <c r="Q16" s="2"/>
      <c r="R16" s="2"/>
      <c r="S16" s="2"/>
      <c r="T16" s="2"/>
      <c r="U16" s="2"/>
      <c r="V16" s="2"/>
      <c r="W16" s="2"/>
      <c r="X16" s="2"/>
      <c r="Y16" s="2"/>
      <c r="Z16" s="2"/>
    </row>
    <row r="17" spans="1:26" s="4" customFormat="1" ht="71.25" x14ac:dyDescent="0.2">
      <c r="A17" s="18" t="s">
        <v>13</v>
      </c>
      <c r="B17" s="7">
        <v>1739</v>
      </c>
      <c r="C17" s="8">
        <v>2014</v>
      </c>
      <c r="D17" s="8" t="s">
        <v>215</v>
      </c>
      <c r="E17" s="8" t="s">
        <v>216</v>
      </c>
      <c r="F17" s="8" t="s">
        <v>21</v>
      </c>
      <c r="G17" s="8" t="s">
        <v>1452</v>
      </c>
      <c r="H17" s="17">
        <v>43523</v>
      </c>
      <c r="I17" s="2"/>
      <c r="J17" s="2"/>
      <c r="K17" s="2"/>
      <c r="L17" s="2"/>
      <c r="M17" s="2"/>
      <c r="N17" s="2"/>
      <c r="O17" s="2"/>
      <c r="P17" s="2"/>
      <c r="Q17" s="2"/>
      <c r="R17" s="2"/>
      <c r="S17" s="2"/>
      <c r="T17" s="2"/>
      <c r="U17" s="2"/>
      <c r="V17" s="2"/>
      <c r="W17" s="2"/>
      <c r="X17" s="2"/>
      <c r="Y17" s="2"/>
      <c r="Z17" s="2"/>
    </row>
    <row r="18" spans="1:26" s="4" customFormat="1" ht="99.75" x14ac:dyDescent="0.2">
      <c r="A18" s="18" t="s">
        <v>13</v>
      </c>
      <c r="B18" s="7">
        <v>1730</v>
      </c>
      <c r="C18" s="8">
        <v>2014</v>
      </c>
      <c r="D18" s="8" t="s">
        <v>217</v>
      </c>
      <c r="E18" s="8" t="s">
        <v>15</v>
      </c>
      <c r="F18" s="8" t="s">
        <v>218</v>
      </c>
      <c r="G18" s="8" t="s">
        <v>1399</v>
      </c>
      <c r="H18" s="17">
        <v>43522</v>
      </c>
      <c r="I18" s="2"/>
      <c r="J18" s="2"/>
      <c r="K18" s="2"/>
      <c r="L18" s="2"/>
      <c r="M18" s="2"/>
      <c r="N18" s="2"/>
      <c r="O18" s="2"/>
      <c r="P18" s="2"/>
      <c r="Q18" s="2"/>
      <c r="R18" s="2"/>
      <c r="S18" s="2"/>
      <c r="T18" s="2"/>
      <c r="U18" s="2"/>
      <c r="V18" s="2"/>
      <c r="W18" s="2"/>
      <c r="X18" s="2"/>
      <c r="Y18" s="2"/>
      <c r="Z18" s="2"/>
    </row>
    <row r="19" spans="1:26" s="4" customFormat="1" ht="171" x14ac:dyDescent="0.2">
      <c r="A19" s="18" t="s">
        <v>13</v>
      </c>
      <c r="B19" s="7">
        <v>1712</v>
      </c>
      <c r="C19" s="8">
        <v>2014</v>
      </c>
      <c r="D19" s="8" t="s">
        <v>219</v>
      </c>
      <c r="E19" s="8" t="s">
        <v>15</v>
      </c>
      <c r="F19" s="8" t="s">
        <v>220</v>
      </c>
      <c r="G19" s="8" t="s">
        <v>7</v>
      </c>
      <c r="H19" s="17">
        <v>43523</v>
      </c>
      <c r="I19" s="2"/>
      <c r="J19" s="2"/>
      <c r="K19" s="2"/>
      <c r="L19" s="2"/>
      <c r="M19" s="2"/>
      <c r="N19" s="2"/>
      <c r="O19" s="2"/>
      <c r="P19" s="2"/>
      <c r="Q19" s="2"/>
      <c r="R19" s="2"/>
      <c r="S19" s="2"/>
      <c r="T19" s="2"/>
      <c r="U19" s="2"/>
      <c r="V19" s="2"/>
      <c r="W19" s="2"/>
      <c r="X19" s="2"/>
      <c r="Y19" s="2"/>
      <c r="Z19" s="2"/>
    </row>
    <row r="20" spans="1:26" s="4" customFormat="1" ht="28.5" x14ac:dyDescent="0.2">
      <c r="A20" s="18" t="s">
        <v>13</v>
      </c>
      <c r="B20" s="9">
        <v>1702</v>
      </c>
      <c r="C20" s="8">
        <v>2013</v>
      </c>
      <c r="D20" s="8" t="s">
        <v>204</v>
      </c>
      <c r="E20" s="8" t="s">
        <v>15</v>
      </c>
      <c r="F20" s="8" t="s">
        <v>205</v>
      </c>
      <c r="G20" s="8" t="s">
        <v>206</v>
      </c>
      <c r="H20" s="17">
        <v>43536</v>
      </c>
      <c r="I20" s="2"/>
      <c r="J20" s="2"/>
      <c r="K20" s="2"/>
      <c r="L20" s="2"/>
      <c r="M20" s="2"/>
      <c r="N20" s="2"/>
      <c r="O20" s="2"/>
      <c r="P20" s="2"/>
      <c r="Q20" s="2"/>
      <c r="R20" s="2"/>
      <c r="S20" s="2"/>
      <c r="T20" s="2"/>
      <c r="U20" s="2"/>
      <c r="V20" s="2"/>
      <c r="W20" s="2"/>
      <c r="X20" s="2"/>
      <c r="Y20" s="2"/>
      <c r="Z20" s="2"/>
    </row>
    <row r="21" spans="1:26" s="4" customFormat="1" ht="99.75" x14ac:dyDescent="0.2">
      <c r="A21" s="18" t="s">
        <v>13</v>
      </c>
      <c r="B21" s="7">
        <v>1696</v>
      </c>
      <c r="C21" s="8">
        <v>2013</v>
      </c>
      <c r="D21" s="8" t="s">
        <v>207</v>
      </c>
      <c r="E21" s="8" t="s">
        <v>15</v>
      </c>
      <c r="F21" s="8" t="s">
        <v>208</v>
      </c>
      <c r="G21" s="8" t="s">
        <v>1403</v>
      </c>
      <c r="H21" s="17">
        <v>43523</v>
      </c>
      <c r="I21" s="2"/>
      <c r="J21" s="2"/>
      <c r="K21" s="2"/>
      <c r="L21" s="2"/>
      <c r="M21" s="2"/>
      <c r="N21" s="2"/>
      <c r="O21" s="2"/>
      <c r="P21" s="2"/>
      <c r="Q21" s="2"/>
      <c r="R21" s="2"/>
      <c r="S21" s="2"/>
      <c r="T21" s="2"/>
      <c r="U21" s="2"/>
      <c r="V21" s="2"/>
      <c r="W21" s="2"/>
      <c r="X21" s="2"/>
      <c r="Y21" s="2"/>
      <c r="Z21" s="2"/>
    </row>
    <row r="22" spans="1:26" s="4" customFormat="1" ht="42.75" x14ac:dyDescent="0.2">
      <c r="A22" s="18" t="s">
        <v>13</v>
      </c>
      <c r="B22" s="7">
        <v>1682</v>
      </c>
      <c r="C22" s="8">
        <v>2013</v>
      </c>
      <c r="D22" s="8" t="s">
        <v>209</v>
      </c>
      <c r="E22" s="8">
        <v>17</v>
      </c>
      <c r="F22" s="8" t="s">
        <v>210</v>
      </c>
      <c r="G22" s="8" t="s">
        <v>1473</v>
      </c>
      <c r="H22" s="17">
        <v>43522</v>
      </c>
      <c r="I22" s="2"/>
      <c r="J22" s="2"/>
      <c r="K22" s="2"/>
      <c r="L22" s="2"/>
      <c r="M22" s="2"/>
      <c r="N22" s="2"/>
      <c r="O22" s="2"/>
      <c r="P22" s="2"/>
      <c r="Q22" s="2"/>
      <c r="R22" s="2"/>
      <c r="S22" s="2"/>
      <c r="T22" s="2"/>
      <c r="U22" s="2"/>
      <c r="V22" s="2"/>
      <c r="W22" s="2"/>
      <c r="X22" s="2"/>
      <c r="Y22" s="2"/>
      <c r="Z22" s="2"/>
    </row>
    <row r="23" spans="1:26" s="4" customFormat="1" ht="71.25" x14ac:dyDescent="0.2">
      <c r="A23" s="18" t="s">
        <v>13</v>
      </c>
      <c r="B23" s="8">
        <v>1680</v>
      </c>
      <c r="C23" s="8">
        <v>2013</v>
      </c>
      <c r="D23" s="8" t="s">
        <v>211</v>
      </c>
      <c r="E23" s="8" t="s">
        <v>15</v>
      </c>
      <c r="F23" s="8" t="s">
        <v>184</v>
      </c>
      <c r="G23" s="8" t="s">
        <v>1501</v>
      </c>
      <c r="H23" s="17">
        <v>43525</v>
      </c>
      <c r="I23" s="2"/>
      <c r="J23" s="2"/>
      <c r="K23" s="2"/>
      <c r="L23" s="2"/>
      <c r="M23" s="2"/>
      <c r="N23" s="2"/>
      <c r="O23" s="2"/>
      <c r="P23" s="2"/>
      <c r="Q23" s="2"/>
      <c r="R23" s="2"/>
      <c r="S23" s="2"/>
      <c r="T23" s="2"/>
      <c r="U23" s="2"/>
      <c r="V23" s="2"/>
      <c r="W23" s="2"/>
      <c r="X23" s="2"/>
      <c r="Y23" s="2"/>
      <c r="Z23" s="2"/>
    </row>
    <row r="24" spans="1:26" s="4" customFormat="1" ht="28.5" x14ac:dyDescent="0.2">
      <c r="A24" s="18" t="s">
        <v>13</v>
      </c>
      <c r="B24" s="8">
        <v>1635</v>
      </c>
      <c r="C24" s="8">
        <v>2013</v>
      </c>
      <c r="D24" s="8" t="s">
        <v>212</v>
      </c>
      <c r="E24" s="8" t="s">
        <v>15</v>
      </c>
      <c r="F24" s="8" t="s">
        <v>11</v>
      </c>
      <c r="G24" s="8" t="s">
        <v>12</v>
      </c>
      <c r="H24" s="17">
        <v>43523</v>
      </c>
      <c r="I24" s="2"/>
      <c r="J24" s="2"/>
      <c r="K24" s="2"/>
      <c r="L24" s="2"/>
      <c r="M24" s="2"/>
      <c r="N24" s="2"/>
      <c r="O24" s="2"/>
      <c r="P24" s="2"/>
      <c r="Q24" s="2"/>
      <c r="R24" s="2"/>
      <c r="S24" s="2"/>
      <c r="T24" s="2"/>
      <c r="U24" s="2"/>
      <c r="V24" s="2"/>
      <c r="W24" s="2"/>
      <c r="X24" s="2"/>
      <c r="Y24" s="2"/>
      <c r="Z24" s="2"/>
    </row>
    <row r="25" spans="1:26" s="4" customFormat="1" ht="71.25" x14ac:dyDescent="0.2">
      <c r="A25" s="18" t="s">
        <v>13</v>
      </c>
      <c r="B25" s="7">
        <v>1618</v>
      </c>
      <c r="C25" s="8">
        <v>2013</v>
      </c>
      <c r="D25" s="8" t="s">
        <v>213</v>
      </c>
      <c r="E25" s="8" t="s">
        <v>15</v>
      </c>
      <c r="F25" s="8" t="s">
        <v>1398</v>
      </c>
      <c r="G25" s="8" t="s">
        <v>1474</v>
      </c>
      <c r="H25" s="17">
        <v>43522</v>
      </c>
      <c r="I25" s="2"/>
      <c r="J25" s="2"/>
      <c r="K25" s="2"/>
      <c r="L25" s="2"/>
      <c r="M25" s="2"/>
      <c r="N25" s="2"/>
      <c r="O25" s="2"/>
      <c r="P25" s="2"/>
      <c r="Q25" s="2"/>
      <c r="R25" s="2"/>
      <c r="S25" s="2"/>
      <c r="T25" s="2"/>
      <c r="U25" s="2"/>
      <c r="V25" s="2"/>
      <c r="W25" s="2"/>
      <c r="X25" s="2"/>
      <c r="Y25" s="2"/>
      <c r="Z25" s="2"/>
    </row>
    <row r="26" spans="1:26" s="4" customFormat="1" ht="103.5" customHeight="1" x14ac:dyDescent="0.2">
      <c r="A26" s="18" t="s">
        <v>13</v>
      </c>
      <c r="B26" s="9">
        <v>1616</v>
      </c>
      <c r="C26" s="8">
        <v>2013</v>
      </c>
      <c r="D26" s="8" t="s">
        <v>214</v>
      </c>
      <c r="E26" s="8" t="s">
        <v>15</v>
      </c>
      <c r="F26" s="8" t="s">
        <v>11</v>
      </c>
      <c r="G26" s="8" t="s">
        <v>12</v>
      </c>
      <c r="H26" s="17">
        <v>43523</v>
      </c>
      <c r="I26" s="2"/>
      <c r="J26" s="2"/>
      <c r="K26" s="2"/>
      <c r="L26" s="2"/>
      <c r="M26" s="2"/>
      <c r="N26" s="2"/>
      <c r="O26" s="2"/>
      <c r="P26" s="2"/>
      <c r="Q26" s="2"/>
      <c r="R26" s="2"/>
      <c r="S26" s="2"/>
      <c r="T26" s="2"/>
      <c r="U26" s="2"/>
      <c r="V26" s="2"/>
      <c r="W26" s="2"/>
      <c r="X26" s="2"/>
      <c r="Y26" s="2"/>
      <c r="Z26" s="2"/>
    </row>
    <row r="27" spans="1:26" s="4" customFormat="1" ht="28.5" x14ac:dyDescent="0.2">
      <c r="A27" s="16" t="s">
        <v>13</v>
      </c>
      <c r="B27" s="9">
        <v>1607</v>
      </c>
      <c r="C27" s="8">
        <v>2012</v>
      </c>
      <c r="D27" s="8" t="s">
        <v>189</v>
      </c>
      <c r="E27" s="8" t="s">
        <v>15</v>
      </c>
      <c r="F27" s="10" t="s">
        <v>190</v>
      </c>
      <c r="G27" s="8" t="s">
        <v>30</v>
      </c>
      <c r="H27" s="17">
        <v>43536</v>
      </c>
      <c r="I27" s="2"/>
      <c r="J27" s="2"/>
      <c r="K27" s="2"/>
      <c r="L27" s="2"/>
      <c r="M27" s="2"/>
      <c r="N27" s="2"/>
      <c r="O27" s="2"/>
      <c r="P27" s="2"/>
      <c r="Q27" s="2"/>
      <c r="R27" s="2"/>
      <c r="S27" s="2"/>
      <c r="T27" s="2"/>
      <c r="U27" s="2"/>
      <c r="V27" s="2"/>
      <c r="W27" s="2"/>
      <c r="X27" s="2"/>
      <c r="Y27" s="2"/>
      <c r="Z27" s="2"/>
    </row>
    <row r="28" spans="1:26" s="4" customFormat="1" x14ac:dyDescent="0.2">
      <c r="A28" s="18" t="s">
        <v>13</v>
      </c>
      <c r="B28" s="9">
        <v>1580</v>
      </c>
      <c r="C28" s="8">
        <v>2012</v>
      </c>
      <c r="D28" s="8" t="s">
        <v>191</v>
      </c>
      <c r="E28" s="8" t="s">
        <v>15</v>
      </c>
      <c r="F28" s="8" t="s">
        <v>11</v>
      </c>
      <c r="G28" s="8" t="s">
        <v>12</v>
      </c>
      <c r="H28" s="17">
        <v>43523</v>
      </c>
      <c r="I28" s="2"/>
      <c r="J28" s="2"/>
      <c r="K28" s="2"/>
      <c r="L28" s="2"/>
      <c r="M28" s="2"/>
      <c r="N28" s="2"/>
      <c r="O28" s="2"/>
      <c r="P28" s="2"/>
      <c r="Q28" s="2"/>
      <c r="R28" s="2"/>
      <c r="S28" s="2"/>
      <c r="T28" s="2"/>
      <c r="U28" s="2"/>
      <c r="V28" s="2"/>
      <c r="W28" s="2"/>
      <c r="X28" s="2"/>
      <c r="Y28" s="2"/>
      <c r="Z28" s="2"/>
    </row>
    <row r="29" spans="1:26" s="4" customFormat="1" ht="57" x14ac:dyDescent="0.2">
      <c r="A29" s="18" t="s">
        <v>13</v>
      </c>
      <c r="B29" s="9">
        <v>1566</v>
      </c>
      <c r="C29" s="8">
        <v>2012</v>
      </c>
      <c r="D29" s="8" t="s">
        <v>192</v>
      </c>
      <c r="E29" s="8" t="s">
        <v>15</v>
      </c>
      <c r="F29" s="8" t="s">
        <v>11</v>
      </c>
      <c r="G29" s="8" t="s">
        <v>12</v>
      </c>
      <c r="H29" s="17">
        <v>43523</v>
      </c>
      <c r="I29" s="2"/>
      <c r="J29" s="2"/>
      <c r="K29" s="2"/>
      <c r="L29" s="2"/>
      <c r="M29" s="2"/>
      <c r="N29" s="2"/>
      <c r="O29" s="2"/>
      <c r="P29" s="2"/>
      <c r="Q29" s="2"/>
      <c r="R29" s="2"/>
      <c r="S29" s="2"/>
      <c r="T29" s="2"/>
      <c r="U29" s="2"/>
      <c r="V29" s="2"/>
      <c r="W29" s="2"/>
      <c r="X29" s="2"/>
      <c r="Y29" s="2"/>
      <c r="Z29" s="2"/>
    </row>
    <row r="30" spans="1:26" s="4" customFormat="1" ht="28.5" x14ac:dyDescent="0.2">
      <c r="A30" s="18" t="s">
        <v>13</v>
      </c>
      <c r="B30" s="7">
        <v>1564</v>
      </c>
      <c r="C30" s="8">
        <v>2012</v>
      </c>
      <c r="D30" s="8" t="s">
        <v>193</v>
      </c>
      <c r="E30" s="8" t="s">
        <v>15</v>
      </c>
      <c r="F30" s="8" t="s">
        <v>88</v>
      </c>
      <c r="G30" s="8" t="s">
        <v>1471</v>
      </c>
      <c r="H30" s="17">
        <v>43522</v>
      </c>
      <c r="I30" s="2"/>
      <c r="J30" s="2"/>
      <c r="K30" s="2"/>
      <c r="L30" s="2"/>
      <c r="M30" s="2"/>
      <c r="N30" s="2"/>
      <c r="O30" s="2"/>
      <c r="P30" s="2"/>
      <c r="Q30" s="2"/>
      <c r="R30" s="2"/>
      <c r="S30" s="2"/>
      <c r="T30" s="2"/>
      <c r="U30" s="2"/>
      <c r="V30" s="2"/>
      <c r="W30" s="2"/>
      <c r="X30" s="2"/>
      <c r="Y30" s="2"/>
      <c r="Z30" s="2"/>
    </row>
    <row r="31" spans="1:26" s="4" customFormat="1" ht="28.5" x14ac:dyDescent="0.2">
      <c r="A31" s="18" t="s">
        <v>13</v>
      </c>
      <c r="B31" s="9">
        <v>1562</v>
      </c>
      <c r="C31" s="8">
        <v>2012</v>
      </c>
      <c r="D31" s="8" t="s">
        <v>194</v>
      </c>
      <c r="E31" s="8" t="s">
        <v>15</v>
      </c>
      <c r="F31" s="8" t="s">
        <v>11</v>
      </c>
      <c r="G31" s="8" t="s">
        <v>12</v>
      </c>
      <c r="H31" s="17">
        <v>43523</v>
      </c>
      <c r="I31" s="2"/>
      <c r="J31" s="2"/>
      <c r="K31" s="2"/>
      <c r="L31" s="2"/>
      <c r="M31" s="2"/>
      <c r="N31" s="2"/>
      <c r="O31" s="2"/>
      <c r="P31" s="2"/>
      <c r="Q31" s="2"/>
      <c r="R31" s="2"/>
      <c r="S31" s="2"/>
      <c r="T31" s="2"/>
      <c r="U31" s="2"/>
      <c r="V31" s="2"/>
      <c r="W31" s="2"/>
      <c r="X31" s="2"/>
      <c r="Y31" s="2"/>
      <c r="Z31" s="2"/>
    </row>
    <row r="32" spans="1:26" s="4" customFormat="1" ht="28.5" x14ac:dyDescent="0.2">
      <c r="A32" s="18" t="s">
        <v>13</v>
      </c>
      <c r="B32" s="9">
        <v>1548</v>
      </c>
      <c r="C32" s="8">
        <v>2012</v>
      </c>
      <c r="D32" s="8" t="s">
        <v>195</v>
      </c>
      <c r="E32" s="8" t="s">
        <v>15</v>
      </c>
      <c r="F32" s="8" t="s">
        <v>11</v>
      </c>
      <c r="G32" s="8" t="s">
        <v>12</v>
      </c>
      <c r="H32" s="17">
        <v>43523</v>
      </c>
      <c r="I32" s="2"/>
      <c r="J32" s="2"/>
      <c r="K32" s="2"/>
      <c r="L32" s="2"/>
      <c r="M32" s="2"/>
      <c r="N32" s="2"/>
      <c r="O32" s="2"/>
      <c r="P32" s="2"/>
      <c r="Q32" s="2"/>
      <c r="R32" s="2"/>
      <c r="S32" s="2"/>
      <c r="T32" s="2"/>
      <c r="U32" s="2"/>
      <c r="V32" s="2"/>
      <c r="W32" s="2"/>
      <c r="X32" s="2"/>
      <c r="Y32" s="2"/>
      <c r="Z32" s="2"/>
    </row>
    <row r="33" spans="1:26" s="4" customFormat="1" ht="28.5" x14ac:dyDescent="0.2">
      <c r="A33" s="18" t="s">
        <v>13</v>
      </c>
      <c r="B33" s="7">
        <v>1530</v>
      </c>
      <c r="C33" s="8">
        <v>2012</v>
      </c>
      <c r="D33" s="8" t="s">
        <v>196</v>
      </c>
      <c r="E33" s="8" t="s">
        <v>18</v>
      </c>
      <c r="F33" s="8" t="s">
        <v>19</v>
      </c>
      <c r="G33" s="8" t="s">
        <v>1459</v>
      </c>
      <c r="H33" s="17">
        <v>43522</v>
      </c>
      <c r="I33" s="2"/>
      <c r="J33" s="2"/>
      <c r="K33" s="2"/>
      <c r="L33" s="2"/>
      <c r="M33" s="2"/>
      <c r="N33" s="2"/>
      <c r="O33" s="2"/>
      <c r="P33" s="2"/>
      <c r="Q33" s="2"/>
      <c r="R33" s="2"/>
      <c r="S33" s="2"/>
      <c r="T33" s="2"/>
      <c r="U33" s="2"/>
      <c r="V33" s="2"/>
      <c r="W33" s="2"/>
      <c r="X33" s="2"/>
      <c r="Y33" s="2"/>
      <c r="Z33" s="2"/>
    </row>
    <row r="34" spans="1:26" s="4" customFormat="1" ht="42.75" x14ac:dyDescent="0.2">
      <c r="A34" s="18" t="s">
        <v>13</v>
      </c>
      <c r="B34" s="9">
        <v>1539</v>
      </c>
      <c r="C34" s="8">
        <v>2012</v>
      </c>
      <c r="D34" s="8" t="s">
        <v>197</v>
      </c>
      <c r="E34" s="8" t="s">
        <v>15</v>
      </c>
      <c r="F34" s="8" t="s">
        <v>11</v>
      </c>
      <c r="G34" s="8" t="s">
        <v>12</v>
      </c>
      <c r="H34" s="17">
        <v>43523</v>
      </c>
      <c r="I34" s="2"/>
      <c r="J34" s="2"/>
      <c r="K34" s="2"/>
      <c r="L34" s="2"/>
      <c r="M34" s="2"/>
      <c r="N34" s="2"/>
      <c r="O34" s="2"/>
      <c r="P34" s="2"/>
      <c r="Q34" s="2"/>
      <c r="R34" s="2"/>
      <c r="S34" s="2"/>
      <c r="T34" s="2"/>
      <c r="U34" s="2"/>
      <c r="V34" s="2"/>
      <c r="W34" s="2"/>
      <c r="X34" s="2"/>
      <c r="Y34" s="2"/>
      <c r="Z34" s="2"/>
    </row>
    <row r="35" spans="1:26" s="4" customFormat="1" ht="28.5" x14ac:dyDescent="0.2">
      <c r="A35" s="16" t="s">
        <v>13</v>
      </c>
      <c r="B35" s="9">
        <v>1527</v>
      </c>
      <c r="C35" s="8">
        <v>2012</v>
      </c>
      <c r="D35" s="8" t="s">
        <v>198</v>
      </c>
      <c r="E35" s="8" t="s">
        <v>15</v>
      </c>
      <c r="F35" s="8" t="s">
        <v>29</v>
      </c>
      <c r="G35" s="8" t="s">
        <v>30</v>
      </c>
      <c r="H35" s="17">
        <v>43536</v>
      </c>
      <c r="I35" s="2"/>
      <c r="J35" s="2"/>
      <c r="K35" s="2"/>
      <c r="L35" s="2"/>
      <c r="M35" s="2"/>
      <c r="N35" s="2"/>
      <c r="O35" s="2"/>
      <c r="P35" s="2"/>
      <c r="Q35" s="2"/>
      <c r="R35" s="2"/>
      <c r="S35" s="2"/>
      <c r="T35" s="2"/>
      <c r="U35" s="2"/>
      <c r="V35" s="2"/>
      <c r="W35" s="2"/>
      <c r="X35" s="2"/>
      <c r="Y35" s="2"/>
      <c r="Z35" s="2"/>
    </row>
    <row r="36" spans="1:26" s="4" customFormat="1" ht="57" x14ac:dyDescent="0.2">
      <c r="A36" s="18" t="s">
        <v>13</v>
      </c>
      <c r="B36" s="9">
        <v>1523</v>
      </c>
      <c r="C36" s="8">
        <v>2012</v>
      </c>
      <c r="D36" s="8" t="s">
        <v>199</v>
      </c>
      <c r="E36" s="8" t="s">
        <v>15</v>
      </c>
      <c r="F36" s="8" t="s">
        <v>200</v>
      </c>
      <c r="G36" s="8" t="s">
        <v>1411</v>
      </c>
      <c r="H36" s="17">
        <v>43536</v>
      </c>
      <c r="I36" s="2"/>
      <c r="J36" s="2"/>
      <c r="K36" s="2"/>
      <c r="L36" s="2"/>
      <c r="M36" s="2"/>
      <c r="N36" s="2"/>
      <c r="O36" s="2"/>
      <c r="P36" s="2"/>
      <c r="Q36" s="2"/>
      <c r="R36" s="2"/>
      <c r="S36" s="2"/>
      <c r="T36" s="2"/>
      <c r="U36" s="2"/>
      <c r="V36" s="2"/>
      <c r="W36" s="2"/>
      <c r="X36" s="2"/>
      <c r="Y36" s="2"/>
      <c r="Z36" s="2"/>
    </row>
    <row r="37" spans="1:26" s="4" customFormat="1" ht="57" x14ac:dyDescent="0.2">
      <c r="A37" s="16" t="s">
        <v>13</v>
      </c>
      <c r="B37" s="7" t="str">
        <f>HYPERLINK("http://www.alcaldiabogota.gov.co/sisjur/normas/Norma1.jsp?i=45329","1508")</f>
        <v>1508</v>
      </c>
      <c r="C37" s="8">
        <v>2012</v>
      </c>
      <c r="D37" s="8" t="s">
        <v>201</v>
      </c>
      <c r="E37" s="8" t="s">
        <v>15</v>
      </c>
      <c r="F37" s="8" t="s">
        <v>202</v>
      </c>
      <c r="G37" s="8" t="s">
        <v>1472</v>
      </c>
      <c r="H37" s="17">
        <v>43522</v>
      </c>
      <c r="I37" s="2"/>
      <c r="J37" s="2"/>
      <c r="K37" s="2"/>
      <c r="L37" s="2"/>
      <c r="M37" s="2"/>
      <c r="N37" s="2"/>
      <c r="O37" s="2"/>
      <c r="P37" s="2"/>
      <c r="Q37" s="2"/>
      <c r="R37" s="2"/>
      <c r="S37" s="2"/>
      <c r="T37" s="2"/>
      <c r="U37" s="2"/>
      <c r="V37" s="2"/>
      <c r="W37" s="2"/>
      <c r="X37" s="2"/>
      <c r="Y37" s="2"/>
      <c r="Z37" s="2"/>
    </row>
    <row r="38" spans="1:26" s="4" customFormat="1" ht="71.25" x14ac:dyDescent="0.2">
      <c r="A38" s="18" t="s">
        <v>13</v>
      </c>
      <c r="B38" s="9">
        <v>1505</v>
      </c>
      <c r="C38" s="8">
        <v>2012</v>
      </c>
      <c r="D38" s="8" t="s">
        <v>203</v>
      </c>
      <c r="E38" s="8">
        <v>13</v>
      </c>
      <c r="F38" s="8" t="s">
        <v>11</v>
      </c>
      <c r="G38" s="8" t="s">
        <v>12</v>
      </c>
      <c r="H38" s="17">
        <v>43523</v>
      </c>
      <c r="I38" s="2"/>
      <c r="J38" s="2"/>
      <c r="K38" s="2"/>
      <c r="L38" s="2"/>
      <c r="M38" s="2"/>
      <c r="N38" s="2"/>
      <c r="O38" s="2"/>
      <c r="P38" s="2"/>
      <c r="Q38" s="2"/>
      <c r="R38" s="2"/>
      <c r="S38" s="2"/>
      <c r="T38" s="2"/>
      <c r="U38" s="2"/>
      <c r="V38" s="2"/>
      <c r="W38" s="2"/>
      <c r="X38" s="2"/>
      <c r="Y38" s="2"/>
      <c r="Z38" s="2"/>
    </row>
    <row r="39" spans="1:26" s="4" customFormat="1" ht="57" x14ac:dyDescent="0.2">
      <c r="A39" s="18" t="s">
        <v>13</v>
      </c>
      <c r="B39" s="9">
        <v>1493</v>
      </c>
      <c r="C39" s="8">
        <v>2011</v>
      </c>
      <c r="D39" s="8" t="s">
        <v>170</v>
      </c>
      <c r="E39" s="8" t="s">
        <v>15</v>
      </c>
      <c r="F39" s="8" t="s">
        <v>150</v>
      </c>
      <c r="G39" s="8" t="s">
        <v>1405</v>
      </c>
      <c r="H39" s="17">
        <v>43523</v>
      </c>
      <c r="I39" s="2"/>
      <c r="J39" s="2"/>
      <c r="K39" s="2"/>
      <c r="L39" s="2"/>
      <c r="M39" s="2"/>
      <c r="N39" s="2"/>
      <c r="O39" s="2"/>
      <c r="P39" s="2"/>
      <c r="Q39" s="2"/>
      <c r="R39" s="2"/>
      <c r="S39" s="2"/>
      <c r="T39" s="2"/>
      <c r="U39" s="2"/>
      <c r="V39" s="2"/>
      <c r="W39" s="2"/>
      <c r="X39" s="2"/>
      <c r="Y39" s="2"/>
      <c r="Z39" s="2"/>
    </row>
    <row r="40" spans="1:26" s="4" customFormat="1" ht="128.25" x14ac:dyDescent="0.2">
      <c r="A40" s="18" t="s">
        <v>13</v>
      </c>
      <c r="B40" s="7">
        <v>1503</v>
      </c>
      <c r="C40" s="8">
        <v>2011</v>
      </c>
      <c r="D40" s="8" t="s">
        <v>171</v>
      </c>
      <c r="E40" s="8" t="s">
        <v>15</v>
      </c>
      <c r="F40" s="8" t="s">
        <v>172</v>
      </c>
      <c r="G40" s="8" t="s">
        <v>1470</v>
      </c>
      <c r="H40" s="17">
        <v>43522</v>
      </c>
      <c r="I40" s="2"/>
      <c r="J40" s="2"/>
      <c r="K40" s="2"/>
      <c r="L40" s="2"/>
      <c r="M40" s="2"/>
      <c r="N40" s="2"/>
      <c r="O40" s="2"/>
      <c r="P40" s="2"/>
      <c r="Q40" s="2"/>
      <c r="R40" s="2"/>
      <c r="S40" s="2"/>
      <c r="T40" s="2"/>
      <c r="U40" s="2"/>
      <c r="V40" s="2"/>
      <c r="W40" s="2"/>
      <c r="X40" s="2"/>
      <c r="Y40" s="2"/>
      <c r="Z40" s="2"/>
    </row>
    <row r="41" spans="1:26" s="4" customFormat="1" ht="42.75" x14ac:dyDescent="0.2">
      <c r="A41" s="18" t="s">
        <v>13</v>
      </c>
      <c r="B41" s="9">
        <v>1502</v>
      </c>
      <c r="C41" s="8">
        <v>2011</v>
      </c>
      <c r="D41" s="8" t="s">
        <v>173</v>
      </c>
      <c r="E41" s="8">
        <v>38047</v>
      </c>
      <c r="F41" s="8" t="s">
        <v>11</v>
      </c>
      <c r="G41" s="8" t="s">
        <v>12</v>
      </c>
      <c r="H41" s="17">
        <v>43523</v>
      </c>
      <c r="I41" s="2"/>
      <c r="J41" s="2"/>
      <c r="K41" s="2"/>
      <c r="L41" s="2"/>
      <c r="M41" s="2"/>
      <c r="N41" s="2"/>
      <c r="O41" s="2"/>
      <c r="P41" s="2"/>
      <c r="Q41" s="2"/>
      <c r="R41" s="2"/>
      <c r="S41" s="2"/>
      <c r="T41" s="2"/>
      <c r="U41" s="2"/>
      <c r="V41" s="2"/>
      <c r="W41" s="2"/>
      <c r="X41" s="2"/>
      <c r="Y41" s="2"/>
      <c r="Z41" s="2"/>
    </row>
    <row r="42" spans="1:26" s="4" customFormat="1" ht="57" x14ac:dyDescent="0.2">
      <c r="A42" s="18" t="s">
        <v>13</v>
      </c>
      <c r="B42" s="9">
        <v>1496</v>
      </c>
      <c r="C42" s="8">
        <v>2011</v>
      </c>
      <c r="D42" s="8" t="s">
        <v>174</v>
      </c>
      <c r="E42" s="8" t="s">
        <v>15</v>
      </c>
      <c r="F42" s="8" t="s">
        <v>11</v>
      </c>
      <c r="G42" s="8" t="s">
        <v>12</v>
      </c>
      <c r="H42" s="17">
        <v>43523</v>
      </c>
      <c r="I42" s="2"/>
      <c r="J42" s="2"/>
      <c r="K42" s="2"/>
      <c r="L42" s="2"/>
      <c r="M42" s="2"/>
      <c r="N42" s="2"/>
      <c r="O42" s="2"/>
      <c r="P42" s="2"/>
      <c r="Q42" s="2"/>
      <c r="R42" s="2"/>
      <c r="S42" s="2"/>
      <c r="T42" s="2"/>
      <c r="U42" s="2"/>
      <c r="V42" s="2"/>
      <c r="W42" s="2"/>
      <c r="X42" s="2"/>
      <c r="Y42" s="2"/>
      <c r="Z42" s="2"/>
    </row>
    <row r="43" spans="1:26" s="4" customFormat="1" ht="28.5" x14ac:dyDescent="0.2">
      <c r="A43" s="18" t="s">
        <v>13</v>
      </c>
      <c r="B43" s="9">
        <v>1482</v>
      </c>
      <c r="C43" s="8">
        <v>2011</v>
      </c>
      <c r="D43" s="8" t="s">
        <v>175</v>
      </c>
      <c r="E43" s="8">
        <v>38445</v>
      </c>
      <c r="F43" s="8" t="s">
        <v>11</v>
      </c>
      <c r="G43" s="8" t="s">
        <v>12</v>
      </c>
      <c r="H43" s="17">
        <v>43523</v>
      </c>
      <c r="I43" s="2"/>
      <c r="J43" s="2"/>
      <c r="K43" s="2"/>
      <c r="L43" s="2"/>
      <c r="M43" s="2"/>
      <c r="N43" s="2"/>
      <c r="O43" s="2"/>
      <c r="P43" s="2"/>
      <c r="Q43" s="2"/>
      <c r="R43" s="2"/>
      <c r="S43" s="2"/>
      <c r="T43" s="2"/>
      <c r="U43" s="2"/>
      <c r="V43" s="2"/>
      <c r="W43" s="2"/>
      <c r="X43" s="2"/>
      <c r="Y43" s="2"/>
      <c r="Z43" s="2"/>
    </row>
    <row r="44" spans="1:26" s="4" customFormat="1" ht="42.75" x14ac:dyDescent="0.2">
      <c r="A44" s="18" t="s">
        <v>13</v>
      </c>
      <c r="B44" s="7">
        <v>1474</v>
      </c>
      <c r="C44" s="8">
        <v>2011</v>
      </c>
      <c r="D44" s="8" t="s">
        <v>176</v>
      </c>
      <c r="E44" s="8" t="s">
        <v>15</v>
      </c>
      <c r="F44" s="8" t="s">
        <v>88</v>
      </c>
      <c r="G44" s="8" t="s">
        <v>7</v>
      </c>
      <c r="H44" s="17">
        <v>43536</v>
      </c>
      <c r="I44" s="2"/>
      <c r="J44" s="2"/>
      <c r="K44" s="2"/>
      <c r="L44" s="2"/>
      <c r="M44" s="2"/>
      <c r="N44" s="2"/>
      <c r="O44" s="2"/>
      <c r="P44" s="2"/>
      <c r="Q44" s="2"/>
      <c r="R44" s="2"/>
      <c r="S44" s="2"/>
      <c r="T44" s="2"/>
      <c r="U44" s="2"/>
      <c r="V44" s="2"/>
      <c r="W44" s="2"/>
      <c r="X44" s="2"/>
      <c r="Y44" s="2"/>
      <c r="Z44" s="2"/>
    </row>
    <row r="45" spans="1:26" s="4" customFormat="1" ht="28.5" x14ac:dyDescent="0.2">
      <c r="A45" s="18" t="s">
        <v>13</v>
      </c>
      <c r="B45" s="9">
        <v>1468</v>
      </c>
      <c r="C45" s="8">
        <v>2011</v>
      </c>
      <c r="D45" s="8" t="s">
        <v>177</v>
      </c>
      <c r="E45" s="8" t="s">
        <v>15</v>
      </c>
      <c r="F45" s="8" t="s">
        <v>11</v>
      </c>
      <c r="G45" s="8" t="s">
        <v>12</v>
      </c>
      <c r="H45" s="17">
        <v>43523</v>
      </c>
      <c r="I45" s="2"/>
      <c r="J45" s="2"/>
      <c r="K45" s="2"/>
      <c r="L45" s="2"/>
      <c r="M45" s="2"/>
      <c r="N45" s="2"/>
      <c r="O45" s="2"/>
      <c r="P45" s="2"/>
      <c r="Q45" s="2"/>
      <c r="R45" s="2"/>
      <c r="S45" s="2"/>
      <c r="T45" s="2"/>
      <c r="U45" s="2"/>
      <c r="V45" s="2"/>
      <c r="W45" s="2"/>
      <c r="X45" s="2"/>
      <c r="Y45" s="2"/>
      <c r="Z45" s="2"/>
    </row>
    <row r="46" spans="1:26" s="4" customFormat="1" ht="28.5" x14ac:dyDescent="0.2">
      <c r="A46" s="18" t="s">
        <v>13</v>
      </c>
      <c r="B46" s="9">
        <v>1450</v>
      </c>
      <c r="C46" s="8">
        <v>2011</v>
      </c>
      <c r="D46" s="8" t="s">
        <v>178</v>
      </c>
      <c r="E46" s="8" t="s">
        <v>15</v>
      </c>
      <c r="F46" s="8" t="s">
        <v>179</v>
      </c>
      <c r="G46" s="8" t="s">
        <v>180</v>
      </c>
      <c r="H46" s="17">
        <v>43536</v>
      </c>
      <c r="I46" s="2"/>
      <c r="J46" s="2"/>
      <c r="K46" s="2"/>
      <c r="L46" s="2"/>
      <c r="M46" s="2"/>
      <c r="N46" s="2"/>
      <c r="O46" s="2"/>
      <c r="P46" s="2"/>
      <c r="Q46" s="2"/>
      <c r="R46" s="2"/>
      <c r="S46" s="2"/>
      <c r="T46" s="2"/>
      <c r="U46" s="2"/>
      <c r="V46" s="2"/>
      <c r="W46" s="2"/>
      <c r="X46" s="2"/>
      <c r="Y46" s="2"/>
      <c r="Z46" s="2"/>
    </row>
    <row r="47" spans="1:26" s="4" customFormat="1" ht="32.25" customHeight="1" x14ac:dyDescent="0.2">
      <c r="A47" s="18" t="s">
        <v>13</v>
      </c>
      <c r="B47" s="7">
        <v>1437</v>
      </c>
      <c r="C47" s="8">
        <v>2011</v>
      </c>
      <c r="D47" s="8" t="s">
        <v>181</v>
      </c>
      <c r="E47" s="8" t="s">
        <v>15</v>
      </c>
      <c r="F47" s="8" t="s">
        <v>88</v>
      </c>
      <c r="G47" s="8" t="s">
        <v>1459</v>
      </c>
      <c r="H47" s="17">
        <v>43522</v>
      </c>
      <c r="I47" s="2"/>
      <c r="J47" s="2"/>
      <c r="K47" s="2"/>
      <c r="L47" s="2"/>
      <c r="M47" s="2"/>
      <c r="N47" s="2"/>
      <c r="O47" s="2"/>
      <c r="P47" s="2"/>
      <c r="Q47" s="2"/>
      <c r="R47" s="2"/>
      <c r="S47" s="2"/>
      <c r="T47" s="2"/>
      <c r="U47" s="2"/>
      <c r="V47" s="2"/>
      <c r="W47" s="2"/>
      <c r="X47" s="2"/>
      <c r="Y47" s="2"/>
      <c r="Z47" s="2"/>
    </row>
    <row r="48" spans="1:26" s="4" customFormat="1" ht="42.75" x14ac:dyDescent="0.2">
      <c r="A48" s="18" t="s">
        <v>13</v>
      </c>
      <c r="B48" s="9">
        <v>1337</v>
      </c>
      <c r="C48" s="8">
        <v>2011</v>
      </c>
      <c r="D48" s="8" t="s">
        <v>182</v>
      </c>
      <c r="E48" s="8" t="s">
        <v>183</v>
      </c>
      <c r="F48" s="8" t="s">
        <v>184</v>
      </c>
      <c r="G48" s="8" t="s">
        <v>1500</v>
      </c>
      <c r="H48" s="17">
        <v>43525</v>
      </c>
      <c r="I48" s="2"/>
      <c r="J48" s="2"/>
      <c r="K48" s="2"/>
      <c r="L48" s="2"/>
      <c r="M48" s="2"/>
      <c r="N48" s="2"/>
      <c r="O48" s="2"/>
      <c r="P48" s="2"/>
      <c r="Q48" s="2"/>
      <c r="R48" s="2"/>
      <c r="S48" s="2"/>
      <c r="T48" s="2"/>
      <c r="U48" s="2"/>
      <c r="V48" s="2"/>
      <c r="W48" s="2"/>
      <c r="X48" s="2"/>
      <c r="Y48" s="2"/>
      <c r="Z48" s="2"/>
    </row>
    <row r="49" spans="1:26" s="4" customFormat="1" x14ac:dyDescent="0.2">
      <c r="A49" s="18" t="s">
        <v>13</v>
      </c>
      <c r="B49" s="9">
        <v>1429</v>
      </c>
      <c r="C49" s="8">
        <v>2010</v>
      </c>
      <c r="D49" s="8" t="s">
        <v>167</v>
      </c>
      <c r="E49" s="8">
        <v>65</v>
      </c>
      <c r="F49" s="8" t="s">
        <v>11</v>
      </c>
      <c r="G49" s="8" t="s">
        <v>12</v>
      </c>
      <c r="H49" s="17">
        <v>43523</v>
      </c>
      <c r="I49" s="2"/>
      <c r="J49" s="2"/>
      <c r="K49" s="2"/>
      <c r="L49" s="2"/>
      <c r="M49" s="2"/>
      <c r="N49" s="2"/>
      <c r="O49" s="2"/>
      <c r="P49" s="2"/>
      <c r="Q49" s="2"/>
      <c r="R49" s="2"/>
      <c r="S49" s="2"/>
      <c r="T49" s="2"/>
      <c r="U49" s="2"/>
      <c r="V49" s="2"/>
      <c r="W49" s="2"/>
      <c r="X49" s="2"/>
      <c r="Y49" s="2"/>
      <c r="Z49" s="2"/>
    </row>
    <row r="50" spans="1:26" s="4" customFormat="1" ht="213.75" x14ac:dyDescent="0.2">
      <c r="A50" s="16" t="str">
        <f>HYPERLINK("http://www.alcaldiabogota.gov.co/sisjurMantenimiento/normas/Norma1.jsp?i=39180","Ley")</f>
        <v>Ley</v>
      </c>
      <c r="B50" s="7">
        <v>1383</v>
      </c>
      <c r="C50" s="8">
        <v>2010</v>
      </c>
      <c r="D50" s="8" t="s">
        <v>168</v>
      </c>
      <c r="E50" s="8" t="s">
        <v>15</v>
      </c>
      <c r="F50" s="8" t="s">
        <v>169</v>
      </c>
      <c r="G50" s="8" t="s">
        <v>1513</v>
      </c>
      <c r="H50" s="17">
        <v>43522</v>
      </c>
      <c r="I50" s="2"/>
      <c r="J50" s="2"/>
      <c r="K50" s="2"/>
      <c r="L50" s="2"/>
      <c r="M50" s="2"/>
      <c r="N50" s="2"/>
      <c r="O50" s="2"/>
      <c r="P50" s="2"/>
      <c r="Q50" s="2"/>
      <c r="R50" s="2"/>
      <c r="S50" s="2"/>
      <c r="T50" s="2"/>
      <c r="U50" s="2"/>
      <c r="V50" s="2"/>
      <c r="W50" s="2"/>
      <c r="X50" s="2"/>
      <c r="Y50" s="2"/>
      <c r="Z50" s="2"/>
    </row>
    <row r="51" spans="1:26" s="4" customFormat="1" ht="57" x14ac:dyDescent="0.2">
      <c r="A51" s="18" t="s">
        <v>13</v>
      </c>
      <c r="B51" s="9">
        <v>1355</v>
      </c>
      <c r="C51" s="8">
        <v>2009</v>
      </c>
      <c r="D51" s="8" t="s">
        <v>155</v>
      </c>
      <c r="E51" s="8" t="s">
        <v>156</v>
      </c>
      <c r="F51" s="8" t="s">
        <v>11</v>
      </c>
      <c r="G51" s="8" t="s">
        <v>12</v>
      </c>
      <c r="H51" s="17">
        <v>43523</v>
      </c>
      <c r="I51" s="2"/>
      <c r="J51" s="2"/>
      <c r="K51" s="2"/>
      <c r="L51" s="2"/>
      <c r="M51" s="2"/>
      <c r="N51" s="2"/>
      <c r="O51" s="2"/>
      <c r="P51" s="2"/>
      <c r="Q51" s="2"/>
      <c r="R51" s="2"/>
      <c r="S51" s="2"/>
      <c r="T51" s="2"/>
      <c r="U51" s="2"/>
      <c r="V51" s="2"/>
      <c r="W51" s="2"/>
      <c r="X51" s="2"/>
      <c r="Y51" s="2"/>
      <c r="Z51" s="2"/>
    </row>
    <row r="52" spans="1:26" s="4" customFormat="1" ht="28.5" x14ac:dyDescent="0.2">
      <c r="A52" s="18" t="s">
        <v>13</v>
      </c>
      <c r="B52" s="9">
        <v>1346</v>
      </c>
      <c r="C52" s="8">
        <v>2009</v>
      </c>
      <c r="D52" s="8" t="s">
        <v>157</v>
      </c>
      <c r="E52" s="8" t="s">
        <v>158</v>
      </c>
      <c r="F52" s="8" t="s">
        <v>1442</v>
      </c>
      <c r="G52" s="8" t="s">
        <v>1441</v>
      </c>
      <c r="H52" s="17">
        <v>43536</v>
      </c>
      <c r="I52" s="2"/>
      <c r="J52" s="2"/>
      <c r="K52" s="2"/>
      <c r="L52" s="2"/>
      <c r="M52" s="2"/>
      <c r="N52" s="2"/>
      <c r="O52" s="2"/>
      <c r="P52" s="2"/>
      <c r="Q52" s="2"/>
      <c r="R52" s="2"/>
      <c r="S52" s="2"/>
      <c r="T52" s="2"/>
      <c r="U52" s="2"/>
      <c r="V52" s="2"/>
      <c r="W52" s="2"/>
      <c r="X52" s="2"/>
      <c r="Y52" s="2"/>
      <c r="Z52" s="2"/>
    </row>
    <row r="53" spans="1:26" s="4" customFormat="1" ht="57" x14ac:dyDescent="0.2">
      <c r="A53" s="18" t="s">
        <v>13</v>
      </c>
      <c r="B53" s="9">
        <v>1341</v>
      </c>
      <c r="C53" s="8">
        <v>2009</v>
      </c>
      <c r="D53" s="8" t="s">
        <v>159</v>
      </c>
      <c r="E53" s="8" t="s">
        <v>160</v>
      </c>
      <c r="F53" s="8" t="s">
        <v>161</v>
      </c>
      <c r="G53" s="8" t="s">
        <v>1499</v>
      </c>
      <c r="H53" s="17">
        <v>43525</v>
      </c>
      <c r="I53" s="2"/>
      <c r="J53" s="2"/>
      <c r="K53" s="2"/>
      <c r="L53" s="2"/>
      <c r="M53" s="2"/>
      <c r="N53" s="2"/>
      <c r="O53" s="2"/>
      <c r="P53" s="2"/>
      <c r="Q53" s="2"/>
      <c r="R53" s="2"/>
      <c r="S53" s="2"/>
      <c r="T53" s="2"/>
      <c r="U53" s="2"/>
      <c r="V53" s="2"/>
      <c r="W53" s="2"/>
      <c r="X53" s="2"/>
      <c r="Y53" s="2"/>
      <c r="Z53" s="2"/>
    </row>
    <row r="54" spans="1:26" s="4" customFormat="1" ht="71.25" x14ac:dyDescent="0.2">
      <c r="A54" s="18" t="s">
        <v>13</v>
      </c>
      <c r="B54" s="9">
        <v>1335</v>
      </c>
      <c r="C54" s="8">
        <v>2009</v>
      </c>
      <c r="D54" s="8" t="s">
        <v>162</v>
      </c>
      <c r="E54" s="8">
        <v>12</v>
      </c>
      <c r="F54" s="8" t="s">
        <v>11</v>
      </c>
      <c r="G54" s="8" t="s">
        <v>12</v>
      </c>
      <c r="H54" s="17">
        <v>43523</v>
      </c>
      <c r="I54" s="2"/>
      <c r="J54" s="2"/>
      <c r="K54" s="2"/>
      <c r="L54" s="2"/>
      <c r="M54" s="2"/>
      <c r="N54" s="2"/>
      <c r="O54" s="2"/>
      <c r="P54" s="2"/>
      <c r="Q54" s="2"/>
      <c r="R54" s="2"/>
      <c r="S54" s="2"/>
      <c r="T54" s="2"/>
      <c r="U54" s="2"/>
      <c r="V54" s="2"/>
      <c r="W54" s="2"/>
      <c r="X54" s="2"/>
      <c r="Y54" s="2"/>
      <c r="Z54" s="2"/>
    </row>
    <row r="55" spans="1:26" s="4" customFormat="1" x14ac:dyDescent="0.2">
      <c r="A55" s="18" t="s">
        <v>13</v>
      </c>
      <c r="B55" s="9">
        <v>1326</v>
      </c>
      <c r="C55" s="8">
        <v>2009</v>
      </c>
      <c r="D55" s="8" t="s">
        <v>163</v>
      </c>
      <c r="E55" s="8" t="s">
        <v>15</v>
      </c>
      <c r="F55" s="8" t="s">
        <v>11</v>
      </c>
      <c r="G55" s="8" t="s">
        <v>12</v>
      </c>
      <c r="H55" s="17">
        <v>43523</v>
      </c>
      <c r="I55" s="2"/>
      <c r="J55" s="2"/>
      <c r="K55" s="2"/>
      <c r="L55" s="2"/>
      <c r="M55" s="2"/>
      <c r="N55" s="2"/>
      <c r="O55" s="2"/>
      <c r="P55" s="2"/>
      <c r="Q55" s="2"/>
      <c r="R55" s="2"/>
      <c r="S55" s="2"/>
      <c r="T55" s="2"/>
      <c r="U55" s="2"/>
      <c r="V55" s="2"/>
      <c r="W55" s="2"/>
      <c r="X55" s="2"/>
      <c r="Y55" s="2"/>
      <c r="Z55" s="2"/>
    </row>
    <row r="56" spans="1:26" s="4" customFormat="1" ht="99.75" x14ac:dyDescent="0.2">
      <c r="A56" s="18" t="s">
        <v>13</v>
      </c>
      <c r="B56" s="9">
        <v>1287</v>
      </c>
      <c r="C56" s="8">
        <v>2009</v>
      </c>
      <c r="D56" s="8" t="s">
        <v>164</v>
      </c>
      <c r="E56" s="8" t="s">
        <v>15</v>
      </c>
      <c r="F56" s="8" t="s">
        <v>165</v>
      </c>
      <c r="G56" s="8" t="s">
        <v>1451</v>
      </c>
      <c r="H56" s="17">
        <v>43536</v>
      </c>
      <c r="I56" s="2"/>
      <c r="J56" s="2"/>
      <c r="K56" s="2"/>
      <c r="L56" s="2"/>
      <c r="M56" s="2"/>
      <c r="N56" s="2"/>
      <c r="O56" s="2"/>
      <c r="P56" s="2"/>
      <c r="Q56" s="2"/>
      <c r="R56" s="2"/>
      <c r="S56" s="2"/>
      <c r="T56" s="2"/>
      <c r="U56" s="2"/>
      <c r="V56" s="2"/>
      <c r="W56" s="2"/>
      <c r="X56" s="2"/>
      <c r="Y56" s="2"/>
      <c r="Z56" s="2"/>
    </row>
    <row r="57" spans="1:26" s="4" customFormat="1" ht="28.5" x14ac:dyDescent="0.2">
      <c r="A57" s="18" t="s">
        <v>13</v>
      </c>
      <c r="B57" s="9">
        <v>1280</v>
      </c>
      <c r="C57" s="8">
        <v>2009</v>
      </c>
      <c r="D57" s="8" t="s">
        <v>166</v>
      </c>
      <c r="E57" s="8" t="s">
        <v>15</v>
      </c>
      <c r="F57" s="8" t="s">
        <v>11</v>
      </c>
      <c r="G57" s="8" t="s">
        <v>12</v>
      </c>
      <c r="H57" s="17">
        <v>43523</v>
      </c>
      <c r="I57" s="2"/>
      <c r="J57" s="2"/>
      <c r="K57" s="2"/>
      <c r="L57" s="2"/>
      <c r="M57" s="2"/>
      <c r="N57" s="2"/>
      <c r="O57" s="2"/>
      <c r="P57" s="2"/>
      <c r="Q57" s="2"/>
      <c r="R57" s="2"/>
      <c r="S57" s="2"/>
      <c r="T57" s="2"/>
      <c r="U57" s="2"/>
      <c r="V57" s="2"/>
      <c r="W57" s="2"/>
      <c r="X57" s="2"/>
      <c r="Y57" s="2"/>
      <c r="Z57" s="2"/>
    </row>
    <row r="58" spans="1:26" s="4" customFormat="1" ht="28.5" x14ac:dyDescent="0.2">
      <c r="A58" s="16" t="str">
        <f>HYPERLINK("https://www.alcaldiabogota.gov.co/sisjur/normas/Norma1.jsp?dt=S&amp;i=34710","Ley ")</f>
        <v xml:space="preserve">Ley </v>
      </c>
      <c r="B58" s="9">
        <v>1285</v>
      </c>
      <c r="C58" s="8">
        <v>2009</v>
      </c>
      <c r="D58" s="8" t="s">
        <v>1372</v>
      </c>
      <c r="E58" s="8" t="s">
        <v>243</v>
      </c>
      <c r="F58" s="8" t="s">
        <v>103</v>
      </c>
      <c r="G58" s="8" t="s">
        <v>1462</v>
      </c>
      <c r="H58" s="17">
        <v>43522</v>
      </c>
      <c r="I58" s="2"/>
      <c r="J58" s="2"/>
      <c r="K58" s="2"/>
      <c r="L58" s="2"/>
      <c r="M58" s="2"/>
      <c r="N58" s="2"/>
      <c r="O58" s="2"/>
      <c r="P58" s="2"/>
      <c r="Q58" s="2"/>
      <c r="R58" s="2"/>
      <c r="S58" s="2"/>
      <c r="T58" s="2"/>
      <c r="U58" s="2"/>
      <c r="V58" s="2"/>
      <c r="W58" s="2"/>
      <c r="X58" s="2"/>
      <c r="Y58" s="2"/>
      <c r="Z58" s="2"/>
    </row>
    <row r="59" spans="1:26" s="4" customFormat="1" ht="57" x14ac:dyDescent="0.2">
      <c r="A59" s="18" t="s">
        <v>13</v>
      </c>
      <c r="B59" s="9">
        <v>1239</v>
      </c>
      <c r="C59" s="8">
        <v>2008</v>
      </c>
      <c r="D59" s="8" t="s">
        <v>148</v>
      </c>
      <c r="E59" s="8" t="s">
        <v>149</v>
      </c>
      <c r="F59" s="8" t="s">
        <v>150</v>
      </c>
      <c r="G59" s="8" t="s">
        <v>1449</v>
      </c>
      <c r="H59" s="17">
        <v>43523</v>
      </c>
      <c r="I59" s="2"/>
      <c r="J59" s="2"/>
      <c r="K59" s="2"/>
      <c r="L59" s="2"/>
      <c r="M59" s="2"/>
      <c r="N59" s="2"/>
      <c r="O59" s="2"/>
      <c r="P59" s="2"/>
      <c r="Q59" s="2"/>
      <c r="R59" s="2"/>
      <c r="S59" s="2"/>
      <c r="T59" s="2"/>
      <c r="U59" s="2"/>
      <c r="V59" s="2"/>
      <c r="W59" s="2"/>
      <c r="X59" s="2"/>
      <c r="Y59" s="2"/>
      <c r="Z59" s="2"/>
    </row>
    <row r="60" spans="1:26" s="4" customFormat="1" ht="99.75" x14ac:dyDescent="0.2">
      <c r="A60" s="18" t="s">
        <v>13</v>
      </c>
      <c r="B60" s="7">
        <v>1266</v>
      </c>
      <c r="C60" s="8">
        <v>2008</v>
      </c>
      <c r="D60" s="8" t="s">
        <v>151</v>
      </c>
      <c r="E60" s="8" t="s">
        <v>15</v>
      </c>
      <c r="F60" s="8" t="s">
        <v>21</v>
      </c>
      <c r="G60" s="8" t="s">
        <v>1510</v>
      </c>
      <c r="H60" s="17">
        <v>43523</v>
      </c>
      <c r="I60" s="2"/>
      <c r="J60" s="2"/>
      <c r="K60" s="2"/>
      <c r="L60" s="2"/>
      <c r="M60" s="2"/>
      <c r="N60" s="2"/>
      <c r="O60" s="2"/>
      <c r="P60" s="2"/>
      <c r="Q60" s="2"/>
      <c r="R60" s="2"/>
      <c r="S60" s="2"/>
      <c r="T60" s="2"/>
      <c r="U60" s="2"/>
      <c r="V60" s="2"/>
      <c r="W60" s="2"/>
      <c r="X60" s="2"/>
      <c r="Y60" s="2"/>
      <c r="Z60" s="2"/>
    </row>
    <row r="61" spans="1:26" s="4" customFormat="1" ht="85.5" x14ac:dyDescent="0.2">
      <c r="A61" s="18" t="s">
        <v>13</v>
      </c>
      <c r="B61" s="7">
        <v>1239</v>
      </c>
      <c r="C61" s="8">
        <v>2008</v>
      </c>
      <c r="D61" s="8" t="s">
        <v>152</v>
      </c>
      <c r="E61" s="8" t="s">
        <v>153</v>
      </c>
      <c r="F61" s="8" t="s">
        <v>154</v>
      </c>
      <c r="G61" s="8" t="s">
        <v>1450</v>
      </c>
      <c r="H61" s="17">
        <v>43523</v>
      </c>
      <c r="I61" s="2"/>
      <c r="J61" s="2"/>
      <c r="K61" s="2"/>
      <c r="L61" s="2"/>
      <c r="M61" s="2"/>
      <c r="N61" s="2"/>
      <c r="O61" s="2"/>
      <c r="P61" s="2"/>
      <c r="Q61" s="2"/>
      <c r="R61" s="2"/>
      <c r="S61" s="2"/>
      <c r="T61" s="2"/>
      <c r="U61" s="2"/>
      <c r="V61" s="2"/>
      <c r="W61" s="2"/>
      <c r="X61" s="2"/>
      <c r="Y61" s="2"/>
      <c r="Z61" s="2"/>
    </row>
    <row r="62" spans="1:26" s="4" customFormat="1" ht="42.75" x14ac:dyDescent="0.2">
      <c r="A62" s="16" t="str">
        <f>HYPERLINK("http://www.alcaldiabogota.gov.co/sisjur/normas/Norma1.jsp?i=25678","Ley")</f>
        <v>Ley</v>
      </c>
      <c r="B62" s="9">
        <v>1150</v>
      </c>
      <c r="C62" s="8">
        <v>2008</v>
      </c>
      <c r="D62" s="8" t="s">
        <v>1383</v>
      </c>
      <c r="E62" s="8" t="s">
        <v>243</v>
      </c>
      <c r="F62" s="8" t="s">
        <v>88</v>
      </c>
      <c r="G62" s="8" t="s">
        <v>1495</v>
      </c>
      <c r="H62" s="17">
        <v>43522</v>
      </c>
      <c r="I62" s="2"/>
      <c r="J62" s="2"/>
      <c r="K62" s="2"/>
      <c r="L62" s="2"/>
      <c r="M62" s="2"/>
      <c r="N62" s="2"/>
      <c r="O62" s="2"/>
      <c r="P62" s="2"/>
      <c r="Q62" s="2"/>
      <c r="R62" s="2"/>
      <c r="S62" s="2"/>
      <c r="T62" s="2"/>
      <c r="U62" s="2"/>
      <c r="V62" s="2"/>
      <c r="W62" s="2"/>
      <c r="X62" s="2"/>
      <c r="Y62" s="2"/>
      <c r="Z62" s="2"/>
    </row>
    <row r="63" spans="1:26" s="4" customFormat="1" ht="57" x14ac:dyDescent="0.2">
      <c r="A63" s="16" t="str">
        <f>HYPERLINK("http://www.alcaldiabogota.gov.co/sisjur/normas/Norma1.jsp?i=25678","Ley")</f>
        <v>Ley</v>
      </c>
      <c r="B63" s="7">
        <v>1150</v>
      </c>
      <c r="C63" s="8">
        <v>2007</v>
      </c>
      <c r="D63" s="8" t="s">
        <v>144</v>
      </c>
      <c r="E63" s="8" t="s">
        <v>145</v>
      </c>
      <c r="F63" s="8" t="s">
        <v>146</v>
      </c>
      <c r="G63" s="8" t="s">
        <v>1469</v>
      </c>
      <c r="H63" s="17">
        <v>43522</v>
      </c>
      <c r="I63" s="2"/>
      <c r="J63" s="2"/>
      <c r="K63" s="2"/>
      <c r="L63" s="2"/>
      <c r="M63" s="2"/>
      <c r="N63" s="2"/>
      <c r="O63" s="2"/>
      <c r="P63" s="2"/>
      <c r="Q63" s="2"/>
      <c r="R63" s="2"/>
      <c r="S63" s="2"/>
      <c r="T63" s="2"/>
      <c r="U63" s="2"/>
      <c r="V63" s="2"/>
      <c r="W63" s="2"/>
      <c r="X63" s="2"/>
      <c r="Y63" s="2"/>
      <c r="Z63" s="2"/>
    </row>
    <row r="64" spans="1:26" s="4" customFormat="1" ht="57" x14ac:dyDescent="0.2">
      <c r="A64" s="18" t="s">
        <v>13</v>
      </c>
      <c r="B64" s="9">
        <v>1122</v>
      </c>
      <c r="C64" s="8">
        <v>2007</v>
      </c>
      <c r="D64" s="8" t="s">
        <v>147</v>
      </c>
      <c r="E64" s="8">
        <v>42</v>
      </c>
      <c r="F64" s="8" t="s">
        <v>11</v>
      </c>
      <c r="G64" s="8" t="s">
        <v>12</v>
      </c>
      <c r="H64" s="17">
        <v>43523</v>
      </c>
      <c r="I64" s="2"/>
      <c r="J64" s="2"/>
      <c r="K64" s="2"/>
      <c r="L64" s="2"/>
      <c r="M64" s="2"/>
      <c r="N64" s="2"/>
      <c r="O64" s="2"/>
      <c r="P64" s="2"/>
      <c r="Q64" s="2"/>
      <c r="R64" s="2"/>
      <c r="S64" s="2"/>
      <c r="T64" s="2"/>
      <c r="U64" s="2"/>
      <c r="V64" s="2"/>
      <c r="W64" s="2"/>
      <c r="X64" s="2"/>
      <c r="Y64" s="2"/>
      <c r="Z64" s="2"/>
    </row>
    <row r="65" spans="1:26" s="4" customFormat="1" ht="28.5" x14ac:dyDescent="0.2">
      <c r="A65" s="16" t="str">
        <f>HYPERLINK("http://www.alcaldiabogota.gov.co/sisjur/normas/Norma1.jsp?i=22962","Ley")</f>
        <v>Ley</v>
      </c>
      <c r="B65" s="9">
        <v>1123</v>
      </c>
      <c r="C65" s="8">
        <v>2007</v>
      </c>
      <c r="D65" s="8" t="s">
        <v>1379</v>
      </c>
      <c r="E65" s="8" t="s">
        <v>243</v>
      </c>
      <c r="F65" s="8" t="s">
        <v>88</v>
      </c>
      <c r="G65" s="8" t="s">
        <v>1462</v>
      </c>
      <c r="H65" s="17">
        <v>43522</v>
      </c>
      <c r="I65" s="2"/>
      <c r="J65" s="2"/>
      <c r="K65" s="2"/>
      <c r="L65" s="2"/>
      <c r="M65" s="2"/>
      <c r="N65" s="2"/>
      <c r="O65" s="2"/>
      <c r="P65" s="2"/>
      <c r="Q65" s="2"/>
      <c r="R65" s="2"/>
      <c r="S65" s="2"/>
      <c r="T65" s="2"/>
      <c r="U65" s="2"/>
      <c r="V65" s="2"/>
      <c r="W65" s="2"/>
      <c r="X65" s="2"/>
      <c r="Y65" s="2"/>
      <c r="Z65" s="2"/>
    </row>
    <row r="66" spans="1:26" s="4" customFormat="1" ht="28.5" x14ac:dyDescent="0.2">
      <c r="A66" s="16" t="str">
        <f>HYPERLINK("http://www.alcaldiabogota.gov.co/sisjur/normas/Norma1.jsp?i=25673","Ley")</f>
        <v>Ley</v>
      </c>
      <c r="B66" s="9">
        <v>1149</v>
      </c>
      <c r="C66" s="8">
        <v>2007</v>
      </c>
      <c r="D66" s="8" t="s">
        <v>1381</v>
      </c>
      <c r="E66" s="8" t="s">
        <v>243</v>
      </c>
      <c r="F66" s="8" t="s">
        <v>88</v>
      </c>
      <c r="G66" s="8" t="s">
        <v>1462</v>
      </c>
      <c r="H66" s="17">
        <v>43522</v>
      </c>
      <c r="I66" s="2"/>
      <c r="J66" s="2"/>
      <c r="K66" s="2"/>
      <c r="L66" s="2"/>
      <c r="M66" s="2"/>
      <c r="N66" s="2"/>
      <c r="O66" s="2"/>
      <c r="P66" s="2"/>
      <c r="Q66" s="2"/>
      <c r="R66" s="2"/>
      <c r="S66" s="2"/>
      <c r="T66" s="2"/>
      <c r="U66" s="2"/>
      <c r="V66" s="2"/>
      <c r="W66" s="2"/>
      <c r="X66" s="2"/>
      <c r="Y66" s="2"/>
      <c r="Z66" s="2"/>
    </row>
    <row r="67" spans="1:26" s="4" customFormat="1" ht="57" x14ac:dyDescent="0.2">
      <c r="A67" s="16" t="str">
        <f>HYPERLINK("http://www.alcaldiabogota.gov.co/sisjur/normas/Norma1.jsp?i=25620","Ley")</f>
        <v>Ley</v>
      </c>
      <c r="B67" s="9">
        <v>1142</v>
      </c>
      <c r="C67" s="8">
        <v>2007</v>
      </c>
      <c r="D67" s="8" t="s">
        <v>1384</v>
      </c>
      <c r="E67" s="8" t="s">
        <v>243</v>
      </c>
      <c r="F67" s="8" t="s">
        <v>88</v>
      </c>
      <c r="G67" s="8" t="s">
        <v>1471</v>
      </c>
      <c r="H67" s="17">
        <v>43522</v>
      </c>
      <c r="I67" s="2"/>
      <c r="J67" s="2"/>
      <c r="K67" s="2"/>
      <c r="L67" s="2"/>
      <c r="M67" s="2"/>
      <c r="N67" s="2"/>
      <c r="O67" s="2"/>
      <c r="P67" s="2"/>
      <c r="Q67" s="2"/>
      <c r="R67" s="2"/>
      <c r="S67" s="2"/>
      <c r="T67" s="2"/>
      <c r="U67" s="2"/>
      <c r="V67" s="2"/>
      <c r="W67" s="2"/>
      <c r="X67" s="2"/>
      <c r="Y67" s="2"/>
      <c r="Z67" s="2"/>
    </row>
    <row r="68" spans="1:26" s="4" customFormat="1" ht="42.75" x14ac:dyDescent="0.2">
      <c r="A68" s="18" t="s">
        <v>13</v>
      </c>
      <c r="B68" s="9">
        <v>1109</v>
      </c>
      <c r="C68" s="8">
        <v>2006</v>
      </c>
      <c r="D68" s="8" t="s">
        <v>134</v>
      </c>
      <c r="E68" s="8">
        <v>43442</v>
      </c>
      <c r="F68" s="8" t="s">
        <v>11</v>
      </c>
      <c r="G68" s="8" t="s">
        <v>12</v>
      </c>
      <c r="H68" s="17">
        <v>43523</v>
      </c>
      <c r="I68" s="2"/>
      <c r="J68" s="2"/>
      <c r="K68" s="2"/>
      <c r="L68" s="2"/>
      <c r="M68" s="2"/>
      <c r="N68" s="2"/>
      <c r="O68" s="2"/>
      <c r="P68" s="2"/>
      <c r="Q68" s="2"/>
      <c r="R68" s="2"/>
      <c r="S68" s="2"/>
      <c r="T68" s="2"/>
      <c r="U68" s="2"/>
      <c r="V68" s="2"/>
      <c r="W68" s="2"/>
      <c r="X68" s="2"/>
      <c r="Y68" s="2"/>
      <c r="Z68" s="2"/>
    </row>
    <row r="69" spans="1:26" s="4" customFormat="1" ht="99.75" x14ac:dyDescent="0.2">
      <c r="A69" s="18" t="s">
        <v>13</v>
      </c>
      <c r="B69" s="7">
        <v>1098</v>
      </c>
      <c r="C69" s="8">
        <v>2006</v>
      </c>
      <c r="D69" s="8" t="s">
        <v>135</v>
      </c>
      <c r="E69" s="8" t="s">
        <v>15</v>
      </c>
      <c r="F69" s="8" t="s">
        <v>136</v>
      </c>
      <c r="G69" s="8" t="s">
        <v>1468</v>
      </c>
      <c r="H69" s="17">
        <v>43523</v>
      </c>
      <c r="I69" s="2"/>
      <c r="J69" s="2"/>
      <c r="K69" s="2"/>
      <c r="L69" s="2"/>
      <c r="M69" s="2"/>
      <c r="N69" s="2"/>
      <c r="O69" s="2"/>
      <c r="P69" s="2"/>
      <c r="Q69" s="2"/>
      <c r="R69" s="2"/>
      <c r="S69" s="2"/>
      <c r="T69" s="2"/>
      <c r="U69" s="2"/>
      <c r="V69" s="2"/>
      <c r="W69" s="2"/>
      <c r="X69" s="2"/>
      <c r="Y69" s="2"/>
      <c r="Z69" s="2"/>
    </row>
    <row r="70" spans="1:26" s="4" customFormat="1" ht="28.5" x14ac:dyDescent="0.2">
      <c r="A70" s="18" t="s">
        <v>13</v>
      </c>
      <c r="B70" s="9">
        <v>1083</v>
      </c>
      <c r="C70" s="8">
        <v>2006</v>
      </c>
      <c r="D70" s="8" t="s">
        <v>137</v>
      </c>
      <c r="E70" s="8" t="s">
        <v>138</v>
      </c>
      <c r="F70" s="8" t="s">
        <v>1442</v>
      </c>
      <c r="G70" s="8" t="s">
        <v>1441</v>
      </c>
      <c r="H70" s="17">
        <v>43536</v>
      </c>
      <c r="I70" s="2"/>
      <c r="J70" s="2"/>
      <c r="K70" s="2"/>
      <c r="L70" s="2"/>
      <c r="M70" s="2"/>
      <c r="N70" s="2"/>
      <c r="O70" s="2"/>
      <c r="P70" s="2"/>
      <c r="Q70" s="2"/>
      <c r="R70" s="2"/>
      <c r="S70" s="2"/>
      <c r="T70" s="2"/>
      <c r="U70" s="2"/>
      <c r="V70" s="2"/>
      <c r="W70" s="2"/>
      <c r="X70" s="2"/>
      <c r="Y70" s="2"/>
      <c r="Z70" s="2"/>
    </row>
    <row r="71" spans="1:26" s="4" customFormat="1" ht="128.25" x14ac:dyDescent="0.2">
      <c r="A71" s="16" t="str">
        <f>HYPERLINK("http://www.alcaldiabogota.gov.co/sisjur/normas/Norma1.jsp?i=20866","Ley")</f>
        <v>Ley</v>
      </c>
      <c r="B71" s="7">
        <v>1066</v>
      </c>
      <c r="C71" s="8">
        <v>2006</v>
      </c>
      <c r="D71" s="8" t="s">
        <v>139</v>
      </c>
      <c r="E71" s="8" t="s">
        <v>140</v>
      </c>
      <c r="F71" s="8" t="s">
        <v>136</v>
      </c>
      <c r="G71" s="8" t="s">
        <v>1512</v>
      </c>
      <c r="H71" s="17">
        <v>43523</v>
      </c>
      <c r="I71" s="2"/>
      <c r="J71" s="2"/>
      <c r="K71" s="2"/>
      <c r="L71" s="2"/>
      <c r="M71" s="2"/>
      <c r="N71" s="2"/>
      <c r="O71" s="2"/>
      <c r="P71" s="2"/>
      <c r="Q71" s="2"/>
      <c r="R71" s="2"/>
      <c r="S71" s="2"/>
      <c r="T71" s="2"/>
      <c r="U71" s="2"/>
      <c r="V71" s="2"/>
      <c r="W71" s="2"/>
      <c r="X71" s="2"/>
      <c r="Y71" s="2"/>
      <c r="Z71" s="2"/>
    </row>
    <row r="72" spans="1:26" s="4" customFormat="1" ht="42.75" x14ac:dyDescent="0.2">
      <c r="A72" s="18" t="s">
        <v>13</v>
      </c>
      <c r="B72" s="9">
        <v>1010</v>
      </c>
      <c r="C72" s="8">
        <v>2006</v>
      </c>
      <c r="D72" s="8" t="s">
        <v>141</v>
      </c>
      <c r="E72" s="8" t="s">
        <v>15</v>
      </c>
      <c r="F72" s="8" t="s">
        <v>142</v>
      </c>
      <c r="G72" s="8" t="s">
        <v>143</v>
      </c>
      <c r="H72" s="17">
        <v>43523</v>
      </c>
      <c r="I72" s="2"/>
      <c r="J72" s="2"/>
      <c r="K72" s="2"/>
      <c r="L72" s="2"/>
      <c r="M72" s="2"/>
      <c r="N72" s="2"/>
      <c r="O72" s="2"/>
      <c r="P72" s="2"/>
      <c r="Q72" s="2"/>
      <c r="R72" s="2"/>
      <c r="S72" s="2"/>
      <c r="T72" s="2"/>
      <c r="U72" s="2"/>
      <c r="V72" s="2"/>
      <c r="W72" s="2"/>
      <c r="X72" s="2"/>
      <c r="Y72" s="2"/>
      <c r="Z72" s="2"/>
    </row>
    <row r="73" spans="1:26" s="4" customFormat="1" ht="42.75" x14ac:dyDescent="0.2">
      <c r="A73" s="18" t="s">
        <v>13</v>
      </c>
      <c r="B73" s="9">
        <v>970</v>
      </c>
      <c r="C73" s="8">
        <v>2005</v>
      </c>
      <c r="D73" s="8" t="s">
        <v>126</v>
      </c>
      <c r="E73" s="8" t="s">
        <v>15</v>
      </c>
      <c r="F73" s="8" t="s">
        <v>25</v>
      </c>
      <c r="G73" s="8" t="s">
        <v>26</v>
      </c>
      <c r="H73" s="17">
        <v>43536</v>
      </c>
      <c r="I73" s="2"/>
      <c r="J73" s="2"/>
      <c r="K73" s="2"/>
      <c r="L73" s="2"/>
      <c r="M73" s="2"/>
      <c r="N73" s="2"/>
      <c r="O73" s="2"/>
      <c r="P73" s="2"/>
      <c r="Q73" s="2"/>
      <c r="R73" s="2"/>
      <c r="S73" s="2"/>
      <c r="T73" s="2"/>
      <c r="U73" s="2"/>
      <c r="V73" s="2"/>
      <c r="W73" s="2"/>
      <c r="X73" s="2"/>
      <c r="Y73" s="2"/>
      <c r="Z73" s="2"/>
    </row>
    <row r="74" spans="1:26" s="4" customFormat="1" ht="71.25" x14ac:dyDescent="0.2">
      <c r="A74" s="16" t="s">
        <v>13</v>
      </c>
      <c r="B74" s="9">
        <v>962</v>
      </c>
      <c r="C74" s="8">
        <v>2005</v>
      </c>
      <c r="D74" s="8" t="s">
        <v>127</v>
      </c>
      <c r="E74" s="8" t="s">
        <v>15</v>
      </c>
      <c r="F74" s="8" t="s">
        <v>128</v>
      </c>
      <c r="G74" s="8" t="s">
        <v>1467</v>
      </c>
      <c r="H74" s="17">
        <v>43523</v>
      </c>
      <c r="I74" s="2"/>
      <c r="J74" s="2"/>
      <c r="K74" s="2"/>
      <c r="L74" s="2"/>
      <c r="M74" s="2"/>
      <c r="N74" s="2"/>
      <c r="O74" s="2"/>
      <c r="P74" s="2"/>
      <c r="Q74" s="2"/>
      <c r="R74" s="2"/>
      <c r="S74" s="2"/>
      <c r="T74" s="2"/>
      <c r="U74" s="2"/>
      <c r="V74" s="2"/>
      <c r="W74" s="2"/>
      <c r="X74" s="2"/>
      <c r="Y74" s="2"/>
      <c r="Z74" s="2"/>
    </row>
    <row r="75" spans="1:26" s="4" customFormat="1" x14ac:dyDescent="0.2">
      <c r="A75" s="18" t="s">
        <v>13</v>
      </c>
      <c r="B75" s="9">
        <v>951</v>
      </c>
      <c r="C75" s="8">
        <v>2005</v>
      </c>
      <c r="D75" s="8" t="s">
        <v>129</v>
      </c>
      <c r="E75" s="8" t="s">
        <v>130</v>
      </c>
      <c r="F75" s="8" t="s">
        <v>131</v>
      </c>
      <c r="G75" s="8" t="s">
        <v>132</v>
      </c>
      <c r="H75" s="17">
        <v>43536</v>
      </c>
      <c r="I75" s="2"/>
      <c r="J75" s="2"/>
      <c r="K75" s="2"/>
      <c r="L75" s="2"/>
      <c r="M75" s="2"/>
      <c r="N75" s="2"/>
      <c r="O75" s="2"/>
      <c r="P75" s="2"/>
      <c r="Q75" s="2"/>
      <c r="R75" s="2"/>
      <c r="S75" s="2"/>
      <c r="T75" s="2"/>
      <c r="U75" s="2"/>
      <c r="V75" s="2"/>
      <c r="W75" s="2"/>
      <c r="X75" s="2"/>
      <c r="Y75" s="2"/>
      <c r="Z75" s="2"/>
    </row>
    <row r="76" spans="1:26" s="4" customFormat="1" x14ac:dyDescent="0.2">
      <c r="A76" s="18" t="s">
        <v>13</v>
      </c>
      <c r="B76" s="7">
        <v>996</v>
      </c>
      <c r="C76" s="8">
        <v>2005</v>
      </c>
      <c r="D76" s="8" t="s">
        <v>133</v>
      </c>
      <c r="E76" s="8" t="s">
        <v>15</v>
      </c>
      <c r="F76" s="8" t="s">
        <v>19</v>
      </c>
      <c r="G76" s="8" t="s">
        <v>1459</v>
      </c>
      <c r="H76" s="17">
        <v>43522</v>
      </c>
      <c r="I76" s="2"/>
      <c r="J76" s="2"/>
      <c r="K76" s="2"/>
      <c r="L76" s="2"/>
      <c r="M76" s="2"/>
      <c r="N76" s="2"/>
      <c r="O76" s="2"/>
      <c r="P76" s="2"/>
      <c r="Q76" s="2"/>
      <c r="R76" s="2"/>
      <c r="S76" s="2"/>
      <c r="T76" s="2"/>
      <c r="U76" s="2"/>
      <c r="V76" s="2"/>
      <c r="W76" s="2"/>
      <c r="X76" s="2"/>
      <c r="Y76" s="2"/>
      <c r="Z76" s="2"/>
    </row>
    <row r="77" spans="1:26" s="4" customFormat="1" ht="42.75" x14ac:dyDescent="0.2">
      <c r="A77" s="18" t="s">
        <v>13</v>
      </c>
      <c r="B77" s="9">
        <v>909</v>
      </c>
      <c r="C77" s="8">
        <v>2004</v>
      </c>
      <c r="D77" s="8" t="s">
        <v>119</v>
      </c>
      <c r="E77" s="8" t="s">
        <v>120</v>
      </c>
      <c r="F77" s="8" t="s">
        <v>121</v>
      </c>
      <c r="G77" s="8" t="s">
        <v>122</v>
      </c>
      <c r="H77" s="17">
        <v>43536</v>
      </c>
      <c r="I77" s="2"/>
      <c r="J77" s="2"/>
      <c r="K77" s="2"/>
      <c r="L77" s="2"/>
      <c r="M77" s="2"/>
      <c r="N77" s="2"/>
      <c r="O77" s="2"/>
      <c r="P77" s="2"/>
      <c r="Q77" s="2"/>
      <c r="R77" s="2"/>
      <c r="S77" s="2"/>
      <c r="T77" s="2"/>
      <c r="U77" s="2"/>
      <c r="V77" s="2"/>
      <c r="W77" s="2"/>
      <c r="X77" s="2"/>
      <c r="Y77" s="2"/>
      <c r="Z77" s="2"/>
    </row>
    <row r="78" spans="1:26" s="4" customFormat="1" ht="128.25" x14ac:dyDescent="0.2">
      <c r="A78" s="16" t="str">
        <f>HYPERLINK("http://www.alcaldiabogota.gov.co/sisjur/normas/Norma1.jsp?i=14787","Ley")</f>
        <v>Ley</v>
      </c>
      <c r="B78" s="7">
        <v>906</v>
      </c>
      <c r="C78" s="8">
        <v>2004</v>
      </c>
      <c r="D78" s="8" t="s">
        <v>123</v>
      </c>
      <c r="E78" s="8" t="s">
        <v>124</v>
      </c>
      <c r="F78" s="8" t="s">
        <v>125</v>
      </c>
      <c r="G78" s="8" t="s">
        <v>1633</v>
      </c>
      <c r="H78" s="17">
        <v>43523</v>
      </c>
      <c r="I78" s="2"/>
      <c r="J78" s="2"/>
      <c r="K78" s="2"/>
      <c r="L78" s="2"/>
      <c r="M78" s="2"/>
      <c r="N78" s="2"/>
      <c r="O78" s="2"/>
      <c r="P78" s="2"/>
      <c r="Q78" s="2"/>
      <c r="R78" s="2"/>
      <c r="S78" s="2"/>
      <c r="T78" s="2"/>
      <c r="U78" s="2"/>
      <c r="V78" s="2"/>
      <c r="W78" s="2"/>
      <c r="X78" s="2"/>
      <c r="Y78" s="2"/>
      <c r="Z78" s="2"/>
    </row>
    <row r="79" spans="1:26" s="4" customFormat="1" ht="42.75" x14ac:dyDescent="0.2">
      <c r="A79" s="16" t="str">
        <f>HYPERLINK("http://www.secretariasenado.gov.co/senado/basedoc/ley_0828_2003.html","Ley")</f>
        <v>Ley</v>
      </c>
      <c r="B79" s="7">
        <v>828</v>
      </c>
      <c r="C79" s="8">
        <v>2003</v>
      </c>
      <c r="D79" s="8" t="s">
        <v>112</v>
      </c>
      <c r="E79" s="8" t="s">
        <v>113</v>
      </c>
      <c r="F79" s="8" t="s">
        <v>52</v>
      </c>
      <c r="G79" s="8" t="s">
        <v>1460</v>
      </c>
      <c r="H79" s="17">
        <v>43522</v>
      </c>
      <c r="I79" s="2"/>
      <c r="J79" s="2"/>
      <c r="K79" s="2"/>
      <c r="L79" s="2"/>
      <c r="M79" s="2"/>
      <c r="N79" s="2"/>
      <c r="O79" s="2"/>
      <c r="P79" s="2"/>
      <c r="Q79" s="2"/>
      <c r="R79" s="2"/>
      <c r="S79" s="2"/>
      <c r="T79" s="2"/>
      <c r="U79" s="2"/>
      <c r="V79" s="2"/>
      <c r="W79" s="2"/>
      <c r="X79" s="2"/>
      <c r="Y79" s="2"/>
      <c r="Z79" s="2"/>
    </row>
    <row r="80" spans="1:26" s="4" customFormat="1" ht="28.5" x14ac:dyDescent="0.2">
      <c r="A80" s="18" t="s">
        <v>13</v>
      </c>
      <c r="B80" s="7">
        <v>816</v>
      </c>
      <c r="C80" s="8">
        <v>2003</v>
      </c>
      <c r="D80" s="8" t="s">
        <v>114</v>
      </c>
      <c r="E80" s="8" t="s">
        <v>15</v>
      </c>
      <c r="F80" s="8" t="s">
        <v>19</v>
      </c>
      <c r="G80" s="8" t="s">
        <v>1459</v>
      </c>
      <c r="H80" s="17">
        <v>43522</v>
      </c>
      <c r="I80" s="2"/>
      <c r="J80" s="2"/>
      <c r="K80" s="2"/>
      <c r="L80" s="2"/>
      <c r="M80" s="2"/>
      <c r="N80" s="2"/>
      <c r="O80" s="2"/>
      <c r="P80" s="2"/>
      <c r="Q80" s="2"/>
      <c r="R80" s="2"/>
      <c r="S80" s="2"/>
      <c r="T80" s="2"/>
      <c r="U80" s="2"/>
      <c r="V80" s="2"/>
      <c r="W80" s="2"/>
      <c r="X80" s="2"/>
      <c r="Y80" s="2"/>
      <c r="Z80" s="2"/>
    </row>
    <row r="81" spans="1:26" s="4" customFormat="1" ht="42.75" x14ac:dyDescent="0.2">
      <c r="A81" s="18" t="s">
        <v>13</v>
      </c>
      <c r="B81" s="7">
        <v>819</v>
      </c>
      <c r="C81" s="8">
        <v>2003</v>
      </c>
      <c r="D81" s="8" t="s">
        <v>115</v>
      </c>
      <c r="E81" s="8" t="s">
        <v>15</v>
      </c>
      <c r="F81" s="8" t="s">
        <v>116</v>
      </c>
      <c r="G81" s="8" t="s">
        <v>1498</v>
      </c>
      <c r="H81" s="17">
        <v>43525</v>
      </c>
      <c r="I81" s="2"/>
      <c r="J81" s="2"/>
      <c r="K81" s="2"/>
      <c r="L81" s="2"/>
      <c r="M81" s="2"/>
      <c r="N81" s="2"/>
      <c r="O81" s="2"/>
      <c r="P81" s="2"/>
      <c r="Q81" s="2"/>
      <c r="R81" s="2"/>
      <c r="S81" s="2"/>
      <c r="T81" s="2"/>
      <c r="U81" s="2"/>
      <c r="V81" s="2"/>
      <c r="W81" s="2"/>
      <c r="X81" s="2"/>
      <c r="Y81" s="2"/>
      <c r="Z81" s="2"/>
    </row>
    <row r="82" spans="1:26" s="4" customFormat="1" ht="42.75" x14ac:dyDescent="0.2">
      <c r="A82" s="16" t="s">
        <v>13</v>
      </c>
      <c r="B82" s="9">
        <v>797</v>
      </c>
      <c r="C82" s="8">
        <v>2003</v>
      </c>
      <c r="D82" s="8" t="s">
        <v>117</v>
      </c>
      <c r="E82" s="8" t="s">
        <v>118</v>
      </c>
      <c r="F82" s="8" t="s">
        <v>29</v>
      </c>
      <c r="G82" s="8" t="s">
        <v>30</v>
      </c>
      <c r="H82" s="17">
        <v>43536</v>
      </c>
      <c r="I82" s="2"/>
      <c r="J82" s="2"/>
      <c r="K82" s="2"/>
      <c r="L82" s="2"/>
      <c r="M82" s="2"/>
      <c r="N82" s="2"/>
      <c r="O82" s="2"/>
      <c r="P82" s="2"/>
      <c r="Q82" s="2"/>
      <c r="R82" s="2"/>
      <c r="S82" s="2"/>
      <c r="T82" s="2"/>
      <c r="U82" s="2"/>
      <c r="V82" s="2"/>
      <c r="W82" s="2"/>
      <c r="X82" s="2"/>
      <c r="Y82" s="2"/>
      <c r="Z82" s="2"/>
    </row>
    <row r="83" spans="1:26" s="4" customFormat="1" ht="42.75" x14ac:dyDescent="0.2">
      <c r="A83" s="18" t="s">
        <v>13</v>
      </c>
      <c r="B83" s="7">
        <v>789</v>
      </c>
      <c r="C83" s="8">
        <v>2002</v>
      </c>
      <c r="D83" s="8" t="s">
        <v>106</v>
      </c>
      <c r="E83" s="8" t="s">
        <v>15</v>
      </c>
      <c r="F83" s="8" t="s">
        <v>52</v>
      </c>
      <c r="G83" s="8" t="s">
        <v>1460</v>
      </c>
      <c r="H83" s="17">
        <v>43522</v>
      </c>
      <c r="I83" s="2"/>
      <c r="J83" s="2"/>
      <c r="K83" s="2"/>
      <c r="L83" s="2"/>
      <c r="M83" s="2"/>
      <c r="N83" s="2"/>
      <c r="O83" s="2"/>
      <c r="P83" s="2"/>
      <c r="Q83" s="2"/>
      <c r="R83" s="2"/>
      <c r="S83" s="2"/>
      <c r="T83" s="2"/>
      <c r="U83" s="2"/>
      <c r="V83" s="2"/>
      <c r="W83" s="2"/>
      <c r="X83" s="2"/>
      <c r="Y83" s="2"/>
      <c r="Z83" s="2"/>
    </row>
    <row r="84" spans="1:26" s="4" customFormat="1" ht="57" x14ac:dyDescent="0.2">
      <c r="A84" s="18" t="s">
        <v>13</v>
      </c>
      <c r="B84" s="9">
        <v>776</v>
      </c>
      <c r="C84" s="8">
        <v>2002</v>
      </c>
      <c r="D84" s="8" t="s">
        <v>107</v>
      </c>
      <c r="E84" s="8">
        <v>39539</v>
      </c>
      <c r="F84" s="8" t="s">
        <v>11</v>
      </c>
      <c r="G84" s="8" t="s">
        <v>12</v>
      </c>
      <c r="H84" s="17">
        <v>43523</v>
      </c>
      <c r="I84" s="2"/>
      <c r="J84" s="2"/>
      <c r="K84" s="2"/>
      <c r="L84" s="2"/>
      <c r="M84" s="2"/>
      <c r="N84" s="2"/>
      <c r="O84" s="2"/>
      <c r="P84" s="2"/>
      <c r="Q84" s="2"/>
      <c r="R84" s="2"/>
      <c r="S84" s="2"/>
      <c r="T84" s="2"/>
      <c r="U84" s="2"/>
      <c r="V84" s="2"/>
      <c r="W84" s="2"/>
      <c r="X84" s="2"/>
      <c r="Y84" s="2"/>
      <c r="Z84" s="2"/>
    </row>
    <row r="85" spans="1:26" s="4" customFormat="1" ht="28.5" x14ac:dyDescent="0.2">
      <c r="A85" s="16" t="str">
        <f>HYPERLINK("https://www.alcaldiabogota.gov.co/sisjur/normas/Norma1.jsp?i=5557","Ley ")</f>
        <v xml:space="preserve">Ley </v>
      </c>
      <c r="B85" s="8">
        <v>769</v>
      </c>
      <c r="C85" s="8">
        <v>2002</v>
      </c>
      <c r="D85" s="8" t="s">
        <v>1385</v>
      </c>
      <c r="E85" s="8" t="s">
        <v>1386</v>
      </c>
      <c r="F85" s="8" t="s">
        <v>108</v>
      </c>
      <c r="G85" s="8" t="s">
        <v>1485</v>
      </c>
      <c r="H85" s="17">
        <v>43522</v>
      </c>
      <c r="I85" s="2"/>
      <c r="J85" s="2"/>
      <c r="K85" s="2"/>
      <c r="L85" s="2"/>
      <c r="M85" s="2"/>
      <c r="N85" s="2"/>
      <c r="O85" s="2"/>
      <c r="P85" s="2"/>
      <c r="Q85" s="2"/>
      <c r="R85" s="2"/>
      <c r="S85" s="2"/>
      <c r="T85" s="2"/>
      <c r="U85" s="2"/>
      <c r="V85" s="2"/>
      <c r="W85" s="2"/>
      <c r="X85" s="2"/>
      <c r="Y85" s="2"/>
      <c r="Z85" s="2"/>
    </row>
    <row r="86" spans="1:26" s="4" customFormat="1" ht="99.75" x14ac:dyDescent="0.2">
      <c r="A86" s="18" t="s">
        <v>13</v>
      </c>
      <c r="B86" s="7">
        <v>757</v>
      </c>
      <c r="C86" s="8">
        <v>2002</v>
      </c>
      <c r="D86" s="8" t="s">
        <v>109</v>
      </c>
      <c r="E86" s="8" t="s">
        <v>15</v>
      </c>
      <c r="F86" s="8" t="s">
        <v>21</v>
      </c>
      <c r="G86" s="8" t="s">
        <v>1511</v>
      </c>
      <c r="H86" s="17">
        <v>43523</v>
      </c>
      <c r="I86" s="2"/>
      <c r="J86" s="2"/>
      <c r="K86" s="2"/>
      <c r="L86" s="2"/>
      <c r="M86" s="2"/>
      <c r="N86" s="2"/>
      <c r="O86" s="2"/>
      <c r="P86" s="2"/>
      <c r="Q86" s="2"/>
      <c r="R86" s="2"/>
      <c r="S86" s="2"/>
      <c r="T86" s="2"/>
      <c r="U86" s="2"/>
      <c r="V86" s="2"/>
      <c r="W86" s="2"/>
      <c r="X86" s="2"/>
      <c r="Y86" s="2"/>
      <c r="Z86" s="2"/>
    </row>
    <row r="87" spans="1:26" s="4" customFormat="1" ht="63.75" customHeight="1" x14ac:dyDescent="0.2">
      <c r="A87" s="16" t="str">
        <f>HYPERLINK("http://www.alcaldiabogota.gov.co/sisjur/normas/Norma1.jsp?i=4589","Ley")</f>
        <v>Ley</v>
      </c>
      <c r="B87" s="7">
        <v>734</v>
      </c>
      <c r="C87" s="8">
        <v>2002</v>
      </c>
      <c r="D87" s="8" t="s">
        <v>110</v>
      </c>
      <c r="E87" s="8" t="s">
        <v>15</v>
      </c>
      <c r="F87" s="8" t="s">
        <v>111</v>
      </c>
      <c r="G87" s="8" t="s">
        <v>1466</v>
      </c>
      <c r="H87" s="17">
        <v>43522</v>
      </c>
      <c r="I87" s="2"/>
      <c r="J87" s="2"/>
      <c r="K87" s="2"/>
      <c r="L87" s="2"/>
      <c r="M87" s="2"/>
      <c r="N87" s="2"/>
      <c r="O87" s="2"/>
      <c r="P87" s="2"/>
      <c r="Q87" s="2"/>
      <c r="R87" s="2"/>
      <c r="S87" s="2"/>
      <c r="T87" s="2"/>
      <c r="U87" s="2"/>
      <c r="V87" s="2"/>
      <c r="W87" s="2"/>
      <c r="X87" s="2"/>
      <c r="Y87" s="2"/>
      <c r="Z87" s="2"/>
    </row>
    <row r="88" spans="1:26" s="4" customFormat="1" ht="28.5" x14ac:dyDescent="0.2">
      <c r="A88" s="18" t="s">
        <v>13</v>
      </c>
      <c r="B88" s="7">
        <v>640</v>
      </c>
      <c r="C88" s="8">
        <v>2001</v>
      </c>
      <c r="D88" s="8" t="s">
        <v>102</v>
      </c>
      <c r="E88" s="8" t="s">
        <v>15</v>
      </c>
      <c r="F88" s="8" t="s">
        <v>103</v>
      </c>
      <c r="G88" s="8" t="s">
        <v>1462</v>
      </c>
      <c r="H88" s="17">
        <v>43522</v>
      </c>
      <c r="I88" s="2"/>
      <c r="J88" s="2"/>
      <c r="K88" s="2"/>
      <c r="L88" s="2"/>
      <c r="M88" s="2"/>
      <c r="N88" s="2"/>
      <c r="O88" s="2"/>
      <c r="P88" s="2"/>
      <c r="Q88" s="2"/>
      <c r="R88" s="2"/>
      <c r="S88" s="2"/>
      <c r="T88" s="2"/>
      <c r="U88" s="2"/>
      <c r="V88" s="2"/>
      <c r="W88" s="2"/>
      <c r="X88" s="2"/>
      <c r="Y88" s="2"/>
      <c r="Z88" s="2"/>
    </row>
    <row r="89" spans="1:26" s="4" customFormat="1" ht="57" x14ac:dyDescent="0.2">
      <c r="A89" s="18" t="s">
        <v>13</v>
      </c>
      <c r="B89" s="7">
        <v>678</v>
      </c>
      <c r="C89" s="8">
        <v>2001</v>
      </c>
      <c r="D89" s="8" t="s">
        <v>104</v>
      </c>
      <c r="E89" s="8" t="s">
        <v>15</v>
      </c>
      <c r="F89" s="8" t="s">
        <v>19</v>
      </c>
      <c r="G89" s="8" t="s">
        <v>1459</v>
      </c>
      <c r="H89" s="17">
        <v>43522</v>
      </c>
      <c r="I89" s="2"/>
      <c r="J89" s="2"/>
      <c r="K89" s="2"/>
      <c r="L89" s="2"/>
      <c r="M89" s="2"/>
      <c r="N89" s="2"/>
      <c r="O89" s="2"/>
      <c r="P89" s="2"/>
      <c r="Q89" s="2"/>
      <c r="R89" s="2"/>
      <c r="S89" s="2"/>
      <c r="T89" s="2"/>
      <c r="U89" s="2"/>
      <c r="V89" s="2"/>
      <c r="W89" s="2"/>
      <c r="X89" s="2"/>
      <c r="Y89" s="2"/>
      <c r="Z89" s="2"/>
    </row>
    <row r="90" spans="1:26" s="4" customFormat="1" ht="71.25" x14ac:dyDescent="0.2">
      <c r="A90" s="18" t="s">
        <v>13</v>
      </c>
      <c r="B90" s="7">
        <v>688</v>
      </c>
      <c r="C90" s="8">
        <v>2001</v>
      </c>
      <c r="D90" s="8" t="s">
        <v>105</v>
      </c>
      <c r="E90" s="8" t="s">
        <v>15</v>
      </c>
      <c r="F90" s="8" t="s">
        <v>21</v>
      </c>
      <c r="G90" s="8" t="s">
        <v>1448</v>
      </c>
      <c r="H90" s="17">
        <v>43523</v>
      </c>
      <c r="I90" s="2"/>
      <c r="J90" s="2"/>
      <c r="K90" s="2"/>
      <c r="L90" s="2"/>
      <c r="M90" s="2"/>
      <c r="N90" s="2"/>
      <c r="O90" s="2"/>
      <c r="P90" s="2"/>
      <c r="Q90" s="2"/>
      <c r="R90" s="2"/>
      <c r="S90" s="2"/>
      <c r="T90" s="2"/>
      <c r="U90" s="2"/>
      <c r="V90" s="2"/>
      <c r="W90" s="2"/>
      <c r="X90" s="2"/>
      <c r="Y90" s="2"/>
      <c r="Z90" s="2"/>
    </row>
    <row r="91" spans="1:26" s="4" customFormat="1" ht="28.5" x14ac:dyDescent="0.2">
      <c r="A91" s="16" t="str">
        <f>HYPERLINK("http://www.secretariasenado.gov.co/senado/basedoc/ley_0712_2001.html","Ley")</f>
        <v>Ley</v>
      </c>
      <c r="B91" s="8">
        <v>712</v>
      </c>
      <c r="C91" s="8">
        <v>2001</v>
      </c>
      <c r="D91" s="8" t="s">
        <v>1382</v>
      </c>
      <c r="E91" s="8" t="s">
        <v>243</v>
      </c>
      <c r="F91" s="8" t="s">
        <v>88</v>
      </c>
      <c r="G91" s="8" t="s">
        <v>1471</v>
      </c>
      <c r="H91" s="17">
        <v>43522</v>
      </c>
      <c r="I91" s="2"/>
      <c r="J91" s="2"/>
      <c r="K91" s="2"/>
      <c r="L91" s="2"/>
      <c r="M91" s="2"/>
      <c r="N91" s="2"/>
      <c r="O91" s="2"/>
      <c r="P91" s="2"/>
      <c r="Q91" s="2"/>
      <c r="R91" s="2"/>
      <c r="S91" s="2"/>
      <c r="T91" s="2"/>
      <c r="U91" s="2"/>
      <c r="V91" s="2"/>
      <c r="W91" s="2"/>
      <c r="X91" s="2"/>
      <c r="Y91" s="2"/>
      <c r="Z91" s="2"/>
    </row>
    <row r="92" spans="1:26" s="4" customFormat="1" ht="28.5" x14ac:dyDescent="0.2">
      <c r="A92" s="18" t="s">
        <v>13</v>
      </c>
      <c r="B92" s="7">
        <v>594</v>
      </c>
      <c r="C92" s="8">
        <v>2000</v>
      </c>
      <c r="D92" s="8" t="s">
        <v>94</v>
      </c>
      <c r="E92" s="8" t="s">
        <v>95</v>
      </c>
      <c r="F92" s="8" t="s">
        <v>96</v>
      </c>
      <c r="G92" s="8" t="s">
        <v>97</v>
      </c>
      <c r="H92" s="17">
        <v>43523</v>
      </c>
      <c r="I92" s="2"/>
      <c r="J92" s="2"/>
      <c r="K92" s="2"/>
      <c r="L92" s="2"/>
      <c r="M92" s="2"/>
      <c r="N92" s="2"/>
      <c r="O92" s="2"/>
      <c r="P92" s="2"/>
      <c r="Q92" s="2"/>
      <c r="R92" s="2"/>
      <c r="S92" s="2"/>
      <c r="T92" s="2"/>
      <c r="U92" s="2"/>
      <c r="V92" s="2"/>
      <c r="W92" s="2"/>
      <c r="X92" s="2"/>
      <c r="Y92" s="2"/>
      <c r="Z92" s="2"/>
    </row>
    <row r="93" spans="1:26" s="4" customFormat="1" ht="57" x14ac:dyDescent="0.2">
      <c r="A93" s="18" t="s">
        <v>13</v>
      </c>
      <c r="B93" s="7">
        <v>599</v>
      </c>
      <c r="C93" s="8">
        <v>2000</v>
      </c>
      <c r="D93" s="8" t="s">
        <v>98</v>
      </c>
      <c r="E93" s="8" t="s">
        <v>99</v>
      </c>
      <c r="F93" s="8" t="s">
        <v>100</v>
      </c>
      <c r="G93" s="8" t="s">
        <v>1465</v>
      </c>
      <c r="H93" s="17">
        <v>43522</v>
      </c>
      <c r="I93" s="2"/>
      <c r="J93" s="2"/>
      <c r="K93" s="2"/>
      <c r="L93" s="2"/>
      <c r="M93" s="2"/>
      <c r="N93" s="2"/>
      <c r="O93" s="2"/>
      <c r="P93" s="2"/>
      <c r="Q93" s="2"/>
      <c r="R93" s="2"/>
      <c r="S93" s="2"/>
      <c r="T93" s="2"/>
      <c r="U93" s="2"/>
      <c r="V93" s="2"/>
      <c r="W93" s="2"/>
      <c r="X93" s="2"/>
      <c r="Y93" s="2"/>
      <c r="Z93" s="2"/>
    </row>
    <row r="94" spans="1:26" s="4" customFormat="1" x14ac:dyDescent="0.2">
      <c r="A94" s="18" t="s">
        <v>13</v>
      </c>
      <c r="B94" s="7">
        <v>600</v>
      </c>
      <c r="C94" s="8">
        <v>2000</v>
      </c>
      <c r="D94" s="8" t="s">
        <v>101</v>
      </c>
      <c r="E94" s="8" t="s">
        <v>15</v>
      </c>
      <c r="F94" s="8" t="s">
        <v>74</v>
      </c>
      <c r="G94" s="8" t="s">
        <v>1459</v>
      </c>
      <c r="H94" s="17">
        <v>43522</v>
      </c>
      <c r="I94" s="2"/>
      <c r="J94" s="2"/>
      <c r="K94" s="2"/>
      <c r="L94" s="2"/>
      <c r="M94" s="2"/>
      <c r="N94" s="2"/>
      <c r="O94" s="2"/>
      <c r="P94" s="2"/>
      <c r="Q94" s="2"/>
      <c r="R94" s="2"/>
      <c r="S94" s="2"/>
      <c r="T94" s="2"/>
      <c r="U94" s="2"/>
      <c r="V94" s="2"/>
      <c r="W94" s="2"/>
      <c r="X94" s="2"/>
      <c r="Y94" s="2"/>
      <c r="Z94" s="2"/>
    </row>
    <row r="95" spans="1:26" s="4" customFormat="1" ht="28.5" x14ac:dyDescent="0.2">
      <c r="A95" s="16" t="str">
        <f>HYPERLINK("http://www.secretariasenado.gov.co/senado/basedoc/ley_0599_2000.html","Ley")</f>
        <v>Ley</v>
      </c>
      <c r="B95" s="8">
        <v>599</v>
      </c>
      <c r="C95" s="8">
        <v>2000</v>
      </c>
      <c r="D95" s="8" t="s">
        <v>1371</v>
      </c>
      <c r="E95" s="8" t="s">
        <v>243</v>
      </c>
      <c r="F95" s="8" t="s">
        <v>103</v>
      </c>
      <c r="G95" s="8" t="s">
        <v>1462</v>
      </c>
      <c r="H95" s="17">
        <v>43522</v>
      </c>
      <c r="I95" s="2"/>
      <c r="J95" s="2"/>
      <c r="K95" s="2"/>
      <c r="L95" s="2"/>
      <c r="M95" s="2"/>
      <c r="N95" s="2"/>
      <c r="O95" s="2"/>
      <c r="P95" s="2"/>
      <c r="Q95" s="2"/>
      <c r="R95" s="2"/>
      <c r="S95" s="2"/>
      <c r="T95" s="2"/>
      <c r="U95" s="2"/>
      <c r="V95" s="2"/>
      <c r="W95" s="2"/>
      <c r="X95" s="2"/>
      <c r="Y95" s="2"/>
      <c r="Z95" s="2"/>
    </row>
    <row r="96" spans="1:26" s="4" customFormat="1" ht="57" x14ac:dyDescent="0.2">
      <c r="A96" s="18" t="s">
        <v>13</v>
      </c>
      <c r="B96" s="7">
        <v>527</v>
      </c>
      <c r="C96" s="8">
        <v>1999</v>
      </c>
      <c r="D96" s="8" t="s">
        <v>91</v>
      </c>
      <c r="E96" s="8" t="s">
        <v>92</v>
      </c>
      <c r="F96" s="8" t="s">
        <v>93</v>
      </c>
      <c r="G96" s="8" t="s">
        <v>1464</v>
      </c>
      <c r="H96" s="17">
        <v>43522</v>
      </c>
      <c r="I96" s="2"/>
      <c r="J96" s="2"/>
      <c r="K96" s="2"/>
      <c r="L96" s="2"/>
      <c r="M96" s="2"/>
      <c r="N96" s="2"/>
      <c r="O96" s="2"/>
      <c r="P96" s="2"/>
      <c r="Q96" s="2"/>
      <c r="R96" s="2"/>
      <c r="S96" s="2"/>
      <c r="T96" s="2"/>
      <c r="U96" s="2"/>
      <c r="V96" s="2"/>
      <c r="W96" s="2"/>
      <c r="X96" s="2"/>
      <c r="Y96" s="2"/>
      <c r="Z96" s="2"/>
    </row>
    <row r="97" spans="1:26" s="4" customFormat="1" ht="85.5" x14ac:dyDescent="0.2">
      <c r="A97" s="18" t="s">
        <v>13</v>
      </c>
      <c r="B97" s="7">
        <v>446</v>
      </c>
      <c r="C97" s="8">
        <v>1998</v>
      </c>
      <c r="D97" s="8" t="s">
        <v>86</v>
      </c>
      <c r="E97" s="8" t="s">
        <v>87</v>
      </c>
      <c r="F97" s="8" t="s">
        <v>88</v>
      </c>
      <c r="G97" s="8" t="s">
        <v>1462</v>
      </c>
      <c r="H97" s="17">
        <v>43522</v>
      </c>
      <c r="I97" s="2"/>
      <c r="J97" s="2"/>
      <c r="K97" s="2"/>
      <c r="L97" s="2"/>
      <c r="M97" s="2"/>
      <c r="N97" s="2"/>
      <c r="O97" s="2"/>
      <c r="P97" s="2"/>
      <c r="Q97" s="2"/>
      <c r="R97" s="2"/>
      <c r="S97" s="2"/>
      <c r="T97" s="2"/>
      <c r="U97" s="2"/>
      <c r="V97" s="2"/>
      <c r="W97" s="2"/>
      <c r="X97" s="2"/>
      <c r="Y97" s="2"/>
      <c r="Z97" s="2"/>
    </row>
    <row r="98" spans="1:26" s="4" customFormat="1" ht="71.25" x14ac:dyDescent="0.2">
      <c r="A98" s="16" t="str">
        <f>HYPERLINK("http://www.funcionpublica.gov.co/eva/gestornormativo/norma.php?i=186","Ley")</f>
        <v>Ley</v>
      </c>
      <c r="B98" s="7">
        <v>489</v>
      </c>
      <c r="C98" s="8">
        <v>1998</v>
      </c>
      <c r="D98" s="8" t="s">
        <v>89</v>
      </c>
      <c r="E98" s="8" t="s">
        <v>15</v>
      </c>
      <c r="F98" s="8" t="s">
        <v>90</v>
      </c>
      <c r="G98" s="8" t="s">
        <v>1463</v>
      </c>
      <c r="H98" s="17">
        <v>43522</v>
      </c>
      <c r="I98" s="2"/>
      <c r="J98" s="2"/>
      <c r="K98" s="2"/>
      <c r="L98" s="2"/>
      <c r="M98" s="2"/>
      <c r="N98" s="2"/>
      <c r="O98" s="2"/>
      <c r="P98" s="2"/>
      <c r="Q98" s="2"/>
      <c r="R98" s="2"/>
      <c r="S98" s="2"/>
      <c r="T98" s="2"/>
      <c r="U98" s="2"/>
      <c r="V98" s="2"/>
      <c r="W98" s="2"/>
      <c r="X98" s="2"/>
      <c r="Y98" s="2"/>
      <c r="Z98" s="2"/>
    </row>
    <row r="99" spans="1:26" s="4" customFormat="1" ht="42.75" x14ac:dyDescent="0.2">
      <c r="A99" s="16" t="str">
        <f>HYPERLINK("http://www.alcaldiabogota.gov.co/sisjur/normas/Norma1.jsp?i=188","Ley")</f>
        <v>Ley</v>
      </c>
      <c r="B99" s="9">
        <v>472</v>
      </c>
      <c r="C99" s="8">
        <v>1998</v>
      </c>
      <c r="D99" s="8" t="s">
        <v>1378</v>
      </c>
      <c r="E99" s="8" t="s">
        <v>243</v>
      </c>
      <c r="F99" s="8" t="s">
        <v>88</v>
      </c>
      <c r="G99" s="8" t="s">
        <v>1462</v>
      </c>
      <c r="H99" s="17">
        <v>43522</v>
      </c>
      <c r="I99" s="2"/>
      <c r="J99" s="2"/>
      <c r="K99" s="2"/>
      <c r="L99" s="2"/>
      <c r="M99" s="2"/>
      <c r="N99" s="2"/>
      <c r="O99" s="2"/>
      <c r="P99" s="2"/>
      <c r="Q99" s="2"/>
      <c r="R99" s="2"/>
      <c r="S99" s="2"/>
      <c r="T99" s="2"/>
      <c r="U99" s="2"/>
      <c r="V99" s="2"/>
      <c r="W99" s="2"/>
      <c r="X99" s="2"/>
      <c r="Y99" s="2"/>
      <c r="Z99" s="2"/>
    </row>
    <row r="100" spans="1:26" s="4" customFormat="1" ht="28.5" x14ac:dyDescent="0.2">
      <c r="A100" s="16" t="str">
        <f>HYPERLINK("http://www.alcaldiabogota.gov.co/sisjur/normas/Norma1.jsp?i=187#0","Ley")</f>
        <v>Ley</v>
      </c>
      <c r="B100" s="9">
        <v>488</v>
      </c>
      <c r="C100" s="8">
        <v>1998</v>
      </c>
      <c r="D100" s="8" t="s">
        <v>1380</v>
      </c>
      <c r="E100" s="8" t="s">
        <v>243</v>
      </c>
      <c r="F100" s="8" t="s">
        <v>88</v>
      </c>
      <c r="G100" s="8" t="s">
        <v>1471</v>
      </c>
      <c r="H100" s="17">
        <v>43522</v>
      </c>
      <c r="I100" s="2"/>
      <c r="J100" s="2"/>
      <c r="K100" s="2"/>
      <c r="L100" s="2"/>
      <c r="M100" s="2"/>
      <c r="N100" s="2"/>
      <c r="O100" s="2"/>
      <c r="P100" s="2"/>
      <c r="Q100" s="2"/>
      <c r="R100" s="2"/>
      <c r="S100" s="2"/>
      <c r="T100" s="2"/>
      <c r="U100" s="2"/>
      <c r="V100" s="2"/>
      <c r="W100" s="2"/>
      <c r="X100" s="2"/>
      <c r="Y100" s="2"/>
      <c r="Z100" s="2"/>
    </row>
    <row r="101" spans="1:26" s="4" customFormat="1" ht="57" x14ac:dyDescent="0.2">
      <c r="A101" s="18" t="s">
        <v>13</v>
      </c>
      <c r="B101" s="7">
        <v>388</v>
      </c>
      <c r="C101" s="8">
        <v>1997</v>
      </c>
      <c r="D101" s="8" t="s">
        <v>79</v>
      </c>
      <c r="E101" s="8" t="s">
        <v>15</v>
      </c>
      <c r="F101" s="8" t="s">
        <v>80</v>
      </c>
      <c r="G101" s="8" t="s">
        <v>7</v>
      </c>
      <c r="H101" s="17">
        <v>43522</v>
      </c>
      <c r="I101" s="2"/>
      <c r="J101" s="2"/>
      <c r="K101" s="2"/>
      <c r="L101" s="2"/>
      <c r="M101" s="2"/>
      <c r="N101" s="2"/>
      <c r="O101" s="2"/>
      <c r="P101" s="2"/>
      <c r="Q101" s="2"/>
      <c r="R101" s="2"/>
      <c r="S101" s="2"/>
      <c r="T101" s="2"/>
      <c r="U101" s="2"/>
      <c r="V101" s="2"/>
      <c r="W101" s="2"/>
      <c r="X101" s="2"/>
      <c r="Y101" s="2"/>
      <c r="Z101" s="2"/>
    </row>
    <row r="102" spans="1:26" s="4" customFormat="1" ht="57" x14ac:dyDescent="0.2">
      <c r="A102" s="18" t="s">
        <v>13</v>
      </c>
      <c r="B102" s="9">
        <v>378</v>
      </c>
      <c r="C102" s="8">
        <v>1997</v>
      </c>
      <c r="D102" s="8" t="s">
        <v>81</v>
      </c>
      <c r="E102" s="8" t="s">
        <v>82</v>
      </c>
      <c r="F102" s="8" t="s">
        <v>11</v>
      </c>
      <c r="G102" s="8" t="s">
        <v>12</v>
      </c>
      <c r="H102" s="17">
        <v>43523</v>
      </c>
      <c r="I102" s="2"/>
      <c r="J102" s="2"/>
      <c r="K102" s="2"/>
      <c r="L102" s="2"/>
      <c r="M102" s="2"/>
      <c r="N102" s="2"/>
      <c r="O102" s="2"/>
      <c r="P102" s="2"/>
      <c r="Q102" s="2"/>
      <c r="R102" s="2"/>
      <c r="S102" s="2"/>
      <c r="T102" s="2"/>
      <c r="U102" s="2"/>
      <c r="V102" s="2"/>
      <c r="W102" s="2"/>
      <c r="X102" s="2"/>
      <c r="Y102" s="2"/>
      <c r="Z102" s="2"/>
    </row>
    <row r="103" spans="1:26" s="4" customFormat="1" ht="28.5" x14ac:dyDescent="0.2">
      <c r="A103" s="18" t="s">
        <v>13</v>
      </c>
      <c r="B103" s="7">
        <v>375</v>
      </c>
      <c r="C103" s="8">
        <v>1997</v>
      </c>
      <c r="D103" s="8" t="s">
        <v>83</v>
      </c>
      <c r="E103" s="8" t="s">
        <v>15</v>
      </c>
      <c r="F103" s="8" t="s">
        <v>21</v>
      </c>
      <c r="G103" s="8" t="s">
        <v>22</v>
      </c>
      <c r="H103" s="17">
        <v>43523</v>
      </c>
      <c r="I103" s="2"/>
      <c r="J103" s="2"/>
      <c r="K103" s="2"/>
      <c r="L103" s="2"/>
      <c r="M103" s="2"/>
      <c r="N103" s="2"/>
      <c r="O103" s="2"/>
      <c r="P103" s="2"/>
      <c r="Q103" s="2"/>
      <c r="R103" s="2"/>
      <c r="S103" s="2"/>
      <c r="T103" s="2"/>
      <c r="U103" s="2"/>
      <c r="V103" s="2"/>
      <c r="W103" s="2"/>
      <c r="X103" s="2"/>
      <c r="Y103" s="2"/>
      <c r="Z103" s="2"/>
    </row>
    <row r="104" spans="1:26" s="4" customFormat="1" ht="128.25" x14ac:dyDescent="0.2">
      <c r="A104" s="18" t="s">
        <v>13</v>
      </c>
      <c r="B104" s="7">
        <v>361</v>
      </c>
      <c r="C104" s="8">
        <v>1997</v>
      </c>
      <c r="D104" s="8" t="s">
        <v>84</v>
      </c>
      <c r="E104" s="8" t="s">
        <v>15</v>
      </c>
      <c r="F104" s="8" t="s">
        <v>85</v>
      </c>
      <c r="G104" s="8" t="s">
        <v>1447</v>
      </c>
      <c r="H104" s="17">
        <v>43523</v>
      </c>
      <c r="I104" s="2"/>
      <c r="J104" s="2"/>
      <c r="K104" s="2"/>
      <c r="L104" s="2"/>
      <c r="M104" s="2"/>
      <c r="N104" s="2"/>
      <c r="O104" s="2"/>
      <c r="P104" s="2"/>
      <c r="Q104" s="2"/>
      <c r="R104" s="2"/>
      <c r="S104" s="2"/>
      <c r="T104" s="2"/>
      <c r="U104" s="2"/>
      <c r="V104" s="2"/>
      <c r="W104" s="2"/>
      <c r="X104" s="2"/>
      <c r="Y104" s="2"/>
      <c r="Z104" s="2"/>
    </row>
    <row r="105" spans="1:26" s="4" customFormat="1" ht="28.5" x14ac:dyDescent="0.2">
      <c r="A105" s="18" t="s">
        <v>13</v>
      </c>
      <c r="B105" s="7">
        <v>111</v>
      </c>
      <c r="C105" s="8">
        <v>1996</v>
      </c>
      <c r="D105" s="8" t="s">
        <v>67</v>
      </c>
      <c r="E105" s="8" t="s">
        <v>68</v>
      </c>
      <c r="F105" s="8" t="s">
        <v>69</v>
      </c>
      <c r="G105" s="8" t="s">
        <v>70</v>
      </c>
      <c r="H105" s="17">
        <v>43536</v>
      </c>
      <c r="I105" s="2"/>
      <c r="J105" s="2"/>
      <c r="K105" s="2"/>
      <c r="L105" s="2"/>
      <c r="M105" s="2"/>
      <c r="N105" s="2"/>
      <c r="O105" s="2"/>
      <c r="P105" s="2"/>
      <c r="Q105" s="2"/>
      <c r="R105" s="2"/>
      <c r="S105" s="2"/>
      <c r="T105" s="2"/>
      <c r="U105" s="2"/>
      <c r="V105" s="2"/>
      <c r="W105" s="2"/>
      <c r="X105" s="2"/>
      <c r="Y105" s="2"/>
      <c r="Z105" s="2"/>
    </row>
    <row r="106" spans="1:26" s="4" customFormat="1" ht="57" x14ac:dyDescent="0.2">
      <c r="A106" s="16" t="s">
        <v>13</v>
      </c>
      <c r="B106" s="9">
        <v>298</v>
      </c>
      <c r="C106" s="8">
        <v>1996</v>
      </c>
      <c r="D106" s="8" t="s">
        <v>71</v>
      </c>
      <c r="E106" s="8" t="s">
        <v>72</v>
      </c>
      <c r="F106" s="8" t="s">
        <v>29</v>
      </c>
      <c r="G106" s="8" t="s">
        <v>30</v>
      </c>
      <c r="H106" s="17">
        <v>43536</v>
      </c>
      <c r="I106" s="2"/>
      <c r="J106" s="2"/>
      <c r="K106" s="2"/>
      <c r="L106" s="2"/>
      <c r="M106" s="2"/>
      <c r="N106" s="2"/>
      <c r="O106" s="2"/>
      <c r="P106" s="2"/>
      <c r="Q106" s="2"/>
      <c r="R106" s="2"/>
      <c r="S106" s="2"/>
      <c r="T106" s="2"/>
      <c r="U106" s="2"/>
      <c r="V106" s="2"/>
      <c r="W106" s="2"/>
      <c r="X106" s="2"/>
      <c r="Y106" s="2"/>
      <c r="Z106" s="2"/>
    </row>
    <row r="107" spans="1:26" s="4" customFormat="1" x14ac:dyDescent="0.2">
      <c r="A107" s="18" t="s">
        <v>13</v>
      </c>
      <c r="B107" s="7">
        <v>310</v>
      </c>
      <c r="C107" s="8">
        <v>1996</v>
      </c>
      <c r="D107" s="8" t="s">
        <v>73</v>
      </c>
      <c r="E107" s="8" t="s">
        <v>15</v>
      </c>
      <c r="F107" s="8" t="s">
        <v>74</v>
      </c>
      <c r="G107" s="8" t="s">
        <v>1459</v>
      </c>
      <c r="H107" s="17">
        <v>43522</v>
      </c>
      <c r="I107" s="2"/>
      <c r="J107" s="2"/>
      <c r="K107" s="2"/>
      <c r="L107" s="2"/>
      <c r="M107" s="2"/>
      <c r="N107" s="2"/>
      <c r="O107" s="2"/>
      <c r="P107" s="2"/>
      <c r="Q107" s="2"/>
      <c r="R107" s="2"/>
      <c r="S107" s="2"/>
      <c r="T107" s="2"/>
      <c r="U107" s="2"/>
      <c r="V107" s="2"/>
      <c r="W107" s="2"/>
      <c r="X107" s="2"/>
      <c r="Y107" s="2"/>
      <c r="Z107" s="2"/>
    </row>
    <row r="108" spans="1:26" s="4" customFormat="1" ht="85.5" x14ac:dyDescent="0.2">
      <c r="A108" s="18" t="s">
        <v>13</v>
      </c>
      <c r="B108" s="9">
        <v>320</v>
      </c>
      <c r="C108" s="8">
        <v>1996</v>
      </c>
      <c r="D108" s="8" t="s">
        <v>75</v>
      </c>
      <c r="E108" s="8" t="s">
        <v>76</v>
      </c>
      <c r="F108" s="8" t="s">
        <v>11</v>
      </c>
      <c r="G108" s="8" t="s">
        <v>12</v>
      </c>
      <c r="H108" s="17">
        <v>43523</v>
      </c>
      <c r="I108" s="2"/>
      <c r="J108" s="2"/>
      <c r="K108" s="2"/>
      <c r="L108" s="2"/>
      <c r="M108" s="2"/>
      <c r="N108" s="2"/>
      <c r="O108" s="2"/>
      <c r="P108" s="2"/>
      <c r="Q108" s="2"/>
      <c r="R108" s="2"/>
      <c r="S108" s="2"/>
      <c r="T108" s="2"/>
      <c r="U108" s="2"/>
      <c r="V108" s="2"/>
      <c r="W108" s="2"/>
      <c r="X108" s="2"/>
      <c r="Y108" s="2"/>
      <c r="Z108" s="2"/>
    </row>
    <row r="109" spans="1:26" s="4" customFormat="1" ht="114" x14ac:dyDescent="0.2">
      <c r="A109" s="18" t="s">
        <v>13</v>
      </c>
      <c r="B109" s="7">
        <v>336</v>
      </c>
      <c r="C109" s="8">
        <v>1996</v>
      </c>
      <c r="D109" s="8" t="s">
        <v>77</v>
      </c>
      <c r="E109" s="8" t="s">
        <v>15</v>
      </c>
      <c r="F109" s="8" t="s">
        <v>78</v>
      </c>
      <c r="G109" s="8" t="s">
        <v>7</v>
      </c>
      <c r="H109" s="17">
        <v>43522</v>
      </c>
      <c r="I109" s="2"/>
      <c r="J109" s="2"/>
      <c r="K109" s="2"/>
      <c r="L109" s="2"/>
      <c r="M109" s="2"/>
      <c r="N109" s="2"/>
      <c r="O109" s="2"/>
      <c r="P109" s="2"/>
      <c r="Q109" s="2"/>
      <c r="R109" s="2"/>
      <c r="S109" s="2"/>
      <c r="T109" s="2"/>
      <c r="U109" s="2"/>
      <c r="V109" s="2"/>
      <c r="W109" s="2"/>
      <c r="X109" s="2"/>
      <c r="Y109" s="2"/>
      <c r="Z109" s="2"/>
    </row>
    <row r="110" spans="1:26" s="4" customFormat="1" ht="42.75" x14ac:dyDescent="0.2">
      <c r="A110" s="16" t="s">
        <v>13</v>
      </c>
      <c r="B110" s="9">
        <v>222</v>
      </c>
      <c r="C110" s="8">
        <v>1995</v>
      </c>
      <c r="D110" s="8" t="s">
        <v>63</v>
      </c>
      <c r="E110" s="8" t="s">
        <v>15</v>
      </c>
      <c r="F110" s="8" t="s">
        <v>29</v>
      </c>
      <c r="G110" s="8" t="s">
        <v>30</v>
      </c>
      <c r="H110" s="17">
        <v>43536</v>
      </c>
      <c r="I110" s="2"/>
      <c r="J110" s="2"/>
      <c r="K110" s="2"/>
      <c r="L110" s="2"/>
      <c r="M110" s="2"/>
      <c r="N110" s="2"/>
      <c r="O110" s="2"/>
      <c r="P110" s="2"/>
      <c r="Q110" s="2"/>
      <c r="R110" s="2"/>
      <c r="S110" s="2"/>
      <c r="T110" s="2"/>
      <c r="U110" s="2"/>
      <c r="V110" s="2"/>
      <c r="W110" s="2"/>
      <c r="X110" s="2"/>
      <c r="Y110" s="2"/>
      <c r="Z110" s="2"/>
    </row>
    <row r="111" spans="1:26" s="4" customFormat="1" ht="57" x14ac:dyDescent="0.2">
      <c r="A111" s="18" t="s">
        <v>13</v>
      </c>
      <c r="B111" s="7">
        <v>190</v>
      </c>
      <c r="C111" s="8">
        <v>1995</v>
      </c>
      <c r="D111" s="8" t="s">
        <v>64</v>
      </c>
      <c r="E111" s="8" t="s">
        <v>65</v>
      </c>
      <c r="F111" s="8" t="s">
        <v>66</v>
      </c>
      <c r="G111" s="8" t="s">
        <v>1461</v>
      </c>
      <c r="H111" s="17">
        <v>43523</v>
      </c>
      <c r="I111" s="2"/>
      <c r="J111" s="2"/>
      <c r="K111" s="2"/>
      <c r="L111" s="2"/>
      <c r="M111" s="2"/>
      <c r="N111" s="2"/>
      <c r="O111" s="2"/>
      <c r="P111" s="2"/>
      <c r="Q111" s="2"/>
      <c r="R111" s="2"/>
      <c r="S111" s="2"/>
      <c r="T111" s="2"/>
      <c r="U111" s="2"/>
      <c r="V111" s="2"/>
      <c r="W111" s="2"/>
      <c r="X111" s="2"/>
      <c r="Y111" s="2"/>
      <c r="Z111" s="2"/>
    </row>
    <row r="112" spans="1:26" s="4" customFormat="1" ht="28.5" x14ac:dyDescent="0.2">
      <c r="A112" s="18" t="s">
        <v>13</v>
      </c>
      <c r="B112" s="7">
        <v>152</v>
      </c>
      <c r="C112" s="8">
        <v>1994</v>
      </c>
      <c r="D112" s="8" t="s">
        <v>55</v>
      </c>
      <c r="E112" s="8" t="s">
        <v>56</v>
      </c>
      <c r="F112" s="8" t="s">
        <v>57</v>
      </c>
      <c r="G112" s="8" t="s">
        <v>7</v>
      </c>
      <c r="H112" s="17">
        <v>43536</v>
      </c>
      <c r="I112" s="2"/>
      <c r="J112" s="2"/>
      <c r="K112" s="2"/>
      <c r="L112" s="2"/>
      <c r="M112" s="2"/>
      <c r="N112" s="2"/>
      <c r="O112" s="2"/>
      <c r="P112" s="2"/>
      <c r="Q112" s="2"/>
      <c r="R112" s="2"/>
      <c r="S112" s="2"/>
      <c r="T112" s="2"/>
      <c r="U112" s="2"/>
      <c r="V112" s="2"/>
      <c r="W112" s="2"/>
      <c r="X112" s="2"/>
      <c r="Y112" s="2"/>
      <c r="Z112" s="2"/>
    </row>
    <row r="113" spans="1:26" s="4" customFormat="1" ht="42.75" x14ac:dyDescent="0.2">
      <c r="A113" s="18" t="s">
        <v>13</v>
      </c>
      <c r="B113" s="7">
        <v>140</v>
      </c>
      <c r="C113" s="8">
        <v>1994</v>
      </c>
      <c r="D113" s="8" t="s">
        <v>58</v>
      </c>
      <c r="E113" s="8" t="s">
        <v>15</v>
      </c>
      <c r="F113" s="8" t="s">
        <v>59</v>
      </c>
      <c r="G113" s="8" t="s">
        <v>1497</v>
      </c>
      <c r="H113" s="17">
        <v>43522</v>
      </c>
      <c r="I113" s="2"/>
      <c r="J113" s="2"/>
      <c r="K113" s="2"/>
      <c r="L113" s="2"/>
      <c r="M113" s="2"/>
      <c r="N113" s="2"/>
      <c r="O113" s="2"/>
      <c r="P113" s="2"/>
      <c r="Q113" s="2"/>
      <c r="R113" s="2"/>
      <c r="S113" s="2"/>
      <c r="T113" s="2"/>
      <c r="U113" s="2"/>
      <c r="V113" s="2"/>
      <c r="W113" s="2"/>
      <c r="X113" s="2"/>
      <c r="Y113" s="2"/>
      <c r="Z113" s="2"/>
    </row>
    <row r="114" spans="1:26" s="4" customFormat="1" ht="28.5" x14ac:dyDescent="0.2">
      <c r="A114" s="18" t="s">
        <v>13</v>
      </c>
      <c r="B114" s="9">
        <v>134</v>
      </c>
      <c r="C114" s="8">
        <v>1994</v>
      </c>
      <c r="D114" s="8" t="s">
        <v>60</v>
      </c>
      <c r="E114" s="8" t="s">
        <v>15</v>
      </c>
      <c r="F114" s="8" t="s">
        <v>61</v>
      </c>
      <c r="G114" s="8" t="s">
        <v>62</v>
      </c>
      <c r="H114" s="17">
        <v>43523</v>
      </c>
      <c r="I114" s="2"/>
      <c r="J114" s="2"/>
      <c r="K114" s="2"/>
      <c r="L114" s="2"/>
      <c r="M114" s="2"/>
      <c r="N114" s="2"/>
      <c r="O114" s="2"/>
      <c r="P114" s="2"/>
      <c r="Q114" s="2"/>
      <c r="R114" s="2"/>
      <c r="S114" s="2"/>
      <c r="T114" s="2"/>
      <c r="U114" s="2"/>
      <c r="V114" s="2"/>
      <c r="W114" s="2"/>
      <c r="X114" s="2"/>
      <c r="Y114" s="2"/>
      <c r="Z114" s="2"/>
    </row>
    <row r="115" spans="1:26" s="4" customFormat="1" ht="57" x14ac:dyDescent="0.2">
      <c r="A115" s="18" t="s">
        <v>13</v>
      </c>
      <c r="B115" s="9">
        <v>55</v>
      </c>
      <c r="C115" s="8">
        <v>1993</v>
      </c>
      <c r="D115" s="8" t="s">
        <v>41</v>
      </c>
      <c r="E115" s="8" t="s">
        <v>42</v>
      </c>
      <c r="F115" s="8" t="s">
        <v>11</v>
      </c>
      <c r="G115" s="8" t="s">
        <v>12</v>
      </c>
      <c r="H115" s="17">
        <v>43523</v>
      </c>
      <c r="I115" s="2"/>
      <c r="J115" s="2"/>
      <c r="K115" s="2"/>
      <c r="L115" s="2"/>
      <c r="M115" s="2"/>
      <c r="N115" s="2"/>
      <c r="O115" s="2"/>
      <c r="P115" s="2"/>
      <c r="Q115" s="2"/>
      <c r="R115" s="2"/>
      <c r="S115" s="2"/>
      <c r="T115" s="2"/>
      <c r="U115" s="2"/>
      <c r="V115" s="2"/>
      <c r="W115" s="2"/>
      <c r="X115" s="2"/>
      <c r="Y115" s="2"/>
      <c r="Z115" s="2"/>
    </row>
    <row r="116" spans="1:26" s="4" customFormat="1" ht="57" x14ac:dyDescent="0.2">
      <c r="A116" s="16" t="s">
        <v>13</v>
      </c>
      <c r="B116" s="9">
        <v>60</v>
      </c>
      <c r="C116" s="8">
        <v>1993</v>
      </c>
      <c r="D116" s="8" t="s">
        <v>43</v>
      </c>
      <c r="E116" s="8" t="s">
        <v>44</v>
      </c>
      <c r="F116" s="8" t="s">
        <v>29</v>
      </c>
      <c r="G116" s="8" t="s">
        <v>30</v>
      </c>
      <c r="H116" s="17">
        <v>43536</v>
      </c>
      <c r="I116" s="2"/>
      <c r="J116" s="2"/>
      <c r="K116" s="2"/>
      <c r="L116" s="2"/>
      <c r="M116" s="2"/>
      <c r="N116" s="2"/>
      <c r="O116" s="2"/>
      <c r="P116" s="2"/>
      <c r="Q116" s="2"/>
      <c r="R116" s="2"/>
      <c r="S116" s="2"/>
      <c r="T116" s="2"/>
      <c r="U116" s="2"/>
      <c r="V116" s="2"/>
      <c r="W116" s="2"/>
      <c r="X116" s="2"/>
      <c r="Y116" s="2"/>
      <c r="Z116" s="2"/>
    </row>
    <row r="117" spans="1:26" s="4" customFormat="1" ht="28.5" x14ac:dyDescent="0.2">
      <c r="A117" s="16" t="str">
        <f>HYPERLINK("http://www.alcaldiabogota.gov.co/sisjur/normas/Norma1.jsp?i=304","Ley")</f>
        <v>Ley</v>
      </c>
      <c r="B117" s="7">
        <v>80</v>
      </c>
      <c r="C117" s="8">
        <v>1993</v>
      </c>
      <c r="D117" s="8" t="s">
        <v>45</v>
      </c>
      <c r="E117" s="8" t="s">
        <v>15</v>
      </c>
      <c r="F117" s="8" t="s">
        <v>19</v>
      </c>
      <c r="G117" s="8" t="s">
        <v>1459</v>
      </c>
      <c r="H117" s="17">
        <v>43522</v>
      </c>
      <c r="I117" s="2"/>
      <c r="J117" s="2"/>
      <c r="K117" s="2"/>
      <c r="L117" s="2"/>
      <c r="M117" s="2"/>
      <c r="N117" s="2"/>
      <c r="O117" s="2"/>
      <c r="P117" s="2"/>
      <c r="Q117" s="2"/>
      <c r="R117" s="2"/>
      <c r="S117" s="2"/>
      <c r="T117" s="2"/>
      <c r="U117" s="2"/>
      <c r="V117" s="2"/>
      <c r="W117" s="2"/>
      <c r="X117" s="2"/>
      <c r="Y117" s="2"/>
      <c r="Z117" s="2"/>
    </row>
    <row r="118" spans="1:26" s="4" customFormat="1" ht="71.25" x14ac:dyDescent="0.2">
      <c r="A118" s="18" t="s">
        <v>13</v>
      </c>
      <c r="B118" s="7">
        <v>87</v>
      </c>
      <c r="C118" s="8">
        <v>1993</v>
      </c>
      <c r="D118" s="8" t="s">
        <v>46</v>
      </c>
      <c r="E118" s="8" t="s">
        <v>47</v>
      </c>
      <c r="F118" s="8" t="s">
        <v>48</v>
      </c>
      <c r="G118" s="8" t="s">
        <v>49</v>
      </c>
      <c r="H118" s="17">
        <v>43523</v>
      </c>
      <c r="I118" s="2"/>
      <c r="J118" s="2"/>
      <c r="K118" s="2"/>
      <c r="L118" s="2"/>
      <c r="M118" s="2"/>
      <c r="N118" s="2"/>
      <c r="O118" s="2"/>
      <c r="P118" s="2"/>
      <c r="Q118" s="2"/>
      <c r="R118" s="2"/>
      <c r="S118" s="2"/>
      <c r="T118" s="2"/>
      <c r="U118" s="2"/>
      <c r="V118" s="2"/>
      <c r="W118" s="2"/>
      <c r="X118" s="2"/>
      <c r="Y118" s="2"/>
      <c r="Z118" s="2"/>
    </row>
    <row r="119" spans="1:26" s="4" customFormat="1" ht="42.75" x14ac:dyDescent="0.2">
      <c r="A119" s="18" t="s">
        <v>13</v>
      </c>
      <c r="B119" s="7">
        <v>100</v>
      </c>
      <c r="C119" s="8">
        <v>1993</v>
      </c>
      <c r="D119" s="8" t="s">
        <v>50</v>
      </c>
      <c r="E119" s="8" t="s">
        <v>51</v>
      </c>
      <c r="F119" s="8" t="s">
        <v>52</v>
      </c>
      <c r="G119" s="8" t="s">
        <v>1460</v>
      </c>
      <c r="H119" s="17">
        <v>43522</v>
      </c>
      <c r="I119" s="2"/>
      <c r="J119" s="2"/>
      <c r="K119" s="2"/>
      <c r="L119" s="2"/>
      <c r="M119" s="2"/>
      <c r="N119" s="2"/>
      <c r="O119" s="2"/>
      <c r="P119" s="2"/>
      <c r="Q119" s="2"/>
      <c r="R119" s="2"/>
      <c r="S119" s="2"/>
      <c r="T119" s="2"/>
      <c r="U119" s="2"/>
      <c r="V119" s="2"/>
      <c r="W119" s="2"/>
      <c r="X119" s="2"/>
      <c r="Y119" s="2"/>
      <c r="Z119" s="2"/>
    </row>
    <row r="120" spans="1:26" s="4" customFormat="1" ht="99.75" x14ac:dyDescent="0.2">
      <c r="A120" s="18" t="s">
        <v>13</v>
      </c>
      <c r="B120" s="7">
        <v>105</v>
      </c>
      <c r="C120" s="8">
        <v>1993</v>
      </c>
      <c r="D120" s="8" t="s">
        <v>53</v>
      </c>
      <c r="E120" s="8" t="s">
        <v>15</v>
      </c>
      <c r="F120" s="8" t="s">
        <v>54</v>
      </c>
      <c r="G120" s="8" t="s">
        <v>7</v>
      </c>
      <c r="H120" s="17">
        <v>43522</v>
      </c>
      <c r="I120" s="2"/>
      <c r="J120" s="2"/>
      <c r="K120" s="2"/>
      <c r="L120" s="2"/>
      <c r="M120" s="2"/>
      <c r="N120" s="2"/>
      <c r="O120" s="2"/>
      <c r="P120" s="2"/>
      <c r="Q120" s="2"/>
      <c r="R120" s="2"/>
      <c r="S120" s="2"/>
      <c r="T120" s="2"/>
      <c r="U120" s="2"/>
      <c r="V120" s="2"/>
      <c r="W120" s="2"/>
      <c r="X120" s="2"/>
      <c r="Y120" s="2"/>
      <c r="Z120" s="2"/>
    </row>
    <row r="121" spans="1:26" s="4" customFormat="1" ht="28.5" x14ac:dyDescent="0.2">
      <c r="A121" s="18" t="s">
        <v>13</v>
      </c>
      <c r="B121" s="7">
        <v>5</v>
      </c>
      <c r="C121" s="8">
        <v>1992</v>
      </c>
      <c r="D121" s="8" t="s">
        <v>40</v>
      </c>
      <c r="E121" s="8" t="s">
        <v>15</v>
      </c>
      <c r="F121" s="8" t="s">
        <v>19</v>
      </c>
      <c r="G121" s="8" t="s">
        <v>1459</v>
      </c>
      <c r="H121" s="17">
        <v>43522</v>
      </c>
      <c r="I121" s="2"/>
      <c r="J121" s="2"/>
      <c r="K121" s="2"/>
      <c r="L121" s="2"/>
      <c r="M121" s="2"/>
      <c r="N121" s="2"/>
      <c r="O121" s="2"/>
      <c r="P121" s="2"/>
      <c r="Q121" s="2"/>
      <c r="R121" s="2"/>
      <c r="S121" s="2"/>
      <c r="T121" s="2"/>
      <c r="U121" s="2"/>
      <c r="V121" s="2"/>
      <c r="W121" s="2"/>
      <c r="X121" s="2"/>
      <c r="Y121" s="2"/>
      <c r="Z121" s="2"/>
    </row>
    <row r="122" spans="1:26" s="4" customFormat="1" ht="99.75" x14ac:dyDescent="0.2">
      <c r="A122" s="18" t="s">
        <v>13</v>
      </c>
      <c r="B122" s="7">
        <v>12</v>
      </c>
      <c r="C122" s="8">
        <v>1991</v>
      </c>
      <c r="D122" s="8" t="s">
        <v>39</v>
      </c>
      <c r="E122" s="8" t="s">
        <v>15</v>
      </c>
      <c r="F122" s="8" t="s">
        <v>21</v>
      </c>
      <c r="G122" s="8" t="s">
        <v>1510</v>
      </c>
      <c r="H122" s="17">
        <v>43523</v>
      </c>
      <c r="I122" s="2"/>
      <c r="J122" s="2"/>
      <c r="K122" s="2"/>
      <c r="L122" s="2"/>
      <c r="M122" s="2"/>
      <c r="N122" s="2"/>
      <c r="O122" s="2"/>
      <c r="P122" s="2"/>
      <c r="Q122" s="2"/>
      <c r="R122" s="2"/>
      <c r="S122" s="2"/>
      <c r="T122" s="2"/>
      <c r="U122" s="2"/>
      <c r="V122" s="2"/>
      <c r="W122" s="2"/>
      <c r="X122" s="2"/>
      <c r="Y122" s="2"/>
      <c r="Z122" s="2"/>
    </row>
    <row r="123" spans="1:26" s="4" customFormat="1" ht="28.5" x14ac:dyDescent="0.2">
      <c r="A123" s="18" t="s">
        <v>13</v>
      </c>
      <c r="B123" s="9">
        <v>50</v>
      </c>
      <c r="C123" s="8">
        <v>1990</v>
      </c>
      <c r="D123" s="8" t="s">
        <v>37</v>
      </c>
      <c r="E123" s="8" t="s">
        <v>38</v>
      </c>
      <c r="F123" s="8" t="s">
        <v>11</v>
      </c>
      <c r="G123" s="8" t="s">
        <v>12</v>
      </c>
      <c r="H123" s="17">
        <v>43523</v>
      </c>
      <c r="I123" s="2"/>
      <c r="J123" s="2"/>
      <c r="K123" s="2"/>
      <c r="L123" s="2"/>
      <c r="M123" s="2"/>
      <c r="N123" s="2"/>
      <c r="O123" s="2"/>
      <c r="P123" s="2"/>
      <c r="Q123" s="2"/>
      <c r="R123" s="2"/>
      <c r="S123" s="2"/>
      <c r="T123" s="2"/>
      <c r="U123" s="2"/>
      <c r="V123" s="2"/>
      <c r="W123" s="2"/>
      <c r="X123" s="2"/>
      <c r="Y123" s="2"/>
      <c r="Z123" s="2"/>
    </row>
    <row r="124" spans="1:26" s="4" customFormat="1" ht="28.5" x14ac:dyDescent="0.2">
      <c r="A124" s="18" t="s">
        <v>13</v>
      </c>
      <c r="B124" s="7">
        <v>9</v>
      </c>
      <c r="C124" s="8">
        <v>1989</v>
      </c>
      <c r="D124" s="8" t="s">
        <v>36</v>
      </c>
      <c r="E124" s="8" t="s">
        <v>15</v>
      </c>
      <c r="F124" s="8" t="s">
        <v>19</v>
      </c>
      <c r="G124" s="8" t="s">
        <v>1459</v>
      </c>
      <c r="H124" s="17">
        <v>43522</v>
      </c>
      <c r="I124" s="2"/>
      <c r="J124" s="2"/>
      <c r="K124" s="2"/>
      <c r="L124" s="2"/>
      <c r="M124" s="2"/>
      <c r="N124" s="2"/>
      <c r="O124" s="2"/>
      <c r="P124" s="2"/>
      <c r="Q124" s="2"/>
      <c r="R124" s="2"/>
      <c r="S124" s="2"/>
      <c r="T124" s="2"/>
      <c r="U124" s="2"/>
      <c r="V124" s="2"/>
      <c r="W124" s="2"/>
      <c r="X124" s="2"/>
      <c r="Y124" s="2"/>
      <c r="Z124" s="2"/>
    </row>
    <row r="125" spans="1:26" s="4" customFormat="1" ht="42.75" x14ac:dyDescent="0.2">
      <c r="A125" s="18" t="s">
        <v>13</v>
      </c>
      <c r="B125" s="9">
        <v>46</v>
      </c>
      <c r="C125" s="8">
        <v>1988</v>
      </c>
      <c r="D125" s="8" t="s">
        <v>34</v>
      </c>
      <c r="E125" s="8" t="s">
        <v>35</v>
      </c>
      <c r="F125" s="8" t="s">
        <v>1442</v>
      </c>
      <c r="G125" s="8" t="s">
        <v>1441</v>
      </c>
      <c r="H125" s="17">
        <v>43536</v>
      </c>
      <c r="I125" s="2"/>
      <c r="J125" s="2"/>
      <c r="K125" s="2"/>
      <c r="L125" s="2"/>
      <c r="M125" s="2"/>
      <c r="N125" s="2"/>
      <c r="O125" s="2"/>
      <c r="P125" s="2"/>
      <c r="Q125" s="2"/>
      <c r="R125" s="2"/>
      <c r="S125" s="2"/>
      <c r="T125" s="2"/>
      <c r="U125" s="2"/>
      <c r="V125" s="2"/>
      <c r="W125" s="2"/>
      <c r="X125" s="2"/>
      <c r="Y125" s="2"/>
      <c r="Z125" s="2"/>
    </row>
    <row r="126" spans="1:26" s="4" customFormat="1" ht="42.75" x14ac:dyDescent="0.2">
      <c r="A126" s="18" t="s">
        <v>13</v>
      </c>
      <c r="B126" s="9">
        <v>9</v>
      </c>
      <c r="C126" s="8">
        <v>1979</v>
      </c>
      <c r="D126" s="8" t="s">
        <v>32</v>
      </c>
      <c r="E126" s="8" t="s">
        <v>33</v>
      </c>
      <c r="F126" s="8" t="s">
        <v>11</v>
      </c>
      <c r="G126" s="8" t="s">
        <v>12</v>
      </c>
      <c r="H126" s="17">
        <v>43523</v>
      </c>
      <c r="I126" s="2"/>
      <c r="J126" s="2"/>
      <c r="K126" s="2"/>
      <c r="L126" s="2"/>
      <c r="M126" s="2"/>
      <c r="N126" s="2"/>
      <c r="O126" s="2"/>
      <c r="P126" s="2"/>
      <c r="Q126" s="2"/>
      <c r="R126" s="2"/>
      <c r="S126" s="2"/>
      <c r="T126" s="2"/>
      <c r="U126" s="2"/>
      <c r="V126" s="2"/>
      <c r="W126" s="2"/>
      <c r="X126" s="2"/>
      <c r="Y126" s="2"/>
      <c r="Z126" s="2"/>
    </row>
    <row r="127" spans="1:26" s="4" customFormat="1" ht="28.5" x14ac:dyDescent="0.2">
      <c r="A127" s="18" t="s">
        <v>13</v>
      </c>
      <c r="B127" s="9">
        <v>70</v>
      </c>
      <c r="C127" s="8">
        <v>1978</v>
      </c>
      <c r="D127" s="8" t="s">
        <v>31</v>
      </c>
      <c r="E127" s="8" t="s">
        <v>15</v>
      </c>
      <c r="F127" s="8" t="s">
        <v>11</v>
      </c>
      <c r="G127" s="8" t="s">
        <v>12</v>
      </c>
      <c r="H127" s="17">
        <v>43523</v>
      </c>
      <c r="I127" s="2"/>
      <c r="J127" s="2"/>
      <c r="K127" s="2"/>
      <c r="L127" s="2"/>
      <c r="M127" s="2"/>
      <c r="N127" s="2"/>
      <c r="O127" s="2"/>
      <c r="P127" s="2"/>
      <c r="Q127" s="2"/>
      <c r="R127" s="2"/>
      <c r="S127" s="2"/>
      <c r="T127" s="2"/>
      <c r="U127" s="2"/>
      <c r="V127" s="2"/>
      <c r="W127" s="2"/>
      <c r="X127" s="2"/>
      <c r="Y127" s="2"/>
      <c r="Z127" s="2"/>
    </row>
    <row r="128" spans="1:26" s="4" customFormat="1" ht="99.75" x14ac:dyDescent="0.2">
      <c r="A128" s="16" t="str">
        <f>HYPERLINK("http://www.suin-juriscol.gov.co/clp/contenidos.dll/Leyes/1614741?fn=document-frame.htm$f=templates$3.0","Ley")</f>
        <v>Ley</v>
      </c>
      <c r="B128" s="9">
        <v>62</v>
      </c>
      <c r="C128" s="8">
        <v>1973</v>
      </c>
      <c r="D128" s="8" t="s">
        <v>28</v>
      </c>
      <c r="E128" s="8" t="s">
        <v>15</v>
      </c>
      <c r="F128" s="8" t="s">
        <v>29</v>
      </c>
      <c r="G128" s="8" t="s">
        <v>30</v>
      </c>
      <c r="H128" s="17">
        <v>43536</v>
      </c>
      <c r="I128" s="2"/>
      <c r="J128" s="2"/>
      <c r="K128" s="2"/>
      <c r="L128" s="2"/>
      <c r="M128" s="2"/>
      <c r="N128" s="2"/>
      <c r="O128" s="2"/>
      <c r="P128" s="2"/>
      <c r="Q128" s="2"/>
      <c r="R128" s="2"/>
      <c r="S128" s="2"/>
      <c r="T128" s="2"/>
      <c r="U128" s="2"/>
      <c r="V128" s="2"/>
      <c r="W128" s="2"/>
      <c r="X128" s="2"/>
      <c r="Y128" s="2"/>
      <c r="Z128" s="2"/>
    </row>
    <row r="129" spans="1:26" s="4" customFormat="1" ht="28.5" x14ac:dyDescent="0.2">
      <c r="A129" s="16" t="str">
        <f>HYPERLINK("http://www.alcaldiabogota.gov.co/sisjur/normas/Norma1.jsp?i=39535#0","Ley")</f>
        <v>Ley</v>
      </c>
      <c r="B129" s="9">
        <v>57</v>
      </c>
      <c r="C129" s="8">
        <v>1973</v>
      </c>
      <c r="D129" s="8" t="s">
        <v>14</v>
      </c>
      <c r="E129" s="8" t="s">
        <v>243</v>
      </c>
      <c r="F129" s="8" t="s">
        <v>88</v>
      </c>
      <c r="G129" s="8" t="s">
        <v>1462</v>
      </c>
      <c r="H129" s="17">
        <v>43522</v>
      </c>
      <c r="I129" s="2"/>
      <c r="J129" s="2"/>
      <c r="K129" s="2"/>
      <c r="L129" s="2"/>
      <c r="M129" s="2"/>
      <c r="N129" s="2"/>
      <c r="O129" s="2"/>
      <c r="P129" s="2"/>
      <c r="Q129" s="2"/>
      <c r="R129" s="2"/>
      <c r="S129" s="2"/>
      <c r="T129" s="2"/>
      <c r="U129" s="2"/>
      <c r="V129" s="2"/>
      <c r="W129" s="2"/>
      <c r="X129" s="2"/>
      <c r="Y129" s="2"/>
      <c r="Z129" s="2"/>
    </row>
    <row r="130" spans="1:26" s="4" customFormat="1" ht="42.75" x14ac:dyDescent="0.2">
      <c r="A130" s="18" t="s">
        <v>13</v>
      </c>
      <c r="B130" s="9">
        <v>16</v>
      </c>
      <c r="C130" s="8">
        <v>1972</v>
      </c>
      <c r="D130" s="8" t="s">
        <v>27</v>
      </c>
      <c r="E130" s="8" t="s">
        <v>15</v>
      </c>
      <c r="F130" s="8" t="s">
        <v>25</v>
      </c>
      <c r="G130" s="8" t="s">
        <v>26</v>
      </c>
      <c r="H130" s="17">
        <v>43536</v>
      </c>
      <c r="I130" s="2"/>
      <c r="J130" s="2"/>
      <c r="K130" s="2"/>
      <c r="L130" s="2"/>
      <c r="M130" s="2"/>
      <c r="N130" s="2"/>
      <c r="O130" s="2"/>
      <c r="P130" s="2"/>
      <c r="Q130" s="2"/>
      <c r="R130" s="2"/>
      <c r="S130" s="2"/>
      <c r="T130" s="2"/>
      <c r="U130" s="2"/>
      <c r="V130" s="2"/>
      <c r="W130" s="2"/>
      <c r="X130" s="2"/>
      <c r="Y130" s="2"/>
      <c r="Z130" s="2"/>
    </row>
    <row r="131" spans="1:26" s="4" customFormat="1" ht="71.25" x14ac:dyDescent="0.2">
      <c r="A131" s="18" t="s">
        <v>13</v>
      </c>
      <c r="B131" s="9">
        <v>74</v>
      </c>
      <c r="C131" s="8">
        <v>1968</v>
      </c>
      <c r="D131" s="8" t="s">
        <v>24</v>
      </c>
      <c r="E131" s="8" t="s">
        <v>15</v>
      </c>
      <c r="F131" s="8" t="s">
        <v>25</v>
      </c>
      <c r="G131" s="8" t="s">
        <v>26</v>
      </c>
      <c r="H131" s="17">
        <v>43536</v>
      </c>
      <c r="I131" s="2"/>
      <c r="J131" s="2"/>
      <c r="K131" s="2"/>
      <c r="L131" s="2"/>
      <c r="M131" s="2"/>
      <c r="N131" s="2"/>
      <c r="O131" s="2"/>
      <c r="P131" s="2"/>
      <c r="Q131" s="2"/>
      <c r="R131" s="2"/>
      <c r="S131" s="2"/>
      <c r="T131" s="2"/>
      <c r="U131" s="2"/>
      <c r="V131" s="2"/>
      <c r="W131" s="2"/>
      <c r="X131" s="2"/>
      <c r="Y131" s="2"/>
      <c r="Z131" s="2"/>
    </row>
    <row r="132" spans="1:26" s="4" customFormat="1" ht="28.5" x14ac:dyDescent="0.2">
      <c r="A132" s="18" t="s">
        <v>13</v>
      </c>
      <c r="B132" s="7">
        <v>39</v>
      </c>
      <c r="C132" s="8">
        <v>1961</v>
      </c>
      <c r="D132" s="8" t="s">
        <v>23</v>
      </c>
      <c r="E132" s="8" t="s">
        <v>15</v>
      </c>
      <c r="F132" s="8" t="s">
        <v>21</v>
      </c>
      <c r="G132" s="8" t="s">
        <v>22</v>
      </c>
      <c r="H132" s="17">
        <v>43523</v>
      </c>
      <c r="I132" s="2"/>
      <c r="J132" s="2"/>
      <c r="K132" s="2"/>
      <c r="L132" s="2"/>
      <c r="M132" s="2"/>
      <c r="N132" s="2"/>
      <c r="O132" s="2"/>
      <c r="P132" s="2"/>
      <c r="Q132" s="2"/>
      <c r="R132" s="2"/>
      <c r="S132" s="2"/>
      <c r="T132" s="2"/>
      <c r="U132" s="2"/>
      <c r="V132" s="2"/>
      <c r="W132" s="2"/>
      <c r="X132" s="2"/>
      <c r="Y132" s="2"/>
      <c r="Z132" s="2"/>
    </row>
    <row r="133" spans="1:26" s="4" customFormat="1" ht="58.5" customHeight="1" x14ac:dyDescent="0.2">
      <c r="A133" s="18" t="s">
        <v>13</v>
      </c>
      <c r="B133" s="9">
        <v>3743</v>
      </c>
      <c r="C133" s="8">
        <v>1950</v>
      </c>
      <c r="D133" s="8" t="s">
        <v>237</v>
      </c>
      <c r="E133" s="8" t="s">
        <v>238</v>
      </c>
      <c r="F133" s="8" t="s">
        <v>11</v>
      </c>
      <c r="G133" s="8" t="s">
        <v>12</v>
      </c>
      <c r="H133" s="17">
        <v>43523</v>
      </c>
      <c r="I133" s="2"/>
      <c r="J133" s="2"/>
      <c r="K133" s="2"/>
      <c r="L133" s="2"/>
      <c r="M133" s="2"/>
      <c r="N133" s="2"/>
      <c r="O133" s="2"/>
      <c r="P133" s="2"/>
      <c r="Q133" s="2"/>
      <c r="R133" s="2"/>
      <c r="S133" s="2"/>
      <c r="T133" s="2"/>
      <c r="U133" s="2"/>
      <c r="V133" s="2"/>
      <c r="W133" s="2"/>
      <c r="X133" s="2"/>
      <c r="Y133" s="2"/>
      <c r="Z133" s="2"/>
    </row>
    <row r="134" spans="1:26" s="4" customFormat="1" ht="28.5" x14ac:dyDescent="0.2">
      <c r="A134" s="18" t="s">
        <v>13</v>
      </c>
      <c r="B134" s="7" t="str">
        <f>HYPERLINK("http://www.suin-juriscol.gov.co/viewDocument.asp?id=1587582","31")</f>
        <v>31</v>
      </c>
      <c r="C134" s="8">
        <v>1929</v>
      </c>
      <c r="D134" s="8" t="s">
        <v>20</v>
      </c>
      <c r="E134" s="8" t="s">
        <v>15</v>
      </c>
      <c r="F134" s="8" t="s">
        <v>21</v>
      </c>
      <c r="G134" s="8" t="s">
        <v>22</v>
      </c>
      <c r="H134" s="17">
        <v>43524</v>
      </c>
      <c r="I134" s="2"/>
      <c r="J134" s="2"/>
      <c r="K134" s="2"/>
      <c r="L134" s="2"/>
      <c r="M134" s="2"/>
      <c r="N134" s="2"/>
      <c r="O134" s="2"/>
      <c r="P134" s="2"/>
      <c r="Q134" s="2"/>
      <c r="R134" s="2"/>
      <c r="S134" s="2"/>
      <c r="T134" s="2"/>
      <c r="U134" s="2"/>
      <c r="V134" s="2"/>
      <c r="W134" s="2"/>
      <c r="X134" s="2"/>
      <c r="Y134" s="2"/>
      <c r="Z134" s="2"/>
    </row>
    <row r="135" spans="1:26" s="4" customFormat="1" ht="28.5" x14ac:dyDescent="0.2">
      <c r="A135" s="18" t="s">
        <v>13</v>
      </c>
      <c r="B135" s="7">
        <v>4</v>
      </c>
      <c r="C135" s="8">
        <v>1913</v>
      </c>
      <c r="D135" s="8" t="s">
        <v>17</v>
      </c>
      <c r="E135" s="8" t="s">
        <v>18</v>
      </c>
      <c r="F135" s="8" t="s">
        <v>19</v>
      </c>
      <c r="G135" s="8" t="s">
        <v>1459</v>
      </c>
      <c r="H135" s="17">
        <v>43522</v>
      </c>
      <c r="I135" s="2"/>
      <c r="J135" s="2"/>
      <c r="K135" s="2"/>
      <c r="L135" s="2"/>
      <c r="M135" s="2"/>
      <c r="N135" s="2"/>
      <c r="O135" s="2"/>
      <c r="P135" s="2"/>
      <c r="Q135" s="2"/>
      <c r="R135" s="2"/>
      <c r="S135" s="2"/>
      <c r="T135" s="2"/>
      <c r="U135" s="2"/>
      <c r="V135" s="2"/>
      <c r="W135" s="2"/>
      <c r="X135" s="2"/>
      <c r="Y135" s="2"/>
      <c r="Z135" s="2"/>
    </row>
    <row r="136" spans="1:26" s="4" customFormat="1" ht="62.25" customHeight="1" x14ac:dyDescent="0.2">
      <c r="A136" s="18" t="s">
        <v>13</v>
      </c>
      <c r="B136" s="7">
        <v>57</v>
      </c>
      <c r="C136" s="8">
        <v>1887</v>
      </c>
      <c r="D136" s="8" t="s">
        <v>14</v>
      </c>
      <c r="E136" s="8" t="s">
        <v>15</v>
      </c>
      <c r="F136" s="8" t="s">
        <v>16</v>
      </c>
      <c r="G136" s="8" t="s">
        <v>1509</v>
      </c>
      <c r="H136" s="17">
        <v>43522</v>
      </c>
      <c r="I136" s="2"/>
      <c r="J136" s="2"/>
      <c r="K136" s="2"/>
      <c r="L136" s="2"/>
      <c r="M136" s="2"/>
      <c r="N136" s="2"/>
      <c r="O136" s="2"/>
      <c r="P136" s="2"/>
      <c r="Q136" s="2"/>
      <c r="R136" s="2"/>
      <c r="S136" s="2"/>
      <c r="T136" s="2"/>
      <c r="U136" s="2"/>
      <c r="V136" s="2"/>
      <c r="W136" s="2"/>
      <c r="X136" s="2"/>
      <c r="Y136" s="2"/>
      <c r="Z136" s="2"/>
    </row>
    <row r="137" spans="1:26" s="4" customFormat="1" ht="42.75" x14ac:dyDescent="0.2">
      <c r="A137" s="18" t="s">
        <v>185</v>
      </c>
      <c r="B137" s="9">
        <v>1581</v>
      </c>
      <c r="C137" s="8">
        <v>2012</v>
      </c>
      <c r="D137" s="8" t="s">
        <v>186</v>
      </c>
      <c r="E137" s="8" t="s">
        <v>15</v>
      </c>
      <c r="F137" s="8" t="s">
        <v>187</v>
      </c>
      <c r="G137" s="8" t="s">
        <v>188</v>
      </c>
      <c r="H137" s="17">
        <v>43536</v>
      </c>
      <c r="I137" s="2"/>
      <c r="J137" s="2"/>
      <c r="K137" s="2"/>
      <c r="L137" s="2"/>
      <c r="M137" s="2"/>
      <c r="N137" s="2"/>
      <c r="O137" s="2"/>
      <c r="P137" s="2"/>
      <c r="Q137" s="2"/>
      <c r="R137" s="2"/>
      <c r="S137" s="2"/>
      <c r="T137" s="2"/>
      <c r="U137" s="2"/>
      <c r="V137" s="2"/>
      <c r="W137" s="2"/>
      <c r="X137" s="2"/>
      <c r="Y137" s="2"/>
      <c r="Z137" s="2"/>
    </row>
    <row r="138" spans="1:26" s="4" customFormat="1" ht="42.75" x14ac:dyDescent="0.2">
      <c r="A138" s="18" t="s">
        <v>240</v>
      </c>
      <c r="B138" s="7">
        <v>19</v>
      </c>
      <c r="C138" s="8">
        <v>2012</v>
      </c>
      <c r="D138" s="8" t="s">
        <v>244</v>
      </c>
      <c r="E138" s="8" t="s">
        <v>245</v>
      </c>
      <c r="F138" s="8" t="s">
        <v>74</v>
      </c>
      <c r="G138" s="8" t="s">
        <v>1471</v>
      </c>
      <c r="H138" s="17">
        <v>43522</v>
      </c>
      <c r="I138" s="2"/>
      <c r="J138" s="2"/>
      <c r="K138" s="2"/>
      <c r="L138" s="2"/>
      <c r="M138" s="2"/>
      <c r="N138" s="2"/>
      <c r="O138" s="2"/>
      <c r="P138" s="2"/>
      <c r="Q138" s="2"/>
      <c r="R138" s="2"/>
      <c r="S138" s="2"/>
      <c r="T138" s="2"/>
      <c r="U138" s="2"/>
      <c r="V138" s="2"/>
      <c r="W138" s="2"/>
      <c r="X138" s="2"/>
      <c r="Y138" s="2"/>
      <c r="Z138" s="2"/>
    </row>
    <row r="139" spans="1:26" s="4" customFormat="1" ht="28.5" x14ac:dyDescent="0.2">
      <c r="A139" s="18" t="s">
        <v>240</v>
      </c>
      <c r="B139" s="7">
        <v>2663</v>
      </c>
      <c r="C139" s="8">
        <v>1950</v>
      </c>
      <c r="D139" s="8" t="s">
        <v>241</v>
      </c>
      <c r="E139" s="8" t="s">
        <v>10</v>
      </c>
      <c r="F139" s="8" t="s">
        <v>19</v>
      </c>
      <c r="G139" s="8" t="s">
        <v>1479</v>
      </c>
      <c r="H139" s="17">
        <v>43522</v>
      </c>
      <c r="I139" s="2"/>
      <c r="J139" s="2"/>
      <c r="K139" s="2"/>
      <c r="L139" s="2"/>
      <c r="M139" s="2"/>
      <c r="N139" s="2"/>
      <c r="O139" s="2"/>
      <c r="P139" s="2"/>
      <c r="Q139" s="2"/>
      <c r="R139" s="2"/>
      <c r="S139" s="2"/>
      <c r="T139" s="2"/>
      <c r="U139" s="2"/>
      <c r="V139" s="2"/>
      <c r="W139" s="2"/>
      <c r="X139" s="2"/>
      <c r="Y139" s="2"/>
      <c r="Z139" s="2"/>
    </row>
    <row r="140" spans="1:26" s="4" customFormat="1" ht="28.5" x14ac:dyDescent="0.2">
      <c r="A140" s="18" t="s">
        <v>240</v>
      </c>
      <c r="B140" s="7">
        <v>2158</v>
      </c>
      <c r="C140" s="8">
        <v>1948</v>
      </c>
      <c r="D140" s="8" t="s">
        <v>242</v>
      </c>
      <c r="E140" s="8" t="s">
        <v>243</v>
      </c>
      <c r="F140" s="8" t="s">
        <v>19</v>
      </c>
      <c r="G140" s="8" t="s">
        <v>1462</v>
      </c>
      <c r="H140" s="17">
        <v>43522</v>
      </c>
      <c r="I140" s="2"/>
      <c r="J140" s="2"/>
      <c r="K140" s="2"/>
      <c r="L140" s="2"/>
      <c r="M140" s="2"/>
      <c r="N140" s="2"/>
      <c r="O140" s="2"/>
      <c r="P140" s="2"/>
      <c r="Q140" s="2"/>
      <c r="R140" s="2"/>
      <c r="S140" s="2"/>
      <c r="T140" s="2"/>
      <c r="U140" s="2"/>
      <c r="V140" s="2"/>
      <c r="W140" s="2"/>
      <c r="X140" s="2"/>
      <c r="Y140" s="2"/>
      <c r="Z140" s="2"/>
    </row>
    <row r="141" spans="1:26" s="4" customFormat="1" ht="71.25" x14ac:dyDescent="0.2">
      <c r="A141" s="18" t="s">
        <v>575</v>
      </c>
      <c r="B141" s="9">
        <v>3785</v>
      </c>
      <c r="C141" s="8">
        <v>2013</v>
      </c>
      <c r="D141" s="8" t="s">
        <v>577</v>
      </c>
      <c r="E141" s="8" t="s">
        <v>15</v>
      </c>
      <c r="F141" s="8" t="s">
        <v>184</v>
      </c>
      <c r="G141" s="8" t="s">
        <v>1505</v>
      </c>
      <c r="H141" s="17">
        <v>43536</v>
      </c>
      <c r="I141" s="2"/>
      <c r="J141" s="2"/>
      <c r="K141" s="2"/>
      <c r="L141" s="2"/>
      <c r="M141" s="2"/>
      <c r="N141" s="2"/>
      <c r="O141" s="2"/>
      <c r="P141" s="2"/>
      <c r="Q141" s="2"/>
      <c r="R141" s="2"/>
      <c r="S141" s="2"/>
      <c r="T141" s="2"/>
      <c r="U141" s="2"/>
      <c r="V141" s="2"/>
      <c r="W141" s="2"/>
      <c r="X141" s="2"/>
      <c r="Y141" s="2"/>
      <c r="Z141" s="2"/>
    </row>
    <row r="142" spans="1:26" s="4" customFormat="1" ht="28.5" x14ac:dyDescent="0.2">
      <c r="A142" s="18" t="s">
        <v>575</v>
      </c>
      <c r="B142" s="9">
        <v>3650</v>
      </c>
      <c r="C142" s="8">
        <v>2010</v>
      </c>
      <c r="D142" s="8" t="s">
        <v>576</v>
      </c>
      <c r="E142" s="8" t="s">
        <v>15</v>
      </c>
      <c r="F142" s="8" t="s">
        <v>184</v>
      </c>
      <c r="G142" s="10" t="s">
        <v>1501</v>
      </c>
      <c r="H142" s="17">
        <v>43525</v>
      </c>
      <c r="I142" s="2"/>
      <c r="J142" s="2"/>
      <c r="K142" s="2"/>
      <c r="L142" s="2"/>
      <c r="M142" s="2"/>
      <c r="N142" s="2"/>
      <c r="O142" s="2"/>
      <c r="P142" s="2"/>
      <c r="Q142" s="2"/>
      <c r="R142" s="2"/>
      <c r="S142" s="2"/>
      <c r="T142" s="2"/>
      <c r="U142" s="2"/>
      <c r="V142" s="2"/>
      <c r="W142" s="2"/>
      <c r="X142" s="2"/>
      <c r="Y142" s="2"/>
      <c r="Z142" s="2"/>
    </row>
    <row r="143" spans="1:26" s="4" customFormat="1" ht="28.5" x14ac:dyDescent="0.2">
      <c r="A143" s="18" t="s">
        <v>8</v>
      </c>
      <c r="B143" s="9" t="s">
        <v>6</v>
      </c>
      <c r="C143" s="8">
        <v>2007</v>
      </c>
      <c r="D143" s="8" t="s">
        <v>9</v>
      </c>
      <c r="E143" s="8" t="s">
        <v>10</v>
      </c>
      <c r="F143" s="8" t="s">
        <v>1581</v>
      </c>
      <c r="G143" s="8" t="s">
        <v>12</v>
      </c>
      <c r="H143" s="17">
        <v>43523</v>
      </c>
      <c r="I143" s="2"/>
      <c r="J143" s="2"/>
      <c r="K143" s="2"/>
      <c r="L143" s="2"/>
      <c r="M143" s="2"/>
      <c r="N143" s="2"/>
      <c r="O143" s="2"/>
      <c r="P143" s="2"/>
      <c r="Q143" s="2"/>
      <c r="R143" s="2"/>
      <c r="S143" s="2"/>
      <c r="T143" s="2"/>
      <c r="U143" s="2"/>
      <c r="V143" s="2"/>
      <c r="W143" s="2"/>
      <c r="X143" s="2"/>
      <c r="Y143" s="2"/>
      <c r="Z143" s="2"/>
    </row>
    <row r="144" spans="1:26" s="4" customFormat="1" ht="42.75" x14ac:dyDescent="0.2">
      <c r="A144" s="18" t="s">
        <v>246</v>
      </c>
      <c r="B144" s="9">
        <v>16</v>
      </c>
      <c r="C144" s="8">
        <v>2018</v>
      </c>
      <c r="D144" s="8" t="s">
        <v>564</v>
      </c>
      <c r="E144" s="8" t="s">
        <v>15</v>
      </c>
      <c r="F144" s="8" t="s">
        <v>11</v>
      </c>
      <c r="G144" s="8" t="s">
        <v>12</v>
      </c>
      <c r="H144" s="17">
        <v>43523</v>
      </c>
      <c r="I144" s="2"/>
      <c r="J144" s="2"/>
      <c r="K144" s="2"/>
      <c r="L144" s="2"/>
      <c r="M144" s="2"/>
      <c r="N144" s="2"/>
      <c r="O144" s="2"/>
      <c r="P144" s="2"/>
      <c r="Q144" s="2"/>
      <c r="R144" s="2"/>
      <c r="S144" s="2"/>
      <c r="T144" s="2"/>
      <c r="U144" s="2"/>
      <c r="V144" s="2"/>
      <c r="W144" s="2"/>
      <c r="X144" s="2"/>
      <c r="Y144" s="2"/>
      <c r="Z144" s="2"/>
    </row>
    <row r="145" spans="1:26" s="4" customFormat="1" ht="42.75" x14ac:dyDescent="0.2">
      <c r="A145" s="18" t="s">
        <v>246</v>
      </c>
      <c r="B145" s="7">
        <v>392</v>
      </c>
      <c r="C145" s="8">
        <v>2018</v>
      </c>
      <c r="D145" s="8" t="s">
        <v>565</v>
      </c>
      <c r="E145" s="8" t="s">
        <v>15</v>
      </c>
      <c r="F145" s="8" t="s">
        <v>74</v>
      </c>
      <c r="G145" s="8" t="s">
        <v>1459</v>
      </c>
      <c r="H145" s="17">
        <v>43522</v>
      </c>
      <c r="I145" s="2"/>
      <c r="J145" s="2"/>
      <c r="K145" s="2"/>
      <c r="L145" s="2"/>
      <c r="M145" s="2"/>
      <c r="N145" s="2"/>
      <c r="O145" s="2"/>
      <c r="P145" s="2"/>
      <c r="Q145" s="2"/>
      <c r="R145" s="2"/>
      <c r="S145" s="2"/>
      <c r="T145" s="2"/>
      <c r="U145" s="2"/>
      <c r="V145" s="2"/>
      <c r="W145" s="2"/>
      <c r="X145" s="2"/>
      <c r="Y145" s="2"/>
      <c r="Z145" s="2"/>
    </row>
    <row r="146" spans="1:26" s="4" customFormat="1" x14ac:dyDescent="0.2">
      <c r="A146" s="18" t="s">
        <v>246</v>
      </c>
      <c r="B146" s="7">
        <v>612</v>
      </c>
      <c r="C146" s="8">
        <v>2018</v>
      </c>
      <c r="D146" s="8" t="s">
        <v>566</v>
      </c>
      <c r="E146" s="8" t="s">
        <v>15</v>
      </c>
      <c r="F146" s="8" t="s">
        <v>69</v>
      </c>
      <c r="G146" s="8" t="s">
        <v>7</v>
      </c>
      <c r="H146" s="17">
        <v>43523</v>
      </c>
      <c r="I146" s="2"/>
      <c r="J146" s="2"/>
      <c r="K146" s="2"/>
      <c r="L146" s="2"/>
      <c r="M146" s="2"/>
      <c r="N146" s="2"/>
      <c r="O146" s="2"/>
      <c r="P146" s="2"/>
      <c r="Q146" s="2"/>
      <c r="R146" s="2"/>
      <c r="S146" s="2"/>
      <c r="T146" s="2"/>
      <c r="U146" s="2"/>
      <c r="V146" s="2"/>
      <c r="W146" s="2"/>
      <c r="X146" s="2"/>
      <c r="Y146" s="2"/>
      <c r="Z146" s="2"/>
    </row>
    <row r="147" spans="1:26" s="4" customFormat="1" ht="36.75" customHeight="1" x14ac:dyDescent="0.2">
      <c r="A147" s="18" t="s">
        <v>246</v>
      </c>
      <c r="B147" s="9">
        <v>815</v>
      </c>
      <c r="C147" s="8">
        <v>2018</v>
      </c>
      <c r="D147" s="8" t="s">
        <v>567</v>
      </c>
      <c r="E147" s="8" t="s">
        <v>15</v>
      </c>
      <c r="F147" s="8" t="s">
        <v>11</v>
      </c>
      <c r="G147" s="8" t="s">
        <v>12</v>
      </c>
      <c r="H147" s="17">
        <v>43523</v>
      </c>
      <c r="I147" s="2"/>
      <c r="J147" s="2"/>
      <c r="K147" s="2"/>
      <c r="L147" s="2"/>
      <c r="M147" s="2"/>
      <c r="N147" s="2"/>
      <c r="O147" s="2"/>
      <c r="P147" s="2"/>
      <c r="Q147" s="2"/>
      <c r="R147" s="2"/>
      <c r="S147" s="2"/>
      <c r="T147" s="2"/>
      <c r="U147" s="2"/>
      <c r="V147" s="2"/>
      <c r="W147" s="2"/>
      <c r="X147" s="2"/>
      <c r="Y147" s="2"/>
      <c r="Z147" s="2"/>
    </row>
    <row r="148" spans="1:26" s="4" customFormat="1" ht="99.75" x14ac:dyDescent="0.2">
      <c r="A148" s="16" t="str">
        <f>HYPERLINK("http://es.presidencia.gov.co/normativa/normativa/DECRETO%201273%20DEL%2023%20DE%20JULIO%20DE%202018.pdf","Decreto Nacional")</f>
        <v>Decreto Nacional</v>
      </c>
      <c r="B148" s="9">
        <v>1273</v>
      </c>
      <c r="C148" s="8">
        <v>2018</v>
      </c>
      <c r="D148" s="8" t="s">
        <v>568</v>
      </c>
      <c r="E148" s="8" t="s">
        <v>569</v>
      </c>
      <c r="F148" s="8" t="s">
        <v>29</v>
      </c>
      <c r="G148" s="8" t="s">
        <v>30</v>
      </c>
      <c r="H148" s="17">
        <v>43536</v>
      </c>
      <c r="I148" s="2"/>
      <c r="J148" s="2"/>
      <c r="K148" s="2"/>
      <c r="L148" s="2"/>
      <c r="M148" s="2"/>
      <c r="N148" s="2"/>
      <c r="O148" s="2"/>
      <c r="P148" s="2"/>
      <c r="Q148" s="2"/>
      <c r="R148" s="2"/>
      <c r="S148" s="2"/>
      <c r="T148" s="2"/>
      <c r="U148" s="2"/>
      <c r="V148" s="2"/>
      <c r="W148" s="2"/>
      <c r="X148" s="2"/>
      <c r="Y148" s="2"/>
      <c r="Z148" s="2"/>
    </row>
    <row r="149" spans="1:26" s="4" customFormat="1" x14ac:dyDescent="0.2">
      <c r="A149" s="18" t="s">
        <v>246</v>
      </c>
      <c r="B149" s="9">
        <v>333</v>
      </c>
      <c r="C149" s="8">
        <v>2018</v>
      </c>
      <c r="D149" s="8" t="s">
        <v>570</v>
      </c>
      <c r="E149" s="8" t="s">
        <v>15</v>
      </c>
      <c r="F149" s="8" t="s">
        <v>11</v>
      </c>
      <c r="G149" s="8" t="s">
        <v>12</v>
      </c>
      <c r="H149" s="17">
        <v>43523</v>
      </c>
      <c r="I149" s="2"/>
      <c r="J149" s="2"/>
      <c r="K149" s="2"/>
      <c r="L149" s="2"/>
      <c r="M149" s="2"/>
      <c r="N149" s="2"/>
      <c r="O149" s="2"/>
      <c r="P149" s="2"/>
      <c r="Q149" s="2"/>
      <c r="R149" s="2"/>
      <c r="S149" s="2"/>
      <c r="T149" s="2"/>
      <c r="U149" s="2"/>
      <c r="V149" s="2"/>
      <c r="W149" s="2"/>
      <c r="X149" s="2"/>
      <c r="Y149" s="2"/>
      <c r="Z149" s="2"/>
    </row>
    <row r="150" spans="1:26" s="4" customFormat="1" x14ac:dyDescent="0.2">
      <c r="A150" s="16" t="str">
        <f>HYPERLINK("http://es.presidencia.gov.co/normativa/normativa/DECRETO%202451%20DEL%2027%20DE%20DICIEMBRE%20DE%202018.pdf","Decreto Nacional")</f>
        <v>Decreto Nacional</v>
      </c>
      <c r="B150" s="9">
        <v>2451</v>
      </c>
      <c r="C150" s="8">
        <v>2018</v>
      </c>
      <c r="D150" s="8" t="s">
        <v>571</v>
      </c>
      <c r="E150" s="8" t="s">
        <v>15</v>
      </c>
      <c r="F150" s="8" t="s">
        <v>29</v>
      </c>
      <c r="G150" s="8" t="s">
        <v>30</v>
      </c>
      <c r="H150" s="17">
        <v>43469</v>
      </c>
      <c r="I150" s="2"/>
      <c r="J150" s="2"/>
      <c r="K150" s="2"/>
      <c r="L150" s="2"/>
      <c r="M150" s="2"/>
      <c r="N150" s="2"/>
      <c r="O150" s="2"/>
      <c r="P150" s="2"/>
      <c r="Q150" s="2"/>
      <c r="R150" s="2"/>
      <c r="S150" s="2"/>
      <c r="T150" s="2"/>
      <c r="U150" s="2"/>
      <c r="V150" s="2"/>
      <c r="W150" s="2"/>
      <c r="X150" s="2"/>
      <c r="Y150" s="2"/>
      <c r="Z150" s="2"/>
    </row>
    <row r="151" spans="1:26" s="4" customFormat="1" ht="99.75" x14ac:dyDescent="0.2">
      <c r="A151" s="18" t="s">
        <v>246</v>
      </c>
      <c r="B151" s="9">
        <v>284</v>
      </c>
      <c r="C151" s="8">
        <v>2018</v>
      </c>
      <c r="D151" s="8" t="s">
        <v>572</v>
      </c>
      <c r="E151" s="8" t="s">
        <v>15</v>
      </c>
      <c r="F151" s="8" t="s">
        <v>96</v>
      </c>
      <c r="G151" s="8" t="s">
        <v>97</v>
      </c>
      <c r="H151" s="17">
        <v>43523</v>
      </c>
      <c r="I151" s="2"/>
      <c r="J151" s="2"/>
      <c r="K151" s="2"/>
      <c r="L151" s="2"/>
      <c r="M151" s="2"/>
      <c r="N151" s="2"/>
      <c r="O151" s="2"/>
      <c r="P151" s="2"/>
      <c r="Q151" s="2"/>
      <c r="R151" s="2"/>
      <c r="S151" s="2"/>
      <c r="T151" s="2"/>
      <c r="U151" s="2"/>
      <c r="V151" s="2"/>
      <c r="W151" s="2"/>
      <c r="X151" s="2"/>
      <c r="Y151" s="2"/>
      <c r="Z151" s="2"/>
    </row>
    <row r="152" spans="1:26" s="4" customFormat="1" ht="71.25" x14ac:dyDescent="0.2">
      <c r="A152" s="18" t="s">
        <v>246</v>
      </c>
      <c r="B152" s="9">
        <v>1090</v>
      </c>
      <c r="C152" s="8">
        <v>2018</v>
      </c>
      <c r="D152" s="8" t="s">
        <v>573</v>
      </c>
      <c r="E152" s="8" t="s">
        <v>15</v>
      </c>
      <c r="F152" s="8" t="s">
        <v>96</v>
      </c>
      <c r="G152" s="8" t="s">
        <v>97</v>
      </c>
      <c r="H152" s="17">
        <v>43523</v>
      </c>
      <c r="I152" s="2"/>
      <c r="J152" s="2"/>
      <c r="K152" s="2"/>
      <c r="L152" s="2"/>
      <c r="M152" s="2"/>
      <c r="N152" s="2"/>
      <c r="O152" s="2"/>
      <c r="P152" s="2"/>
      <c r="Q152" s="2"/>
      <c r="R152" s="2"/>
      <c r="S152" s="2"/>
      <c r="T152" s="2"/>
      <c r="U152" s="2"/>
      <c r="V152" s="2"/>
      <c r="W152" s="2"/>
      <c r="X152" s="2"/>
      <c r="Y152" s="2"/>
      <c r="Z152" s="2"/>
    </row>
    <row r="153" spans="1:26" s="4" customFormat="1" ht="71.25" x14ac:dyDescent="0.2">
      <c r="A153" s="18" t="s">
        <v>246</v>
      </c>
      <c r="B153" s="9">
        <v>1496</v>
      </c>
      <c r="C153" s="8">
        <v>2018</v>
      </c>
      <c r="D153" s="8" t="s">
        <v>574</v>
      </c>
      <c r="E153" s="8" t="s">
        <v>15</v>
      </c>
      <c r="F153" s="8" t="s">
        <v>96</v>
      </c>
      <c r="G153" s="8" t="s">
        <v>97</v>
      </c>
      <c r="H153" s="17">
        <v>43523</v>
      </c>
      <c r="I153" s="2"/>
      <c r="J153" s="2"/>
      <c r="K153" s="2"/>
      <c r="L153" s="2"/>
      <c r="M153" s="2"/>
      <c r="N153" s="2"/>
      <c r="O153" s="2"/>
      <c r="P153" s="2"/>
      <c r="Q153" s="2"/>
      <c r="R153" s="2"/>
      <c r="S153" s="2"/>
      <c r="T153" s="2"/>
      <c r="U153" s="2"/>
      <c r="V153" s="2"/>
      <c r="W153" s="2"/>
      <c r="X153" s="2"/>
      <c r="Y153" s="2"/>
      <c r="Z153" s="2"/>
    </row>
    <row r="154" spans="1:26" s="4" customFormat="1" ht="128.25" x14ac:dyDescent="0.2">
      <c r="A154" s="18" t="s">
        <v>246</v>
      </c>
      <c r="B154" s="9">
        <v>51</v>
      </c>
      <c r="C154" s="8">
        <v>2018</v>
      </c>
      <c r="D154" s="8" t="s">
        <v>1366</v>
      </c>
      <c r="E154" s="8" t="s">
        <v>15</v>
      </c>
      <c r="F154" s="8" t="s">
        <v>11</v>
      </c>
      <c r="G154" s="8" t="s">
        <v>12</v>
      </c>
      <c r="H154" s="17">
        <v>43536</v>
      </c>
      <c r="I154" s="2"/>
      <c r="J154" s="2"/>
      <c r="K154" s="2"/>
      <c r="L154" s="2"/>
      <c r="M154" s="2"/>
      <c r="N154" s="2"/>
      <c r="O154" s="2"/>
      <c r="P154" s="2"/>
      <c r="Q154" s="2"/>
      <c r="R154" s="2"/>
      <c r="S154" s="2"/>
      <c r="T154" s="2"/>
      <c r="U154" s="2"/>
      <c r="V154" s="2"/>
      <c r="W154" s="2"/>
      <c r="X154" s="2"/>
      <c r="Y154" s="2"/>
      <c r="Z154" s="2"/>
    </row>
    <row r="155" spans="1:26" s="4" customFormat="1" ht="71.25" x14ac:dyDescent="0.2">
      <c r="A155" s="18" t="s">
        <v>246</v>
      </c>
      <c r="B155" s="9">
        <v>52</v>
      </c>
      <c r="C155" s="8">
        <v>2017</v>
      </c>
      <c r="D155" s="8" t="s">
        <v>545</v>
      </c>
      <c r="E155" s="8" t="s">
        <v>15</v>
      </c>
      <c r="F155" s="8" t="s">
        <v>11</v>
      </c>
      <c r="G155" s="8" t="s">
        <v>12</v>
      </c>
      <c r="H155" s="17">
        <v>43523</v>
      </c>
      <c r="I155" s="2"/>
      <c r="J155" s="2"/>
      <c r="K155" s="2"/>
      <c r="L155" s="2"/>
      <c r="M155" s="2"/>
      <c r="N155" s="2"/>
      <c r="O155" s="2"/>
      <c r="P155" s="2"/>
      <c r="Q155" s="2"/>
      <c r="R155" s="2"/>
      <c r="S155" s="2"/>
      <c r="T155" s="2"/>
      <c r="U155" s="2"/>
      <c r="V155" s="2"/>
      <c r="W155" s="2"/>
      <c r="X155" s="2"/>
      <c r="Y155" s="2"/>
      <c r="Z155" s="2"/>
    </row>
    <row r="156" spans="1:26" s="4" customFormat="1" ht="71.25" x14ac:dyDescent="0.2">
      <c r="A156" s="16" t="str">
        <f>HYPERLINK("https://www.alcaldiabogota.gov.co/sisjurMantenimiento/normas/Norma1.jsp?i=67988","Decreto Nacional")</f>
        <v>Decreto Nacional</v>
      </c>
      <c r="B156" s="7">
        <v>92</v>
      </c>
      <c r="C156" s="8">
        <v>2017</v>
      </c>
      <c r="D156" s="8" t="s">
        <v>546</v>
      </c>
      <c r="E156" s="8" t="s">
        <v>547</v>
      </c>
      <c r="F156" s="8" t="s">
        <v>74</v>
      </c>
      <c r="G156" s="8" t="s">
        <v>1471</v>
      </c>
      <c r="H156" s="17">
        <v>43522</v>
      </c>
      <c r="I156" s="2"/>
      <c r="J156" s="2"/>
      <c r="K156" s="2"/>
      <c r="L156" s="2"/>
      <c r="M156" s="2"/>
      <c r="N156" s="2"/>
      <c r="O156" s="2"/>
      <c r="P156" s="2"/>
      <c r="Q156" s="2"/>
      <c r="R156" s="2"/>
      <c r="S156" s="2"/>
      <c r="T156" s="2"/>
      <c r="U156" s="2"/>
      <c r="V156" s="2"/>
      <c r="W156" s="2"/>
      <c r="X156" s="2"/>
      <c r="Y156" s="2"/>
      <c r="Z156" s="2"/>
    </row>
    <row r="157" spans="1:26" s="4" customFormat="1" ht="99.75" x14ac:dyDescent="0.2">
      <c r="A157" s="18" t="s">
        <v>246</v>
      </c>
      <c r="B157" s="7">
        <v>318</v>
      </c>
      <c r="C157" s="8">
        <v>2017</v>
      </c>
      <c r="D157" s="8" t="s">
        <v>548</v>
      </c>
      <c r="E157" s="8" t="s">
        <v>15</v>
      </c>
      <c r="F157" s="8" t="s">
        <v>74</v>
      </c>
      <c r="G157" s="8" t="s">
        <v>1459</v>
      </c>
      <c r="H157" s="17">
        <v>43522</v>
      </c>
      <c r="I157" s="2"/>
      <c r="J157" s="2"/>
      <c r="K157" s="2"/>
      <c r="L157" s="2"/>
      <c r="M157" s="2"/>
      <c r="N157" s="2"/>
      <c r="O157" s="2"/>
      <c r="P157" s="2"/>
      <c r="Q157" s="2"/>
      <c r="R157" s="2"/>
      <c r="S157" s="2"/>
      <c r="T157" s="2"/>
      <c r="U157" s="2"/>
      <c r="V157" s="2"/>
      <c r="W157" s="2"/>
      <c r="X157" s="2"/>
      <c r="Y157" s="2"/>
      <c r="Z157" s="2"/>
    </row>
    <row r="158" spans="1:26" s="4" customFormat="1" ht="57" x14ac:dyDescent="0.2">
      <c r="A158" s="18" t="s">
        <v>246</v>
      </c>
      <c r="B158" s="9">
        <v>431</v>
      </c>
      <c r="C158" s="8">
        <v>2017</v>
      </c>
      <c r="D158" s="8" t="s">
        <v>549</v>
      </c>
      <c r="E158" s="8" t="s">
        <v>15</v>
      </c>
      <c r="F158" s="8" t="s">
        <v>1442</v>
      </c>
      <c r="G158" s="8" t="s">
        <v>1441</v>
      </c>
      <c r="H158" s="17">
        <v>43536</v>
      </c>
      <c r="I158" s="2"/>
      <c r="J158" s="2"/>
      <c r="K158" s="2"/>
      <c r="L158" s="2"/>
      <c r="M158" s="2"/>
      <c r="N158" s="2"/>
      <c r="O158" s="2"/>
      <c r="P158" s="2"/>
      <c r="Q158" s="2"/>
      <c r="R158" s="2"/>
      <c r="S158" s="2"/>
      <c r="T158" s="2"/>
      <c r="U158" s="2"/>
      <c r="V158" s="2"/>
      <c r="W158" s="2"/>
      <c r="X158" s="2"/>
      <c r="Y158" s="2"/>
      <c r="Z158" s="2"/>
    </row>
    <row r="159" spans="1:26" s="4" customFormat="1" ht="42.75" x14ac:dyDescent="0.2">
      <c r="A159" s="18" t="s">
        <v>246</v>
      </c>
      <c r="B159" s="9">
        <v>439</v>
      </c>
      <c r="C159" s="8">
        <v>2017</v>
      </c>
      <c r="D159" s="8" t="s">
        <v>550</v>
      </c>
      <c r="E159" s="8" t="s">
        <v>15</v>
      </c>
      <c r="F159" s="8" t="s">
        <v>131</v>
      </c>
      <c r="G159" s="8" t="s">
        <v>132</v>
      </c>
      <c r="H159" s="17">
        <v>43536</v>
      </c>
      <c r="I159" s="2"/>
      <c r="J159" s="2"/>
      <c r="K159" s="2"/>
      <c r="L159" s="2"/>
      <c r="M159" s="2"/>
      <c r="N159" s="2"/>
      <c r="O159" s="2"/>
      <c r="P159" s="2"/>
      <c r="Q159" s="2"/>
      <c r="R159" s="2"/>
      <c r="S159" s="2"/>
      <c r="T159" s="2"/>
      <c r="U159" s="2"/>
      <c r="V159" s="2"/>
      <c r="W159" s="2"/>
      <c r="X159" s="2"/>
      <c r="Y159" s="2"/>
      <c r="Z159" s="2"/>
    </row>
    <row r="160" spans="1:26" s="4" customFormat="1" ht="28.5" x14ac:dyDescent="0.2">
      <c r="A160" s="18" t="s">
        <v>246</v>
      </c>
      <c r="B160" s="9">
        <v>484</v>
      </c>
      <c r="C160" s="8">
        <v>2017</v>
      </c>
      <c r="D160" s="8" t="s">
        <v>551</v>
      </c>
      <c r="E160" s="8" t="s">
        <v>15</v>
      </c>
      <c r="F160" s="8" t="s">
        <v>11</v>
      </c>
      <c r="G160" s="8" t="s">
        <v>12</v>
      </c>
      <c r="H160" s="17">
        <v>43523</v>
      </c>
      <c r="I160" s="2"/>
      <c r="J160" s="2"/>
      <c r="K160" s="2"/>
      <c r="L160" s="2"/>
      <c r="M160" s="2"/>
      <c r="N160" s="2"/>
      <c r="O160" s="2"/>
      <c r="P160" s="2"/>
      <c r="Q160" s="2"/>
      <c r="R160" s="2"/>
      <c r="S160" s="2"/>
      <c r="T160" s="2"/>
      <c r="U160" s="2"/>
      <c r="V160" s="2"/>
      <c r="W160" s="2"/>
      <c r="X160" s="2"/>
      <c r="Y160" s="2"/>
      <c r="Z160" s="2"/>
    </row>
    <row r="161" spans="1:26" s="4" customFormat="1" ht="31.5" customHeight="1" x14ac:dyDescent="0.2">
      <c r="A161" s="18" t="s">
        <v>246</v>
      </c>
      <c r="B161" s="9">
        <v>505</v>
      </c>
      <c r="C161" s="8">
        <v>2017</v>
      </c>
      <c r="D161" s="8" t="s">
        <v>552</v>
      </c>
      <c r="E161" s="8" t="s">
        <v>15</v>
      </c>
      <c r="F161" s="8" t="s">
        <v>1561</v>
      </c>
      <c r="G161" s="8" t="s">
        <v>1452</v>
      </c>
      <c r="H161" s="17">
        <v>43523</v>
      </c>
      <c r="I161" s="2"/>
      <c r="J161" s="2"/>
      <c r="K161" s="2"/>
      <c r="L161" s="2"/>
      <c r="M161" s="2"/>
      <c r="N161" s="2"/>
      <c r="O161" s="2"/>
      <c r="P161" s="2"/>
      <c r="Q161" s="2"/>
      <c r="R161" s="2"/>
      <c r="S161" s="2"/>
      <c r="T161" s="2"/>
      <c r="U161" s="2"/>
      <c r="V161" s="2"/>
      <c r="W161" s="2"/>
      <c r="X161" s="2"/>
      <c r="Y161" s="2"/>
      <c r="Z161" s="2"/>
    </row>
    <row r="162" spans="1:26" s="4" customFormat="1" ht="28.5" x14ac:dyDescent="0.2">
      <c r="A162" s="18" t="s">
        <v>246</v>
      </c>
      <c r="B162" s="9">
        <v>648</v>
      </c>
      <c r="C162" s="8">
        <v>2017</v>
      </c>
      <c r="D162" s="8" t="s">
        <v>553</v>
      </c>
      <c r="E162" s="8" t="s">
        <v>554</v>
      </c>
      <c r="F162" s="8" t="s">
        <v>131</v>
      </c>
      <c r="G162" s="8" t="s">
        <v>132</v>
      </c>
      <c r="H162" s="17">
        <v>43536</v>
      </c>
      <c r="I162" s="2"/>
      <c r="J162" s="2"/>
      <c r="K162" s="2"/>
      <c r="L162" s="2"/>
      <c r="M162" s="2"/>
      <c r="N162" s="2"/>
      <c r="O162" s="2"/>
      <c r="P162" s="2"/>
      <c r="Q162" s="2"/>
      <c r="R162" s="2"/>
      <c r="S162" s="2"/>
      <c r="T162" s="2"/>
      <c r="U162" s="2"/>
      <c r="V162" s="2"/>
      <c r="W162" s="2"/>
      <c r="X162" s="2"/>
      <c r="Y162" s="2"/>
      <c r="Z162" s="2"/>
    </row>
    <row r="163" spans="1:26" s="4" customFormat="1" ht="28.5" x14ac:dyDescent="0.2">
      <c r="A163" s="18" t="s">
        <v>246</v>
      </c>
      <c r="B163" s="9">
        <v>648</v>
      </c>
      <c r="C163" s="8">
        <v>2017</v>
      </c>
      <c r="D163" s="8" t="s">
        <v>555</v>
      </c>
      <c r="E163" s="8" t="s">
        <v>15</v>
      </c>
      <c r="F163" s="8" t="s">
        <v>11</v>
      </c>
      <c r="G163" s="8" t="s">
        <v>12</v>
      </c>
      <c r="H163" s="17">
        <v>43523</v>
      </c>
      <c r="I163" s="2"/>
      <c r="J163" s="2"/>
      <c r="K163" s="2"/>
      <c r="L163" s="2"/>
      <c r="M163" s="2"/>
      <c r="N163" s="2"/>
      <c r="O163" s="2"/>
      <c r="P163" s="2"/>
      <c r="Q163" s="2"/>
      <c r="R163" s="2"/>
      <c r="S163" s="2"/>
      <c r="T163" s="2"/>
      <c r="U163" s="2"/>
      <c r="V163" s="2"/>
      <c r="W163" s="2"/>
      <c r="X163" s="2"/>
      <c r="Y163" s="2"/>
      <c r="Z163" s="2"/>
    </row>
    <row r="164" spans="1:26" s="4" customFormat="1" ht="57" x14ac:dyDescent="0.2">
      <c r="A164" s="18" t="s">
        <v>246</v>
      </c>
      <c r="B164" s="9">
        <v>894</v>
      </c>
      <c r="C164" s="8">
        <v>2017</v>
      </c>
      <c r="D164" s="8" t="s">
        <v>556</v>
      </c>
      <c r="E164" s="8" t="s">
        <v>15</v>
      </c>
      <c r="F164" s="8" t="s">
        <v>11</v>
      </c>
      <c r="G164" s="8" t="s">
        <v>12</v>
      </c>
      <c r="H164" s="17">
        <v>43523</v>
      </c>
      <c r="I164" s="2"/>
      <c r="J164" s="2"/>
      <c r="K164" s="2"/>
      <c r="L164" s="2"/>
      <c r="M164" s="2"/>
      <c r="N164" s="2"/>
      <c r="O164" s="2"/>
      <c r="P164" s="2"/>
      <c r="Q164" s="2"/>
      <c r="R164" s="2"/>
      <c r="S164" s="2"/>
      <c r="T164" s="2"/>
      <c r="U164" s="2"/>
      <c r="V164" s="2"/>
      <c r="W164" s="2"/>
      <c r="X164" s="2"/>
      <c r="Y164" s="2"/>
      <c r="Z164" s="2"/>
    </row>
    <row r="165" spans="1:26" s="4" customFormat="1" x14ac:dyDescent="0.2">
      <c r="A165" s="18" t="s">
        <v>246</v>
      </c>
      <c r="B165" s="7">
        <v>1083</v>
      </c>
      <c r="C165" s="8">
        <v>2017</v>
      </c>
      <c r="D165" s="8" t="s">
        <v>557</v>
      </c>
      <c r="E165" s="8" t="s">
        <v>15</v>
      </c>
      <c r="F165" s="8" t="s">
        <v>69</v>
      </c>
      <c r="G165" s="8" t="s">
        <v>7</v>
      </c>
      <c r="H165" s="17">
        <v>43523</v>
      </c>
      <c r="I165" s="2"/>
      <c r="J165" s="2"/>
      <c r="K165" s="2"/>
      <c r="L165" s="2"/>
      <c r="M165" s="2"/>
      <c r="N165" s="2"/>
      <c r="O165" s="2"/>
      <c r="P165" s="2"/>
      <c r="Q165" s="2"/>
      <c r="R165" s="2"/>
      <c r="S165" s="2"/>
      <c r="T165" s="2"/>
      <c r="U165" s="2"/>
      <c r="V165" s="2"/>
      <c r="W165" s="2"/>
      <c r="X165" s="2"/>
      <c r="Y165" s="2"/>
      <c r="Z165" s="2"/>
    </row>
    <row r="166" spans="1:26" s="4" customFormat="1" ht="42.75" x14ac:dyDescent="0.2">
      <c r="A166" s="16" t="str">
        <f>HYPERLINK("http://es.presidencia.gov.co/normativa/normativa/DECRETO%2092%20DEL%2023%20ENERO%20DE%202017.pdf","Decreto Nacional")</f>
        <v>Decreto Nacional</v>
      </c>
      <c r="B166" s="9">
        <v>92</v>
      </c>
      <c r="C166" s="8">
        <v>2017</v>
      </c>
      <c r="D166" s="8" t="s">
        <v>558</v>
      </c>
      <c r="E166" s="8" t="s">
        <v>15</v>
      </c>
      <c r="F166" s="8" t="s">
        <v>29</v>
      </c>
      <c r="G166" s="8" t="s">
        <v>30</v>
      </c>
      <c r="H166" s="17">
        <v>43536</v>
      </c>
      <c r="I166" s="2"/>
      <c r="J166" s="2"/>
      <c r="K166" s="2"/>
      <c r="L166" s="2"/>
      <c r="M166" s="2"/>
      <c r="N166" s="2"/>
      <c r="O166" s="2"/>
      <c r="P166" s="2"/>
      <c r="Q166" s="2"/>
      <c r="R166" s="2"/>
      <c r="S166" s="2"/>
      <c r="T166" s="2"/>
      <c r="U166" s="2"/>
      <c r="V166" s="2"/>
      <c r="W166" s="2"/>
      <c r="X166" s="2"/>
      <c r="Y166" s="2"/>
      <c r="Z166" s="2"/>
    </row>
    <row r="167" spans="1:26" s="4" customFormat="1" ht="85.5" x14ac:dyDescent="0.2">
      <c r="A167" s="18" t="s">
        <v>246</v>
      </c>
      <c r="B167" s="9">
        <v>1413</v>
      </c>
      <c r="C167" s="8">
        <v>2017</v>
      </c>
      <c r="D167" s="8" t="s">
        <v>559</v>
      </c>
      <c r="E167" s="8" t="s">
        <v>15</v>
      </c>
      <c r="F167" s="8" t="s">
        <v>205</v>
      </c>
      <c r="G167" s="8" t="s">
        <v>360</v>
      </c>
      <c r="H167" s="17">
        <v>43536</v>
      </c>
      <c r="I167" s="2"/>
      <c r="J167" s="2"/>
      <c r="K167" s="2"/>
      <c r="L167" s="2"/>
      <c r="M167" s="2"/>
      <c r="N167" s="2"/>
      <c r="O167" s="2"/>
      <c r="P167" s="2"/>
      <c r="Q167" s="2"/>
      <c r="R167" s="2"/>
      <c r="S167" s="2"/>
      <c r="T167" s="2"/>
      <c r="U167" s="2"/>
      <c r="V167" s="2"/>
      <c r="W167" s="2"/>
      <c r="X167" s="2"/>
      <c r="Y167" s="2"/>
      <c r="Z167" s="2"/>
    </row>
    <row r="168" spans="1:26" s="4" customFormat="1" ht="57" x14ac:dyDescent="0.2">
      <c r="A168" s="18" t="s">
        <v>246</v>
      </c>
      <c r="B168" s="7">
        <v>1499</v>
      </c>
      <c r="C168" s="8">
        <v>2017</v>
      </c>
      <c r="D168" s="8" t="s">
        <v>560</v>
      </c>
      <c r="E168" s="8" t="s">
        <v>15</v>
      </c>
      <c r="F168" s="8" t="s">
        <v>561</v>
      </c>
      <c r="G168" s="8" t="s">
        <v>7</v>
      </c>
      <c r="H168" s="17">
        <v>43523</v>
      </c>
      <c r="I168" s="2"/>
      <c r="J168" s="2"/>
      <c r="K168" s="2"/>
      <c r="L168" s="2"/>
      <c r="M168" s="2"/>
      <c r="N168" s="2"/>
      <c r="O168" s="2"/>
      <c r="P168" s="2"/>
      <c r="Q168" s="2"/>
      <c r="R168" s="2"/>
      <c r="S168" s="2"/>
      <c r="T168" s="2"/>
      <c r="U168" s="2"/>
      <c r="V168" s="2"/>
      <c r="W168" s="2"/>
      <c r="X168" s="2"/>
      <c r="Y168" s="2"/>
      <c r="Z168" s="2"/>
    </row>
    <row r="169" spans="1:26" s="4" customFormat="1" x14ac:dyDescent="0.2">
      <c r="A169" s="16" t="s">
        <v>246</v>
      </c>
      <c r="B169" s="9">
        <v>2269</v>
      </c>
      <c r="C169" s="8">
        <v>2017</v>
      </c>
      <c r="D169" s="8" t="s">
        <v>562</v>
      </c>
      <c r="E169" s="8" t="s">
        <v>563</v>
      </c>
      <c r="F169" s="8" t="s">
        <v>29</v>
      </c>
      <c r="G169" s="8" t="s">
        <v>30</v>
      </c>
      <c r="H169" s="17">
        <v>43536</v>
      </c>
      <c r="I169" s="2"/>
      <c r="J169" s="2"/>
      <c r="K169" s="2"/>
      <c r="L169" s="2"/>
      <c r="M169" s="2"/>
      <c r="N169" s="2"/>
      <c r="O169" s="2"/>
      <c r="P169" s="2"/>
      <c r="Q169" s="2"/>
      <c r="R169" s="2"/>
      <c r="S169" s="2"/>
      <c r="T169" s="2"/>
      <c r="U169" s="2"/>
      <c r="V169" s="2"/>
      <c r="W169" s="2"/>
      <c r="X169" s="2"/>
      <c r="Y169" s="2"/>
      <c r="Z169" s="2"/>
    </row>
    <row r="170" spans="1:26" s="4" customFormat="1" ht="57" x14ac:dyDescent="0.2">
      <c r="A170" s="18" t="s">
        <v>246</v>
      </c>
      <c r="B170" s="9">
        <v>2011</v>
      </c>
      <c r="C170" s="8">
        <v>2017</v>
      </c>
      <c r="D170" s="8" t="s">
        <v>1367</v>
      </c>
      <c r="E170" s="8" t="s">
        <v>15</v>
      </c>
      <c r="F170" s="8" t="s">
        <v>11</v>
      </c>
      <c r="G170" s="8" t="s">
        <v>12</v>
      </c>
      <c r="H170" s="17">
        <v>43536</v>
      </c>
      <c r="I170" s="2"/>
      <c r="J170" s="2"/>
      <c r="K170" s="2"/>
      <c r="L170" s="2"/>
      <c r="M170" s="2"/>
      <c r="N170" s="2"/>
      <c r="O170" s="2"/>
      <c r="P170" s="2"/>
      <c r="Q170" s="2"/>
      <c r="R170" s="2"/>
      <c r="S170" s="2"/>
      <c r="T170" s="2"/>
      <c r="U170" s="2"/>
      <c r="V170" s="2"/>
      <c r="W170" s="2"/>
      <c r="X170" s="2"/>
      <c r="Y170" s="2"/>
      <c r="Z170" s="2"/>
    </row>
    <row r="171" spans="1:26" s="4" customFormat="1" ht="42.75" x14ac:dyDescent="0.2">
      <c r="A171" s="18" t="s">
        <v>246</v>
      </c>
      <c r="B171" s="9">
        <v>386</v>
      </c>
      <c r="C171" s="8">
        <v>2016</v>
      </c>
      <c r="D171" s="8" t="s">
        <v>530</v>
      </c>
      <c r="E171" s="8" t="s">
        <v>531</v>
      </c>
      <c r="F171" s="8" t="s">
        <v>131</v>
      </c>
      <c r="G171" s="8" t="s">
        <v>132</v>
      </c>
      <c r="H171" s="17">
        <v>43536</v>
      </c>
      <c r="I171" s="2"/>
      <c r="J171" s="2"/>
      <c r="K171" s="2"/>
      <c r="L171" s="2"/>
      <c r="M171" s="2"/>
      <c r="N171" s="2"/>
      <c r="O171" s="2"/>
      <c r="P171" s="2"/>
      <c r="Q171" s="2"/>
      <c r="R171" s="2"/>
      <c r="S171" s="2"/>
      <c r="T171" s="2"/>
      <c r="U171" s="2"/>
      <c r="V171" s="2"/>
      <c r="W171" s="2"/>
      <c r="X171" s="2"/>
      <c r="Y171" s="2"/>
      <c r="Z171" s="2"/>
    </row>
    <row r="172" spans="1:26" s="4" customFormat="1" ht="42.75" x14ac:dyDescent="0.2">
      <c r="A172" s="18" t="s">
        <v>246</v>
      </c>
      <c r="B172" s="9">
        <v>1082</v>
      </c>
      <c r="C172" s="8">
        <v>2016</v>
      </c>
      <c r="D172" s="8" t="s">
        <v>532</v>
      </c>
      <c r="E172" s="8" t="s">
        <v>15</v>
      </c>
      <c r="F172" s="8" t="s">
        <v>761</v>
      </c>
      <c r="G172" s="8" t="s">
        <v>1407</v>
      </c>
      <c r="H172" s="17">
        <v>43536</v>
      </c>
      <c r="I172" s="2"/>
      <c r="J172" s="2"/>
      <c r="K172" s="2"/>
      <c r="L172" s="2"/>
      <c r="M172" s="2"/>
      <c r="N172" s="2"/>
      <c r="O172" s="2"/>
      <c r="P172" s="2"/>
      <c r="Q172" s="2"/>
      <c r="R172" s="2"/>
      <c r="S172" s="2"/>
      <c r="T172" s="2"/>
      <c r="U172" s="2"/>
      <c r="V172" s="2"/>
      <c r="W172" s="2"/>
      <c r="X172" s="2"/>
      <c r="Y172" s="2"/>
      <c r="Z172" s="2"/>
    </row>
    <row r="173" spans="1:26" s="4" customFormat="1" ht="57" x14ac:dyDescent="0.2">
      <c r="A173" s="18" t="s">
        <v>246</v>
      </c>
      <c r="B173" s="9">
        <v>1166</v>
      </c>
      <c r="C173" s="8">
        <v>2016</v>
      </c>
      <c r="D173" s="8" t="s">
        <v>533</v>
      </c>
      <c r="E173" s="8" t="s">
        <v>15</v>
      </c>
      <c r="F173" s="8" t="s">
        <v>205</v>
      </c>
      <c r="G173" s="8" t="s">
        <v>534</v>
      </c>
      <c r="H173" s="17">
        <v>43536</v>
      </c>
      <c r="I173" s="2"/>
      <c r="J173" s="2"/>
      <c r="K173" s="2"/>
      <c r="L173" s="2"/>
      <c r="M173" s="2"/>
      <c r="N173" s="2"/>
      <c r="O173" s="2"/>
      <c r="P173" s="2"/>
      <c r="Q173" s="2"/>
      <c r="R173" s="2"/>
      <c r="S173" s="2"/>
      <c r="T173" s="2"/>
      <c r="U173" s="2"/>
      <c r="V173" s="2"/>
      <c r="W173" s="2"/>
      <c r="X173" s="2"/>
      <c r="Y173" s="2"/>
      <c r="Z173" s="2"/>
    </row>
    <row r="174" spans="1:26" s="4" customFormat="1" ht="42.75" x14ac:dyDescent="0.2">
      <c r="A174" s="18" t="s">
        <v>246</v>
      </c>
      <c r="B174" s="7">
        <v>1167</v>
      </c>
      <c r="C174" s="8">
        <v>2016</v>
      </c>
      <c r="D174" s="8" t="s">
        <v>535</v>
      </c>
      <c r="E174" s="8" t="s">
        <v>15</v>
      </c>
      <c r="F174" s="8" t="s">
        <v>74</v>
      </c>
      <c r="G174" s="8" t="s">
        <v>1459</v>
      </c>
      <c r="H174" s="17">
        <v>43522</v>
      </c>
      <c r="I174" s="2"/>
      <c r="J174" s="2"/>
      <c r="K174" s="2"/>
      <c r="L174" s="2"/>
      <c r="M174" s="2"/>
      <c r="N174" s="2"/>
      <c r="O174" s="2"/>
      <c r="P174" s="2"/>
      <c r="Q174" s="2"/>
      <c r="R174" s="2"/>
      <c r="S174" s="2"/>
      <c r="T174" s="2"/>
      <c r="U174" s="2"/>
      <c r="V174" s="2"/>
      <c r="W174" s="2"/>
      <c r="X174" s="2"/>
      <c r="Y174" s="2"/>
      <c r="Z174" s="2"/>
    </row>
    <row r="175" spans="1:26" s="4" customFormat="1" ht="71.25" x14ac:dyDescent="0.2">
      <c r="A175" s="18" t="s">
        <v>246</v>
      </c>
      <c r="B175" s="9">
        <v>1906</v>
      </c>
      <c r="C175" s="8">
        <v>2016</v>
      </c>
      <c r="D175" s="8" t="s">
        <v>536</v>
      </c>
      <c r="E175" s="8" t="s">
        <v>15</v>
      </c>
      <c r="F175" s="8" t="s">
        <v>11</v>
      </c>
      <c r="G175" s="8" t="s">
        <v>12</v>
      </c>
      <c r="H175" s="17">
        <v>43523</v>
      </c>
      <c r="I175" s="2"/>
      <c r="J175" s="2"/>
      <c r="K175" s="2"/>
      <c r="L175" s="2"/>
      <c r="M175" s="2"/>
      <c r="N175" s="2"/>
      <c r="O175" s="2"/>
      <c r="P175" s="2"/>
      <c r="Q175" s="2"/>
      <c r="R175" s="2"/>
      <c r="S175" s="2"/>
      <c r="T175" s="2"/>
      <c r="U175" s="2"/>
      <c r="V175" s="2"/>
      <c r="W175" s="2"/>
      <c r="X175" s="2"/>
      <c r="Y175" s="2"/>
      <c r="Z175" s="2"/>
    </row>
    <row r="176" spans="1:26" s="4" customFormat="1" ht="71.25" x14ac:dyDescent="0.2">
      <c r="A176" s="18" t="s">
        <v>246</v>
      </c>
      <c r="B176" s="9">
        <v>171</v>
      </c>
      <c r="C176" s="8">
        <v>2016</v>
      </c>
      <c r="D176" s="8" t="s">
        <v>537</v>
      </c>
      <c r="E176" s="8" t="s">
        <v>15</v>
      </c>
      <c r="F176" s="8" t="s">
        <v>11</v>
      </c>
      <c r="G176" s="8" t="s">
        <v>12</v>
      </c>
      <c r="H176" s="17">
        <v>43523</v>
      </c>
      <c r="I176" s="2"/>
      <c r="J176" s="2"/>
      <c r="K176" s="2"/>
      <c r="L176" s="2"/>
      <c r="M176" s="2"/>
      <c r="N176" s="2"/>
      <c r="O176" s="2"/>
      <c r="P176" s="2"/>
      <c r="Q176" s="2"/>
      <c r="R176" s="2"/>
      <c r="S176" s="2"/>
      <c r="T176" s="2"/>
      <c r="U176" s="2"/>
      <c r="V176" s="2"/>
      <c r="W176" s="2"/>
      <c r="X176" s="2"/>
      <c r="Y176" s="2"/>
      <c r="Z176" s="2"/>
    </row>
    <row r="177" spans="1:26" s="4" customFormat="1" ht="57" x14ac:dyDescent="0.2">
      <c r="A177" s="18" t="s">
        <v>246</v>
      </c>
      <c r="B177" s="9">
        <v>583</v>
      </c>
      <c r="C177" s="8">
        <v>2016</v>
      </c>
      <c r="D177" s="8" t="s">
        <v>538</v>
      </c>
      <c r="E177" s="8" t="s">
        <v>15</v>
      </c>
      <c r="F177" s="8" t="s">
        <v>11</v>
      </c>
      <c r="G177" s="8" t="s">
        <v>12</v>
      </c>
      <c r="H177" s="17">
        <v>43523</v>
      </c>
      <c r="I177" s="2"/>
      <c r="J177" s="2"/>
      <c r="K177" s="2"/>
      <c r="L177" s="2"/>
      <c r="M177" s="2"/>
      <c r="N177" s="2"/>
      <c r="O177" s="2"/>
      <c r="P177" s="2"/>
      <c r="Q177" s="2"/>
      <c r="R177" s="2"/>
      <c r="S177" s="2"/>
      <c r="T177" s="2"/>
      <c r="U177" s="2"/>
      <c r="V177" s="2"/>
      <c r="W177" s="2"/>
      <c r="X177" s="2"/>
      <c r="Y177" s="2"/>
      <c r="Z177" s="2"/>
    </row>
    <row r="178" spans="1:26" s="4" customFormat="1" ht="42.75" x14ac:dyDescent="0.2">
      <c r="A178" s="18" t="s">
        <v>246</v>
      </c>
      <c r="B178" s="9">
        <v>630</v>
      </c>
      <c r="C178" s="8">
        <v>2016</v>
      </c>
      <c r="D178" s="8" t="s">
        <v>539</v>
      </c>
      <c r="E178" s="8" t="s">
        <v>15</v>
      </c>
      <c r="F178" s="8" t="s">
        <v>150</v>
      </c>
      <c r="G178" s="8" t="s">
        <v>346</v>
      </c>
      <c r="H178" s="17">
        <v>43523</v>
      </c>
      <c r="I178" s="2"/>
      <c r="J178" s="2"/>
      <c r="K178" s="2"/>
      <c r="L178" s="2"/>
      <c r="M178" s="2"/>
      <c r="N178" s="2"/>
      <c r="O178" s="2"/>
      <c r="P178" s="2"/>
      <c r="Q178" s="2"/>
      <c r="R178" s="2"/>
      <c r="S178" s="2"/>
      <c r="T178" s="2"/>
      <c r="U178" s="2"/>
      <c r="V178" s="2"/>
      <c r="W178" s="2"/>
      <c r="X178" s="2"/>
      <c r="Y178" s="2"/>
      <c r="Z178" s="2"/>
    </row>
    <row r="179" spans="1:26" s="4" customFormat="1" ht="42.75" x14ac:dyDescent="0.2">
      <c r="A179" s="18" t="s">
        <v>246</v>
      </c>
      <c r="B179" s="9">
        <v>124</v>
      </c>
      <c r="C179" s="8">
        <v>2016</v>
      </c>
      <c r="D179" s="8" t="s">
        <v>540</v>
      </c>
      <c r="E179" s="8" t="s">
        <v>15</v>
      </c>
      <c r="F179" s="8" t="s">
        <v>205</v>
      </c>
      <c r="G179" s="8" t="s">
        <v>360</v>
      </c>
      <c r="H179" s="17">
        <v>43536</v>
      </c>
      <c r="I179" s="2"/>
      <c r="J179" s="2"/>
      <c r="K179" s="2"/>
      <c r="L179" s="2"/>
      <c r="M179" s="2"/>
      <c r="N179" s="2"/>
      <c r="O179" s="2"/>
      <c r="P179" s="2"/>
      <c r="Q179" s="2"/>
      <c r="R179" s="2"/>
      <c r="S179" s="2"/>
      <c r="T179" s="2"/>
      <c r="U179" s="2"/>
      <c r="V179" s="2"/>
      <c r="W179" s="2"/>
      <c r="X179" s="2"/>
      <c r="Y179" s="2"/>
      <c r="Z179" s="2"/>
    </row>
    <row r="180" spans="1:26" s="4" customFormat="1" ht="57" x14ac:dyDescent="0.2">
      <c r="A180" s="18" t="s">
        <v>246</v>
      </c>
      <c r="B180" s="9">
        <v>780</v>
      </c>
      <c r="C180" s="8">
        <v>2016</v>
      </c>
      <c r="D180" s="8" t="s">
        <v>541</v>
      </c>
      <c r="E180" s="8" t="s">
        <v>542</v>
      </c>
      <c r="F180" s="8" t="s">
        <v>11</v>
      </c>
      <c r="G180" s="8" t="s">
        <v>12</v>
      </c>
      <c r="H180" s="17">
        <v>43523</v>
      </c>
      <c r="I180" s="2"/>
      <c r="J180" s="2"/>
      <c r="K180" s="2"/>
      <c r="L180" s="2"/>
      <c r="M180" s="2"/>
      <c r="N180" s="2"/>
      <c r="O180" s="2"/>
      <c r="P180" s="2"/>
      <c r="Q180" s="2"/>
      <c r="R180" s="2"/>
      <c r="S180" s="2"/>
      <c r="T180" s="2"/>
      <c r="U180" s="2"/>
      <c r="V180" s="2"/>
      <c r="W180" s="2"/>
      <c r="X180" s="2"/>
      <c r="Y180" s="2"/>
      <c r="Z180" s="2"/>
    </row>
    <row r="181" spans="1:26" s="4" customFormat="1" ht="71.25" x14ac:dyDescent="0.2">
      <c r="A181" s="18" t="s">
        <v>246</v>
      </c>
      <c r="B181" s="9">
        <v>596</v>
      </c>
      <c r="C181" s="8">
        <v>2016</v>
      </c>
      <c r="D181" s="8" t="s">
        <v>543</v>
      </c>
      <c r="E181" s="8" t="s">
        <v>544</v>
      </c>
      <c r="F181" s="8" t="s">
        <v>96</v>
      </c>
      <c r="G181" s="8" t="s">
        <v>97</v>
      </c>
      <c r="H181" s="17">
        <v>43523</v>
      </c>
      <c r="I181" s="2"/>
      <c r="J181" s="2"/>
      <c r="K181" s="2"/>
      <c r="L181" s="2"/>
      <c r="M181" s="2"/>
      <c r="N181" s="2"/>
      <c r="O181" s="2"/>
      <c r="P181" s="2"/>
      <c r="Q181" s="2"/>
      <c r="R181" s="2"/>
      <c r="S181" s="2"/>
      <c r="T181" s="2"/>
      <c r="U181" s="2"/>
      <c r="V181" s="2"/>
      <c r="W181" s="2"/>
      <c r="X181" s="2"/>
      <c r="Y181" s="2"/>
      <c r="Z181" s="2"/>
    </row>
    <row r="182" spans="1:26" s="4" customFormat="1" ht="57" x14ac:dyDescent="0.2">
      <c r="A182" s="18" t="s">
        <v>246</v>
      </c>
      <c r="B182" s="9">
        <v>415</v>
      </c>
      <c r="C182" s="8">
        <v>2016</v>
      </c>
      <c r="D182" s="8" t="s">
        <v>1368</v>
      </c>
      <c r="E182" s="8" t="s">
        <v>15</v>
      </c>
      <c r="F182" s="8" t="s">
        <v>891</v>
      </c>
      <c r="G182" s="8" t="s">
        <v>97</v>
      </c>
      <c r="H182" s="17">
        <v>43536</v>
      </c>
      <c r="I182" s="2"/>
      <c r="J182" s="2"/>
      <c r="K182" s="2"/>
      <c r="L182" s="2"/>
      <c r="M182" s="2"/>
      <c r="N182" s="2"/>
      <c r="O182" s="2"/>
      <c r="P182" s="2"/>
      <c r="Q182" s="2"/>
      <c r="R182" s="2"/>
      <c r="S182" s="2"/>
      <c r="T182" s="2"/>
      <c r="U182" s="2"/>
      <c r="V182" s="2"/>
      <c r="W182" s="2"/>
      <c r="X182" s="2"/>
      <c r="Y182" s="2"/>
      <c r="Z182" s="2"/>
    </row>
    <row r="183" spans="1:26" s="4" customFormat="1" ht="85.5" x14ac:dyDescent="0.2">
      <c r="A183" s="18" t="s">
        <v>246</v>
      </c>
      <c r="B183" s="9">
        <v>1166</v>
      </c>
      <c r="C183" s="8">
        <v>2016</v>
      </c>
      <c r="D183" s="8" t="s">
        <v>1370</v>
      </c>
      <c r="E183" s="8" t="s">
        <v>158</v>
      </c>
      <c r="F183" s="8" t="s">
        <v>205</v>
      </c>
      <c r="G183" s="8" t="s">
        <v>360</v>
      </c>
      <c r="H183" s="17">
        <v>43536</v>
      </c>
      <c r="I183" s="2"/>
      <c r="J183" s="2"/>
      <c r="K183" s="2"/>
      <c r="L183" s="2"/>
      <c r="M183" s="2"/>
      <c r="N183" s="2"/>
      <c r="O183" s="2"/>
      <c r="P183" s="2"/>
      <c r="Q183" s="2"/>
      <c r="R183" s="2"/>
      <c r="S183" s="2"/>
      <c r="T183" s="2"/>
      <c r="U183" s="2"/>
      <c r="V183" s="2"/>
      <c r="W183" s="2"/>
      <c r="X183" s="2"/>
      <c r="Y183" s="2"/>
      <c r="Z183" s="2"/>
    </row>
    <row r="184" spans="1:26" s="4" customFormat="1" ht="57" x14ac:dyDescent="0.2">
      <c r="A184" s="18" t="s">
        <v>246</v>
      </c>
      <c r="B184" s="7">
        <v>103</v>
      </c>
      <c r="C184" s="8">
        <v>2015</v>
      </c>
      <c r="D184" s="8" t="s">
        <v>481</v>
      </c>
      <c r="E184" s="8" t="s">
        <v>15</v>
      </c>
      <c r="F184" s="8" t="s">
        <v>482</v>
      </c>
      <c r="G184" s="8" t="s">
        <v>7</v>
      </c>
      <c r="H184" s="17">
        <v>43536</v>
      </c>
      <c r="I184" s="2"/>
      <c r="J184" s="2"/>
      <c r="K184" s="2"/>
      <c r="L184" s="2"/>
      <c r="M184" s="2"/>
      <c r="N184" s="2"/>
      <c r="O184" s="2"/>
      <c r="P184" s="2"/>
      <c r="Q184" s="2"/>
      <c r="R184" s="2"/>
      <c r="S184" s="2"/>
      <c r="T184" s="2"/>
      <c r="U184" s="2"/>
      <c r="V184" s="2"/>
      <c r="W184" s="2"/>
      <c r="X184" s="2"/>
      <c r="Y184" s="2"/>
      <c r="Z184" s="2"/>
    </row>
    <row r="185" spans="1:26" s="4" customFormat="1" ht="71.25" x14ac:dyDescent="0.2">
      <c r="A185" s="18" t="s">
        <v>246</v>
      </c>
      <c r="B185" s="9">
        <v>106</v>
      </c>
      <c r="C185" s="8">
        <v>2015</v>
      </c>
      <c r="D185" s="8" t="s">
        <v>483</v>
      </c>
      <c r="E185" s="8" t="s">
        <v>484</v>
      </c>
      <c r="F185" s="8" t="s">
        <v>131</v>
      </c>
      <c r="G185" s="8" t="s">
        <v>132</v>
      </c>
      <c r="H185" s="17">
        <v>43536</v>
      </c>
      <c r="I185" s="2"/>
      <c r="J185" s="2"/>
      <c r="K185" s="2"/>
      <c r="L185" s="2"/>
      <c r="M185" s="2"/>
      <c r="N185" s="2"/>
      <c r="O185" s="2"/>
      <c r="P185" s="2"/>
      <c r="Q185" s="2"/>
      <c r="R185" s="2"/>
      <c r="S185" s="2"/>
      <c r="T185" s="2"/>
      <c r="U185" s="2"/>
      <c r="V185" s="2"/>
      <c r="W185" s="2"/>
      <c r="X185" s="2"/>
      <c r="Y185" s="2"/>
      <c r="Z185" s="2"/>
    </row>
    <row r="186" spans="1:26" s="4" customFormat="1" ht="42.75" x14ac:dyDescent="0.2">
      <c r="A186" s="18" t="s">
        <v>246</v>
      </c>
      <c r="B186" s="7">
        <v>348</v>
      </c>
      <c r="C186" s="8">
        <v>2015</v>
      </c>
      <c r="D186" s="8" t="s">
        <v>487</v>
      </c>
      <c r="E186" s="8" t="s">
        <v>15</v>
      </c>
      <c r="F186" s="11" t="s">
        <v>393</v>
      </c>
      <c r="G186" s="8" t="s">
        <v>1456</v>
      </c>
      <c r="H186" s="17">
        <v>43536</v>
      </c>
      <c r="I186" s="2"/>
      <c r="J186" s="2"/>
      <c r="K186" s="2"/>
      <c r="L186" s="2"/>
      <c r="M186" s="2"/>
      <c r="N186" s="2"/>
      <c r="O186" s="2"/>
      <c r="P186" s="2"/>
      <c r="Q186" s="2"/>
      <c r="R186" s="2"/>
      <c r="S186" s="2"/>
      <c r="T186" s="2"/>
      <c r="U186" s="2"/>
      <c r="V186" s="2"/>
      <c r="W186" s="2"/>
      <c r="X186" s="2"/>
      <c r="Y186" s="2"/>
      <c r="Z186" s="2"/>
    </row>
    <row r="187" spans="1:26" s="4" customFormat="1" ht="28.5" x14ac:dyDescent="0.2">
      <c r="A187" s="18" t="s">
        <v>246</v>
      </c>
      <c r="B187" s="9">
        <v>1081</v>
      </c>
      <c r="C187" s="8">
        <v>2015</v>
      </c>
      <c r="D187" s="8" t="s">
        <v>488</v>
      </c>
      <c r="E187" s="8" t="s">
        <v>15</v>
      </c>
      <c r="F187" s="8" t="s">
        <v>205</v>
      </c>
      <c r="G187" s="10" t="s">
        <v>360</v>
      </c>
      <c r="H187" s="17">
        <v>43536</v>
      </c>
      <c r="I187" s="2"/>
      <c r="J187" s="2"/>
      <c r="K187" s="2"/>
      <c r="L187" s="2"/>
      <c r="M187" s="2"/>
      <c r="N187" s="2"/>
      <c r="O187" s="2"/>
      <c r="P187" s="2"/>
      <c r="Q187" s="2"/>
      <c r="R187" s="2"/>
      <c r="S187" s="2"/>
      <c r="T187" s="2"/>
      <c r="U187" s="2"/>
      <c r="V187" s="2"/>
      <c r="W187" s="2"/>
      <c r="X187" s="2"/>
      <c r="Y187" s="2"/>
      <c r="Z187" s="2"/>
    </row>
    <row r="188" spans="1:26" s="4" customFormat="1" ht="28.5" x14ac:dyDescent="0.2">
      <c r="A188" s="16" t="s">
        <v>246</v>
      </c>
      <c r="B188" s="9">
        <v>445</v>
      </c>
      <c r="C188" s="8">
        <v>2015</v>
      </c>
      <c r="D188" s="8" t="s">
        <v>489</v>
      </c>
      <c r="E188" s="8" t="s">
        <v>490</v>
      </c>
      <c r="F188" s="8" t="s">
        <v>29</v>
      </c>
      <c r="G188" s="8" t="s">
        <v>30</v>
      </c>
      <c r="H188" s="17">
        <v>43536</v>
      </c>
      <c r="I188" s="2"/>
      <c r="J188" s="2"/>
      <c r="K188" s="2"/>
      <c r="L188" s="2"/>
      <c r="M188" s="2"/>
      <c r="N188" s="2"/>
      <c r="O188" s="2"/>
      <c r="P188" s="2"/>
      <c r="Q188" s="2"/>
      <c r="R188" s="2"/>
      <c r="S188" s="2"/>
      <c r="T188" s="2"/>
      <c r="U188" s="2"/>
      <c r="V188" s="2"/>
      <c r="W188" s="2"/>
      <c r="X188" s="2"/>
      <c r="Y188" s="2"/>
      <c r="Z188" s="2"/>
    </row>
    <row r="189" spans="1:26" s="4" customFormat="1" ht="28.5" x14ac:dyDescent="0.2">
      <c r="A189" s="18" t="s">
        <v>246</v>
      </c>
      <c r="B189" s="9">
        <v>575</v>
      </c>
      <c r="C189" s="8">
        <v>2015</v>
      </c>
      <c r="D189" s="8" t="s">
        <v>491</v>
      </c>
      <c r="E189" s="8" t="s">
        <v>492</v>
      </c>
      <c r="F189" s="8" t="s">
        <v>1442</v>
      </c>
      <c r="G189" s="8" t="s">
        <v>1441</v>
      </c>
      <c r="H189" s="17">
        <v>43536</v>
      </c>
      <c r="I189" s="2"/>
      <c r="J189" s="2"/>
      <c r="K189" s="2"/>
      <c r="L189" s="2"/>
      <c r="M189" s="2"/>
      <c r="N189" s="2"/>
      <c r="O189" s="2"/>
      <c r="P189" s="2"/>
      <c r="Q189" s="2"/>
      <c r="R189" s="2"/>
      <c r="S189" s="2"/>
      <c r="T189" s="2"/>
      <c r="U189" s="2"/>
      <c r="V189" s="2"/>
      <c r="W189" s="2"/>
      <c r="X189" s="2"/>
      <c r="Y189" s="2"/>
      <c r="Z189" s="2"/>
    </row>
    <row r="190" spans="1:26" s="4" customFormat="1" ht="28.5" x14ac:dyDescent="0.2">
      <c r="A190" s="18" t="s">
        <v>246</v>
      </c>
      <c r="B190" s="9">
        <v>599</v>
      </c>
      <c r="C190" s="8">
        <v>2015</v>
      </c>
      <c r="D190" s="8" t="s">
        <v>494</v>
      </c>
      <c r="E190" s="8" t="s">
        <v>15</v>
      </c>
      <c r="F190" s="8" t="s">
        <v>1442</v>
      </c>
      <c r="G190" s="8" t="s">
        <v>1441</v>
      </c>
      <c r="H190" s="17">
        <v>43536</v>
      </c>
      <c r="I190" s="2"/>
      <c r="J190" s="2"/>
      <c r="K190" s="2"/>
      <c r="L190" s="2"/>
      <c r="M190" s="2"/>
      <c r="N190" s="2"/>
      <c r="O190" s="2"/>
      <c r="P190" s="2"/>
      <c r="Q190" s="2"/>
      <c r="R190" s="2"/>
      <c r="S190" s="2"/>
      <c r="T190" s="2"/>
      <c r="U190" s="2"/>
      <c r="V190" s="2"/>
      <c r="W190" s="2"/>
      <c r="X190" s="2"/>
      <c r="Y190" s="2"/>
      <c r="Z190" s="2"/>
    </row>
    <row r="191" spans="1:26" s="4" customFormat="1" ht="42.75" x14ac:dyDescent="0.2">
      <c r="A191" s="18" t="s">
        <v>246</v>
      </c>
      <c r="B191" s="9">
        <v>690</v>
      </c>
      <c r="C191" s="8">
        <v>2015</v>
      </c>
      <c r="D191" s="8" t="s">
        <v>495</v>
      </c>
      <c r="E191" s="8" t="s">
        <v>496</v>
      </c>
      <c r="F191" s="8" t="s">
        <v>1442</v>
      </c>
      <c r="G191" s="8" t="s">
        <v>1441</v>
      </c>
      <c r="H191" s="17">
        <v>43536</v>
      </c>
      <c r="I191" s="2"/>
      <c r="J191" s="2"/>
      <c r="K191" s="2"/>
      <c r="L191" s="2"/>
      <c r="M191" s="2"/>
      <c r="N191" s="2"/>
      <c r="O191" s="2"/>
      <c r="P191" s="2"/>
      <c r="Q191" s="2"/>
      <c r="R191" s="2"/>
      <c r="S191" s="2"/>
      <c r="T191" s="2"/>
      <c r="U191" s="2"/>
      <c r="V191" s="2"/>
      <c r="W191" s="2"/>
      <c r="X191" s="2"/>
      <c r="Y191" s="2"/>
      <c r="Z191" s="2"/>
    </row>
    <row r="192" spans="1:26" s="4" customFormat="1" ht="71.25" x14ac:dyDescent="0.2">
      <c r="A192" s="18" t="s">
        <v>246</v>
      </c>
      <c r="B192" s="9">
        <v>723</v>
      </c>
      <c r="C192" s="8">
        <v>2015</v>
      </c>
      <c r="D192" s="8" t="s">
        <v>497</v>
      </c>
      <c r="E192" s="8" t="s">
        <v>15</v>
      </c>
      <c r="F192" s="8" t="s">
        <v>11</v>
      </c>
      <c r="G192" s="8" t="s">
        <v>12</v>
      </c>
      <c r="H192" s="17">
        <v>43523</v>
      </c>
      <c r="I192" s="2"/>
      <c r="J192" s="2"/>
      <c r="K192" s="2"/>
      <c r="L192" s="2"/>
      <c r="M192" s="2"/>
      <c r="N192" s="2"/>
      <c r="O192" s="2"/>
      <c r="P192" s="2"/>
      <c r="Q192" s="2"/>
      <c r="R192" s="2"/>
      <c r="S192" s="2"/>
      <c r="T192" s="2"/>
      <c r="U192" s="2"/>
      <c r="V192" s="2"/>
      <c r="W192" s="2"/>
      <c r="X192" s="2"/>
      <c r="Y192" s="2"/>
      <c r="Z192" s="2"/>
    </row>
    <row r="193" spans="1:26" s="4" customFormat="1" x14ac:dyDescent="0.2">
      <c r="A193" s="16" t="s">
        <v>246</v>
      </c>
      <c r="B193" s="9">
        <v>2552</v>
      </c>
      <c r="C193" s="8">
        <v>2015</v>
      </c>
      <c r="D193" s="8" t="s">
        <v>498</v>
      </c>
      <c r="E193" s="8" t="s">
        <v>15</v>
      </c>
      <c r="F193" s="8" t="s">
        <v>29</v>
      </c>
      <c r="G193" s="8" t="s">
        <v>30</v>
      </c>
      <c r="H193" s="17">
        <v>43536</v>
      </c>
      <c r="I193" s="2"/>
      <c r="J193" s="2"/>
      <c r="K193" s="2"/>
      <c r="L193" s="2"/>
      <c r="M193" s="2"/>
      <c r="N193" s="2"/>
      <c r="O193" s="2"/>
      <c r="P193" s="2"/>
      <c r="Q193" s="2"/>
      <c r="R193" s="2"/>
      <c r="S193" s="2"/>
      <c r="T193" s="2"/>
      <c r="U193" s="2"/>
      <c r="V193" s="2"/>
      <c r="W193" s="2"/>
      <c r="X193" s="2"/>
      <c r="Y193" s="2"/>
      <c r="Z193" s="2"/>
    </row>
    <row r="194" spans="1:26" s="4" customFormat="1" ht="28.5" x14ac:dyDescent="0.2">
      <c r="A194" s="16" t="s">
        <v>246</v>
      </c>
      <c r="B194" s="9">
        <v>234</v>
      </c>
      <c r="C194" s="8">
        <v>2015</v>
      </c>
      <c r="D194" s="8" t="s">
        <v>485</v>
      </c>
      <c r="E194" s="8" t="s">
        <v>499</v>
      </c>
      <c r="F194" s="8" t="s">
        <v>29</v>
      </c>
      <c r="G194" s="8" t="s">
        <v>30</v>
      </c>
      <c r="H194" s="17">
        <v>43536</v>
      </c>
      <c r="I194" s="2"/>
      <c r="J194" s="2"/>
      <c r="K194" s="2"/>
      <c r="L194" s="2"/>
      <c r="M194" s="2"/>
      <c r="N194" s="2"/>
      <c r="O194" s="2"/>
      <c r="P194" s="2"/>
      <c r="Q194" s="2"/>
      <c r="R194" s="2"/>
      <c r="S194" s="2"/>
      <c r="T194" s="2"/>
      <c r="U194" s="2"/>
      <c r="V194" s="2"/>
      <c r="W194" s="2"/>
      <c r="X194" s="2"/>
      <c r="Y194" s="2"/>
      <c r="Z194" s="2"/>
    </row>
    <row r="195" spans="1:26" s="4" customFormat="1" ht="42.75" x14ac:dyDescent="0.2">
      <c r="A195" s="18" t="s">
        <v>246</v>
      </c>
      <c r="B195" s="7">
        <v>1008</v>
      </c>
      <c r="C195" s="8">
        <v>2015</v>
      </c>
      <c r="D195" s="8" t="s">
        <v>500</v>
      </c>
      <c r="E195" s="8" t="s">
        <v>15</v>
      </c>
      <c r="F195" s="8" t="s">
        <v>210</v>
      </c>
      <c r="G195" s="8" t="s">
        <v>1473</v>
      </c>
      <c r="H195" s="17">
        <v>43522</v>
      </c>
      <c r="I195" s="2"/>
      <c r="J195" s="2"/>
      <c r="K195" s="2"/>
      <c r="L195" s="2"/>
      <c r="M195" s="2"/>
      <c r="N195" s="2"/>
      <c r="O195" s="2"/>
      <c r="P195" s="2"/>
      <c r="Q195" s="2"/>
      <c r="R195" s="2"/>
      <c r="S195" s="2"/>
      <c r="T195" s="2"/>
      <c r="U195" s="2"/>
      <c r="V195" s="2"/>
      <c r="W195" s="2"/>
      <c r="X195" s="2"/>
      <c r="Y195" s="2"/>
      <c r="Z195" s="2"/>
    </row>
    <row r="196" spans="1:26" s="4" customFormat="1" ht="71.25" x14ac:dyDescent="0.2">
      <c r="A196" s="18" t="s">
        <v>246</v>
      </c>
      <c r="B196" s="7">
        <v>1079</v>
      </c>
      <c r="C196" s="8">
        <v>2015</v>
      </c>
      <c r="D196" s="8" t="s">
        <v>501</v>
      </c>
      <c r="E196" s="8" t="s">
        <v>15</v>
      </c>
      <c r="F196" s="8" t="s">
        <v>502</v>
      </c>
      <c r="G196" s="8" t="s">
        <v>7</v>
      </c>
      <c r="H196" s="17">
        <v>43522</v>
      </c>
      <c r="I196" s="2"/>
      <c r="J196" s="2"/>
      <c r="K196" s="2"/>
      <c r="L196" s="2"/>
      <c r="M196" s="2"/>
      <c r="N196" s="2"/>
      <c r="O196" s="2"/>
      <c r="P196" s="2"/>
      <c r="Q196" s="2"/>
      <c r="R196" s="2"/>
      <c r="S196" s="2"/>
      <c r="T196" s="2"/>
      <c r="U196" s="2"/>
      <c r="V196" s="2"/>
      <c r="W196" s="2"/>
      <c r="X196" s="2"/>
      <c r="Y196" s="2"/>
      <c r="Z196" s="2"/>
    </row>
    <row r="197" spans="1:26" s="4" customFormat="1" ht="42.75" x14ac:dyDescent="0.2">
      <c r="A197" s="18" t="s">
        <v>246</v>
      </c>
      <c r="B197" s="7" t="s">
        <v>503</v>
      </c>
      <c r="C197" s="8">
        <v>2015</v>
      </c>
      <c r="D197" s="8" t="s">
        <v>504</v>
      </c>
      <c r="E197" s="8" t="s">
        <v>15</v>
      </c>
      <c r="F197" s="8" t="s">
        <v>505</v>
      </c>
      <c r="G197" s="8" t="s">
        <v>7</v>
      </c>
      <c r="H197" s="17">
        <v>43522</v>
      </c>
      <c r="I197" s="2"/>
      <c r="J197" s="2"/>
      <c r="K197" s="2"/>
      <c r="L197" s="2"/>
      <c r="M197" s="2"/>
      <c r="N197" s="2"/>
      <c r="O197" s="2"/>
      <c r="P197" s="2"/>
      <c r="Q197" s="2"/>
      <c r="R197" s="2"/>
      <c r="S197" s="2"/>
      <c r="T197" s="2"/>
      <c r="U197" s="2"/>
      <c r="V197" s="2"/>
      <c r="W197" s="2"/>
      <c r="X197" s="2"/>
      <c r="Y197" s="2"/>
      <c r="Z197" s="2"/>
    </row>
    <row r="198" spans="1:26" s="4" customFormat="1" ht="99.75" x14ac:dyDescent="0.2">
      <c r="A198" s="18" t="s">
        <v>246</v>
      </c>
      <c r="B198" s="9">
        <v>1080</v>
      </c>
      <c r="C198" s="8">
        <v>2015</v>
      </c>
      <c r="D198" s="8" t="s">
        <v>506</v>
      </c>
      <c r="E198" s="8" t="s">
        <v>507</v>
      </c>
      <c r="F198" s="8" t="s">
        <v>96</v>
      </c>
      <c r="G198" s="8" t="s">
        <v>508</v>
      </c>
      <c r="H198" s="17">
        <v>43523</v>
      </c>
      <c r="I198" s="2"/>
      <c r="J198" s="2"/>
      <c r="K198" s="2"/>
      <c r="L198" s="2"/>
      <c r="M198" s="2"/>
      <c r="N198" s="2"/>
      <c r="O198" s="2"/>
      <c r="P198" s="2"/>
      <c r="Q198" s="2"/>
      <c r="R198" s="2"/>
      <c r="S198" s="2"/>
      <c r="T198" s="2"/>
      <c r="U198" s="2"/>
      <c r="V198" s="2"/>
      <c r="W198" s="2"/>
      <c r="X198" s="2"/>
      <c r="Y198" s="2"/>
      <c r="Z198" s="2"/>
    </row>
    <row r="199" spans="1:26" s="4" customFormat="1" ht="42.75" x14ac:dyDescent="0.2">
      <c r="A199" s="16" t="str">
        <f>HYPERLINK("http://www.alcaldiabogota.gov.co/sisjur/normas/Norma1.jsp?i=62518","Decreto Nacional")</f>
        <v>Decreto Nacional</v>
      </c>
      <c r="B199" s="9">
        <v>1083</v>
      </c>
      <c r="C199" s="8">
        <v>2015</v>
      </c>
      <c r="D199" s="8" t="s">
        <v>509</v>
      </c>
      <c r="E199" s="8" t="s">
        <v>510</v>
      </c>
      <c r="F199" s="8" t="s">
        <v>511</v>
      </c>
      <c r="G199" s="8" t="s">
        <v>1484</v>
      </c>
      <c r="H199" s="17">
        <v>43536</v>
      </c>
      <c r="I199" s="2"/>
      <c r="J199" s="2"/>
      <c r="K199" s="2"/>
      <c r="L199" s="2"/>
      <c r="M199" s="2"/>
      <c r="N199" s="2"/>
      <c r="O199" s="2"/>
      <c r="P199" s="2"/>
      <c r="Q199" s="2"/>
      <c r="R199" s="2"/>
      <c r="S199" s="2"/>
      <c r="T199" s="2"/>
      <c r="U199" s="2"/>
      <c r="V199" s="2"/>
      <c r="W199" s="2"/>
      <c r="X199" s="2"/>
      <c r="Y199" s="2"/>
      <c r="Z199" s="2"/>
    </row>
    <row r="200" spans="1:26" s="4" customFormat="1" ht="28.5" x14ac:dyDescent="0.2">
      <c r="A200" s="18" t="s">
        <v>246</v>
      </c>
      <c r="B200" s="9">
        <v>1240</v>
      </c>
      <c r="C200" s="8">
        <v>2015</v>
      </c>
      <c r="D200" s="8" t="s">
        <v>512</v>
      </c>
      <c r="E200" s="8" t="s">
        <v>15</v>
      </c>
      <c r="F200" s="8" t="s">
        <v>11</v>
      </c>
      <c r="G200" s="8" t="s">
        <v>12</v>
      </c>
      <c r="H200" s="17">
        <v>43523</v>
      </c>
      <c r="I200" s="2"/>
      <c r="J200" s="2"/>
      <c r="K200" s="2"/>
      <c r="L200" s="2"/>
      <c r="M200" s="2"/>
      <c r="N200" s="2"/>
      <c r="O200" s="2"/>
      <c r="P200" s="2"/>
      <c r="Q200" s="2"/>
      <c r="R200" s="2"/>
      <c r="S200" s="2"/>
      <c r="T200" s="2"/>
      <c r="U200" s="2"/>
      <c r="V200" s="2"/>
      <c r="W200" s="2"/>
      <c r="X200" s="2"/>
      <c r="Y200" s="2"/>
      <c r="Z200" s="2"/>
    </row>
    <row r="201" spans="1:26" s="4" customFormat="1" ht="42.75" x14ac:dyDescent="0.2">
      <c r="A201" s="18" t="s">
        <v>246</v>
      </c>
      <c r="B201" s="9">
        <v>1412</v>
      </c>
      <c r="C201" s="8">
        <v>2015</v>
      </c>
      <c r="D201" s="8" t="s">
        <v>513</v>
      </c>
      <c r="E201" s="8" t="s">
        <v>15</v>
      </c>
      <c r="F201" s="8" t="s">
        <v>11</v>
      </c>
      <c r="G201" s="8" t="s">
        <v>12</v>
      </c>
      <c r="H201" s="17">
        <v>43523</v>
      </c>
      <c r="I201" s="2"/>
      <c r="J201" s="2"/>
      <c r="K201" s="2"/>
      <c r="L201" s="2"/>
      <c r="M201" s="2"/>
      <c r="N201" s="2"/>
      <c r="O201" s="2"/>
      <c r="P201" s="2"/>
      <c r="Q201" s="2"/>
      <c r="R201" s="2"/>
      <c r="S201" s="2"/>
      <c r="T201" s="2"/>
      <c r="U201" s="2"/>
      <c r="V201" s="2"/>
      <c r="W201" s="2"/>
      <c r="X201" s="2"/>
      <c r="Y201" s="2"/>
      <c r="Z201" s="2"/>
    </row>
    <row r="202" spans="1:26" s="4" customFormat="1" ht="57" x14ac:dyDescent="0.2">
      <c r="A202" s="18" t="s">
        <v>246</v>
      </c>
      <c r="B202" s="9">
        <v>1528</v>
      </c>
      <c r="C202" s="8">
        <v>2015</v>
      </c>
      <c r="D202" s="8" t="s">
        <v>514</v>
      </c>
      <c r="E202" s="8" t="s">
        <v>15</v>
      </c>
      <c r="F202" s="8" t="s">
        <v>11</v>
      </c>
      <c r="G202" s="8" t="s">
        <v>12</v>
      </c>
      <c r="H202" s="17">
        <v>43523</v>
      </c>
      <c r="I202" s="2"/>
      <c r="J202" s="2"/>
      <c r="K202" s="2"/>
      <c r="L202" s="2"/>
      <c r="M202" s="2"/>
      <c r="N202" s="2"/>
      <c r="O202" s="2"/>
      <c r="P202" s="2"/>
      <c r="Q202" s="2"/>
      <c r="R202" s="2"/>
      <c r="S202" s="2"/>
      <c r="T202" s="2"/>
      <c r="U202" s="2"/>
      <c r="V202" s="2"/>
      <c r="W202" s="2"/>
      <c r="X202" s="2"/>
      <c r="Y202" s="2"/>
      <c r="Z202" s="2"/>
    </row>
    <row r="203" spans="1:26" s="4" customFormat="1" ht="28.5" x14ac:dyDescent="0.2">
      <c r="A203" s="18" t="s">
        <v>246</v>
      </c>
      <c r="B203" s="9">
        <v>1510</v>
      </c>
      <c r="C203" s="8">
        <v>2015</v>
      </c>
      <c r="D203" s="8" t="s">
        <v>509</v>
      </c>
      <c r="E203" s="8" t="s">
        <v>15</v>
      </c>
      <c r="F203" s="8" t="s">
        <v>11</v>
      </c>
      <c r="G203" s="8" t="s">
        <v>12</v>
      </c>
      <c r="H203" s="17">
        <v>43523</v>
      </c>
      <c r="I203" s="2"/>
      <c r="J203" s="2"/>
      <c r="K203" s="2"/>
      <c r="L203" s="2"/>
      <c r="M203" s="2"/>
      <c r="N203" s="2"/>
      <c r="O203" s="2"/>
      <c r="P203" s="2"/>
      <c r="Q203" s="2"/>
      <c r="R203" s="2"/>
      <c r="S203" s="2"/>
      <c r="T203" s="2"/>
      <c r="U203" s="2"/>
      <c r="V203" s="2"/>
      <c r="W203" s="2"/>
      <c r="X203" s="2"/>
      <c r="Y203" s="2"/>
      <c r="Z203" s="2"/>
    </row>
    <row r="204" spans="1:26" s="4" customFormat="1" ht="71.25" x14ac:dyDescent="0.2">
      <c r="A204" s="18" t="s">
        <v>246</v>
      </c>
      <c r="B204" s="7">
        <v>1906</v>
      </c>
      <c r="C204" s="8">
        <v>2015</v>
      </c>
      <c r="D204" s="8" t="s">
        <v>515</v>
      </c>
      <c r="E204" s="8" t="s">
        <v>15</v>
      </c>
      <c r="F204" s="8" t="s">
        <v>1561</v>
      </c>
      <c r="G204" s="8" t="s">
        <v>1452</v>
      </c>
      <c r="H204" s="17">
        <v>43523</v>
      </c>
      <c r="I204" s="2"/>
      <c r="J204" s="2"/>
      <c r="K204" s="2"/>
      <c r="L204" s="2"/>
      <c r="M204" s="2"/>
      <c r="N204" s="2"/>
      <c r="O204" s="2"/>
      <c r="P204" s="2"/>
      <c r="Q204" s="2"/>
      <c r="R204" s="2"/>
      <c r="S204" s="2"/>
      <c r="T204" s="2"/>
      <c r="U204" s="2"/>
      <c r="V204" s="2"/>
      <c r="W204" s="2"/>
      <c r="X204" s="2"/>
      <c r="Y204" s="2"/>
      <c r="Z204" s="2"/>
    </row>
    <row r="205" spans="1:26" s="4" customFormat="1" ht="28.5" x14ac:dyDescent="0.2">
      <c r="A205" s="16" t="str">
        <f>HYPERLINK("http://suin.gov.co/viewDocument.asp?ruta=Decretos/30019726","Decreto Nacional")</f>
        <v>Decreto Nacional</v>
      </c>
      <c r="B205" s="9">
        <v>103</v>
      </c>
      <c r="C205" s="8">
        <v>2015</v>
      </c>
      <c r="D205" s="7" t="s">
        <v>516</v>
      </c>
      <c r="E205" s="8" t="s">
        <v>15</v>
      </c>
      <c r="F205" s="8" t="s">
        <v>331</v>
      </c>
      <c r="G205" s="8" t="s">
        <v>332</v>
      </c>
      <c r="H205" s="17">
        <v>43536</v>
      </c>
      <c r="I205" s="2"/>
      <c r="J205" s="2"/>
      <c r="K205" s="2"/>
      <c r="L205" s="2"/>
      <c r="M205" s="2"/>
      <c r="N205" s="2"/>
      <c r="O205" s="2"/>
      <c r="P205" s="2"/>
      <c r="Q205" s="2"/>
      <c r="R205" s="2"/>
      <c r="S205" s="2"/>
      <c r="T205" s="2"/>
      <c r="U205" s="2"/>
      <c r="V205" s="2"/>
      <c r="W205" s="2"/>
      <c r="X205" s="2"/>
      <c r="Y205" s="2"/>
      <c r="Z205" s="2"/>
    </row>
    <row r="206" spans="1:26" s="4" customFormat="1" ht="42.75" x14ac:dyDescent="0.2">
      <c r="A206" s="18" t="s">
        <v>246</v>
      </c>
      <c r="B206" s="7">
        <v>2060</v>
      </c>
      <c r="C206" s="8">
        <v>2015</v>
      </c>
      <c r="D206" s="8" t="s">
        <v>517</v>
      </c>
      <c r="E206" s="8" t="s">
        <v>15</v>
      </c>
      <c r="F206" s="8" t="s">
        <v>518</v>
      </c>
      <c r="G206" s="8" t="s">
        <v>7</v>
      </c>
      <c r="H206" s="17">
        <v>43523</v>
      </c>
      <c r="I206" s="2"/>
      <c r="J206" s="2"/>
      <c r="K206" s="2"/>
      <c r="L206" s="2"/>
      <c r="M206" s="2"/>
      <c r="N206" s="2"/>
      <c r="O206" s="2"/>
      <c r="P206" s="2"/>
      <c r="Q206" s="2"/>
      <c r="R206" s="2"/>
      <c r="S206" s="2"/>
      <c r="T206" s="2"/>
      <c r="U206" s="2"/>
      <c r="V206" s="2"/>
      <c r="W206" s="2"/>
      <c r="X206" s="2"/>
      <c r="Y206" s="2"/>
      <c r="Z206" s="2"/>
    </row>
    <row r="207" spans="1:26" s="4" customFormat="1" ht="71.25" x14ac:dyDescent="0.2">
      <c r="A207" s="18" t="s">
        <v>246</v>
      </c>
      <c r="B207" s="9">
        <v>2297</v>
      </c>
      <c r="C207" s="8">
        <v>2015</v>
      </c>
      <c r="D207" s="8" t="s">
        <v>519</v>
      </c>
      <c r="E207" s="8" t="s">
        <v>15</v>
      </c>
      <c r="F207" s="8" t="s">
        <v>1561</v>
      </c>
      <c r="G207" s="8" t="s">
        <v>1452</v>
      </c>
      <c r="H207" s="17">
        <v>43536</v>
      </c>
      <c r="I207" s="2"/>
      <c r="J207" s="2"/>
      <c r="K207" s="2"/>
      <c r="L207" s="2"/>
      <c r="M207" s="2"/>
      <c r="N207" s="2"/>
      <c r="O207" s="2"/>
      <c r="P207" s="2"/>
      <c r="Q207" s="2"/>
      <c r="R207" s="2"/>
      <c r="S207" s="2"/>
      <c r="T207" s="2"/>
      <c r="U207" s="2"/>
      <c r="V207" s="2"/>
      <c r="W207" s="2"/>
      <c r="X207" s="2"/>
      <c r="Y207" s="2"/>
      <c r="Z207" s="2"/>
    </row>
    <row r="208" spans="1:26" s="4" customFormat="1" ht="28.5" x14ac:dyDescent="0.2">
      <c r="A208" s="18" t="s">
        <v>246</v>
      </c>
      <c r="B208" s="9">
        <v>2418</v>
      </c>
      <c r="C208" s="8">
        <v>2015</v>
      </c>
      <c r="D208" s="8" t="s">
        <v>512</v>
      </c>
      <c r="E208" s="8" t="s">
        <v>15</v>
      </c>
      <c r="F208" s="8" t="s">
        <v>11</v>
      </c>
      <c r="G208" s="8" t="s">
        <v>12</v>
      </c>
      <c r="H208" s="17">
        <v>43523</v>
      </c>
      <c r="I208" s="2"/>
      <c r="J208" s="2"/>
      <c r="K208" s="2"/>
      <c r="L208" s="2"/>
      <c r="M208" s="2"/>
      <c r="N208" s="2"/>
      <c r="O208" s="2"/>
      <c r="P208" s="2"/>
      <c r="Q208" s="2"/>
      <c r="R208" s="2"/>
      <c r="S208" s="2"/>
      <c r="T208" s="2"/>
      <c r="U208" s="2"/>
      <c r="V208" s="2"/>
      <c r="W208" s="2"/>
      <c r="X208" s="2"/>
      <c r="Y208" s="2"/>
      <c r="Z208" s="2"/>
    </row>
    <row r="209" spans="1:26" s="4" customFormat="1" ht="71.25" x14ac:dyDescent="0.2">
      <c r="A209" s="18" t="s">
        <v>246</v>
      </c>
      <c r="B209" s="7">
        <v>2452</v>
      </c>
      <c r="C209" s="8">
        <v>2015</v>
      </c>
      <c r="D209" s="8" t="s">
        <v>520</v>
      </c>
      <c r="E209" s="8" t="s">
        <v>15</v>
      </c>
      <c r="F209" s="8" t="s">
        <v>1561</v>
      </c>
      <c r="G209" s="8" t="s">
        <v>1452</v>
      </c>
      <c r="H209" s="17">
        <v>43523</v>
      </c>
      <c r="I209" s="2"/>
      <c r="J209" s="2"/>
      <c r="K209" s="2"/>
      <c r="L209" s="2"/>
      <c r="M209" s="2"/>
      <c r="N209" s="2"/>
      <c r="O209" s="2"/>
      <c r="P209" s="2"/>
      <c r="Q209" s="2"/>
      <c r="R209" s="2"/>
      <c r="S209" s="2"/>
      <c r="T209" s="2"/>
      <c r="U209" s="2"/>
      <c r="V209" s="2"/>
      <c r="W209" s="2"/>
      <c r="X209" s="2"/>
      <c r="Y209" s="2"/>
      <c r="Z209" s="2"/>
    </row>
    <row r="210" spans="1:26" s="4" customFormat="1" ht="42.75" x14ac:dyDescent="0.2">
      <c r="A210" s="18" t="s">
        <v>246</v>
      </c>
      <c r="B210" s="9">
        <v>55</v>
      </c>
      <c r="C210" s="8">
        <v>2015</v>
      </c>
      <c r="D210" s="8" t="s">
        <v>521</v>
      </c>
      <c r="E210" s="8" t="s">
        <v>522</v>
      </c>
      <c r="F210" s="8" t="s">
        <v>11</v>
      </c>
      <c r="G210" s="8" t="s">
        <v>12</v>
      </c>
      <c r="H210" s="17">
        <v>43523</v>
      </c>
      <c r="I210" s="2"/>
      <c r="J210" s="2"/>
      <c r="K210" s="2"/>
      <c r="L210" s="2"/>
      <c r="M210" s="2"/>
      <c r="N210" s="2"/>
      <c r="O210" s="2"/>
      <c r="P210" s="2"/>
      <c r="Q210" s="2"/>
      <c r="R210" s="2"/>
      <c r="S210" s="2"/>
      <c r="T210" s="2"/>
      <c r="U210" s="2"/>
      <c r="V210" s="2"/>
      <c r="W210" s="2"/>
      <c r="X210" s="2"/>
      <c r="Y210" s="2"/>
      <c r="Z210" s="2"/>
    </row>
    <row r="211" spans="1:26" s="4" customFormat="1" ht="85.5" x14ac:dyDescent="0.2">
      <c r="A211" s="18" t="s">
        <v>246</v>
      </c>
      <c r="B211" s="9">
        <v>472</v>
      </c>
      <c r="C211" s="8">
        <v>2015</v>
      </c>
      <c r="D211" s="8" t="s">
        <v>523</v>
      </c>
      <c r="E211" s="8" t="s">
        <v>15</v>
      </c>
      <c r="F211" s="8" t="s">
        <v>11</v>
      </c>
      <c r="G211" s="8" t="s">
        <v>12</v>
      </c>
      <c r="H211" s="17">
        <v>43523</v>
      </c>
      <c r="I211" s="2"/>
      <c r="J211" s="2"/>
      <c r="K211" s="2"/>
      <c r="L211" s="2"/>
      <c r="M211" s="2"/>
      <c r="N211" s="2"/>
      <c r="O211" s="2"/>
      <c r="P211" s="2"/>
      <c r="Q211" s="2"/>
      <c r="R211" s="2"/>
      <c r="S211" s="2"/>
      <c r="T211" s="2"/>
      <c r="U211" s="2"/>
      <c r="V211" s="2"/>
      <c r="W211" s="2"/>
      <c r="X211" s="2"/>
      <c r="Y211" s="2"/>
      <c r="Z211" s="2"/>
    </row>
    <row r="212" spans="1:26" s="4" customFormat="1" x14ac:dyDescent="0.2">
      <c r="A212" s="18" t="s">
        <v>246</v>
      </c>
      <c r="B212" s="9">
        <v>36</v>
      </c>
      <c r="C212" s="8">
        <v>2014</v>
      </c>
      <c r="D212" s="8" t="s">
        <v>461</v>
      </c>
      <c r="E212" s="8" t="s">
        <v>15</v>
      </c>
      <c r="F212" s="8" t="s">
        <v>11</v>
      </c>
      <c r="G212" s="8" t="s">
        <v>12</v>
      </c>
      <c r="H212" s="17">
        <v>43523</v>
      </c>
      <c r="I212" s="2"/>
      <c r="J212" s="2"/>
      <c r="K212" s="2"/>
      <c r="L212" s="2"/>
      <c r="M212" s="2"/>
      <c r="N212" s="2"/>
      <c r="O212" s="2"/>
      <c r="P212" s="2"/>
      <c r="Q212" s="2"/>
      <c r="R212" s="2"/>
      <c r="S212" s="2"/>
      <c r="T212" s="2"/>
      <c r="U212" s="2"/>
      <c r="V212" s="2"/>
      <c r="W212" s="2"/>
      <c r="X212" s="2"/>
      <c r="Y212" s="2"/>
      <c r="Z212" s="2"/>
    </row>
    <row r="213" spans="1:26" s="4" customFormat="1" ht="28.5" x14ac:dyDescent="0.2">
      <c r="A213" s="18" t="s">
        <v>246</v>
      </c>
      <c r="B213" s="9">
        <v>54</v>
      </c>
      <c r="C213" s="8">
        <v>2014</v>
      </c>
      <c r="D213" s="8" t="s">
        <v>462</v>
      </c>
      <c r="E213" s="8" t="s">
        <v>15</v>
      </c>
      <c r="F213" s="8" t="s">
        <v>1442</v>
      </c>
      <c r="G213" s="8" t="s">
        <v>1441</v>
      </c>
      <c r="H213" s="17">
        <v>43536</v>
      </c>
      <c r="I213" s="2"/>
      <c r="J213" s="2"/>
      <c r="K213" s="2"/>
      <c r="L213" s="2"/>
      <c r="M213" s="2"/>
      <c r="N213" s="2"/>
      <c r="O213" s="2"/>
      <c r="P213" s="2"/>
      <c r="Q213" s="2"/>
      <c r="R213" s="2"/>
      <c r="S213" s="2"/>
      <c r="T213" s="2"/>
      <c r="U213" s="2"/>
      <c r="V213" s="2"/>
      <c r="W213" s="2"/>
      <c r="X213" s="2"/>
      <c r="Y213" s="2"/>
      <c r="Z213" s="2"/>
    </row>
    <row r="214" spans="1:26" s="4" customFormat="1" ht="28.5" x14ac:dyDescent="0.2">
      <c r="A214" s="18" t="s">
        <v>246</v>
      </c>
      <c r="B214" s="9">
        <v>84</v>
      </c>
      <c r="C214" s="8">
        <v>2014</v>
      </c>
      <c r="D214" s="8" t="s">
        <v>463</v>
      </c>
      <c r="E214" s="8" t="s">
        <v>15</v>
      </c>
      <c r="F214" s="8" t="s">
        <v>1442</v>
      </c>
      <c r="G214" s="8" t="s">
        <v>1441</v>
      </c>
      <c r="H214" s="17">
        <v>43536</v>
      </c>
      <c r="I214" s="2"/>
      <c r="J214" s="2"/>
      <c r="K214" s="2"/>
      <c r="L214" s="2"/>
      <c r="M214" s="2"/>
      <c r="N214" s="2"/>
      <c r="O214" s="2"/>
      <c r="P214" s="2"/>
      <c r="Q214" s="2"/>
      <c r="R214" s="2"/>
      <c r="S214" s="2"/>
      <c r="T214" s="2"/>
      <c r="U214" s="2"/>
      <c r="V214" s="2"/>
      <c r="W214" s="2"/>
      <c r="X214" s="2"/>
      <c r="Y214" s="2"/>
      <c r="Z214" s="2"/>
    </row>
    <row r="215" spans="1:26" s="4" customFormat="1" ht="28.5" x14ac:dyDescent="0.2">
      <c r="A215" s="18" t="s">
        <v>246</v>
      </c>
      <c r="B215" s="9">
        <v>149</v>
      </c>
      <c r="C215" s="8">
        <v>2014</v>
      </c>
      <c r="D215" s="8" t="s">
        <v>464</v>
      </c>
      <c r="E215" s="8" t="s">
        <v>15</v>
      </c>
      <c r="F215" s="8" t="s">
        <v>1442</v>
      </c>
      <c r="G215" s="8" t="s">
        <v>1441</v>
      </c>
      <c r="H215" s="17">
        <v>43536</v>
      </c>
      <c r="I215" s="2"/>
      <c r="J215" s="2"/>
      <c r="K215" s="2"/>
      <c r="L215" s="2"/>
      <c r="M215" s="2"/>
      <c r="N215" s="2"/>
      <c r="O215" s="2"/>
      <c r="P215" s="2"/>
      <c r="Q215" s="2"/>
      <c r="R215" s="2"/>
      <c r="S215" s="2"/>
      <c r="T215" s="2"/>
      <c r="U215" s="2"/>
      <c r="V215" s="2"/>
      <c r="W215" s="2"/>
      <c r="X215" s="2"/>
      <c r="Y215" s="2"/>
      <c r="Z215" s="2"/>
    </row>
    <row r="216" spans="1:26" s="4" customFormat="1" ht="28.5" x14ac:dyDescent="0.2">
      <c r="A216" s="18" t="s">
        <v>246</v>
      </c>
      <c r="B216" s="9">
        <v>227</v>
      </c>
      <c r="C216" s="8">
        <v>2014</v>
      </c>
      <c r="D216" s="8" t="s">
        <v>465</v>
      </c>
      <c r="E216" s="8" t="s">
        <v>15</v>
      </c>
      <c r="F216" s="8" t="s">
        <v>11</v>
      </c>
      <c r="G216" s="8" t="s">
        <v>12</v>
      </c>
      <c r="H216" s="17">
        <v>43523</v>
      </c>
      <c r="I216" s="2"/>
      <c r="J216" s="2"/>
      <c r="K216" s="2"/>
      <c r="L216" s="2"/>
      <c r="M216" s="2"/>
      <c r="N216" s="2"/>
      <c r="O216" s="2"/>
      <c r="P216" s="2"/>
      <c r="Q216" s="2"/>
      <c r="R216" s="2"/>
      <c r="S216" s="2"/>
      <c r="T216" s="2"/>
      <c r="U216" s="2"/>
      <c r="V216" s="2"/>
      <c r="W216" s="2"/>
      <c r="X216" s="2"/>
      <c r="Y216" s="2"/>
      <c r="Z216" s="2"/>
    </row>
    <row r="217" spans="1:26" s="4" customFormat="1" ht="57" x14ac:dyDescent="0.2">
      <c r="A217" s="18" t="s">
        <v>246</v>
      </c>
      <c r="B217" s="9">
        <v>160</v>
      </c>
      <c r="C217" s="8">
        <v>2014</v>
      </c>
      <c r="D217" s="8" t="s">
        <v>466</v>
      </c>
      <c r="E217" s="8" t="s">
        <v>15</v>
      </c>
      <c r="F217" s="8" t="s">
        <v>11</v>
      </c>
      <c r="G217" s="8" t="s">
        <v>12</v>
      </c>
      <c r="H217" s="17">
        <v>43523</v>
      </c>
      <c r="I217" s="2"/>
      <c r="J217" s="2"/>
      <c r="K217" s="2"/>
      <c r="L217" s="2"/>
      <c r="M217" s="2"/>
      <c r="N217" s="2"/>
      <c r="O217" s="2"/>
      <c r="P217" s="2"/>
      <c r="Q217" s="2"/>
      <c r="R217" s="2"/>
      <c r="S217" s="2"/>
      <c r="T217" s="2"/>
      <c r="U217" s="2"/>
      <c r="V217" s="2"/>
      <c r="W217" s="2"/>
      <c r="X217" s="2"/>
      <c r="Y217" s="2"/>
      <c r="Z217" s="2"/>
    </row>
    <row r="218" spans="1:26" s="4" customFormat="1" ht="28.5" x14ac:dyDescent="0.2">
      <c r="A218" s="18" t="s">
        <v>246</v>
      </c>
      <c r="B218" s="9">
        <v>1441</v>
      </c>
      <c r="C218" s="8">
        <v>2014</v>
      </c>
      <c r="D218" s="8" t="s">
        <v>467</v>
      </c>
      <c r="E218" s="8" t="s">
        <v>15</v>
      </c>
      <c r="F218" s="8" t="s">
        <v>11</v>
      </c>
      <c r="G218" s="8" t="s">
        <v>12</v>
      </c>
      <c r="H218" s="17">
        <v>43523</v>
      </c>
      <c r="I218" s="2"/>
      <c r="J218" s="2"/>
      <c r="K218" s="2"/>
      <c r="L218" s="2"/>
      <c r="M218" s="2"/>
      <c r="N218" s="2"/>
      <c r="O218" s="2"/>
      <c r="P218" s="2"/>
      <c r="Q218" s="2"/>
      <c r="R218" s="2"/>
      <c r="S218" s="2"/>
      <c r="T218" s="2"/>
      <c r="U218" s="2"/>
      <c r="V218" s="2"/>
      <c r="W218" s="2"/>
      <c r="X218" s="2"/>
      <c r="Y218" s="2"/>
      <c r="Z218" s="2"/>
    </row>
    <row r="219" spans="1:26" s="4" customFormat="1" x14ac:dyDescent="0.2">
      <c r="A219" s="18" t="s">
        <v>246</v>
      </c>
      <c r="B219" s="7">
        <v>1553</v>
      </c>
      <c r="C219" s="8">
        <v>2014</v>
      </c>
      <c r="D219" s="8" t="s">
        <v>464</v>
      </c>
      <c r="E219" s="8" t="s">
        <v>15</v>
      </c>
      <c r="F219" s="8" t="s">
        <v>74</v>
      </c>
      <c r="G219" s="8" t="s">
        <v>1459</v>
      </c>
      <c r="H219" s="17">
        <v>43522</v>
      </c>
      <c r="I219" s="2"/>
      <c r="J219" s="2"/>
      <c r="K219" s="2"/>
      <c r="L219" s="2"/>
      <c r="M219" s="2"/>
      <c r="N219" s="2"/>
      <c r="O219" s="2"/>
      <c r="P219" s="2"/>
      <c r="Q219" s="2"/>
      <c r="R219" s="2"/>
      <c r="S219" s="2"/>
      <c r="T219" s="2"/>
      <c r="U219" s="2"/>
      <c r="V219" s="2"/>
      <c r="W219" s="2"/>
      <c r="X219" s="2"/>
      <c r="Y219" s="2"/>
      <c r="Z219" s="2"/>
    </row>
    <row r="220" spans="1:26" s="4" customFormat="1" ht="42.75" x14ac:dyDescent="0.2">
      <c r="A220" s="18" t="s">
        <v>246</v>
      </c>
      <c r="B220" s="9">
        <v>2573</v>
      </c>
      <c r="C220" s="8">
        <v>2014</v>
      </c>
      <c r="D220" s="8" t="s">
        <v>468</v>
      </c>
      <c r="E220" s="8" t="s">
        <v>15</v>
      </c>
      <c r="F220" s="8" t="s">
        <v>205</v>
      </c>
      <c r="G220" s="8" t="s">
        <v>360</v>
      </c>
      <c r="H220" s="17">
        <v>43536</v>
      </c>
      <c r="I220" s="2"/>
      <c r="J220" s="2"/>
      <c r="K220" s="2"/>
      <c r="L220" s="2"/>
      <c r="M220" s="2"/>
      <c r="N220" s="2"/>
      <c r="O220" s="2"/>
      <c r="P220" s="2"/>
      <c r="Q220" s="2"/>
      <c r="R220" s="2"/>
      <c r="S220" s="2"/>
      <c r="T220" s="2"/>
      <c r="U220" s="2"/>
      <c r="V220" s="2"/>
      <c r="W220" s="2"/>
      <c r="X220" s="2"/>
      <c r="Y220" s="2"/>
      <c r="Z220" s="2"/>
    </row>
    <row r="221" spans="1:26" s="4" customFormat="1" ht="42.75" x14ac:dyDescent="0.2">
      <c r="A221" s="18" t="s">
        <v>246</v>
      </c>
      <c r="B221" s="7">
        <v>943</v>
      </c>
      <c r="C221" s="8">
        <v>2014</v>
      </c>
      <c r="D221" s="8" t="s">
        <v>473</v>
      </c>
      <c r="E221" s="8" t="s">
        <v>15</v>
      </c>
      <c r="F221" s="8" t="s">
        <v>474</v>
      </c>
      <c r="G221" s="8" t="s">
        <v>7</v>
      </c>
      <c r="H221" s="17">
        <v>43536</v>
      </c>
      <c r="I221" s="2"/>
      <c r="J221" s="2"/>
      <c r="K221" s="2"/>
      <c r="L221" s="2"/>
      <c r="M221" s="2"/>
      <c r="N221" s="2"/>
      <c r="O221" s="2"/>
      <c r="P221" s="2"/>
      <c r="Q221" s="2"/>
      <c r="R221" s="2"/>
      <c r="S221" s="2"/>
      <c r="T221" s="2"/>
      <c r="U221" s="2"/>
      <c r="V221" s="2"/>
      <c r="W221" s="2"/>
      <c r="X221" s="2"/>
      <c r="Y221" s="2"/>
      <c r="Z221" s="2"/>
    </row>
    <row r="222" spans="1:26" s="4" customFormat="1" ht="28.5" x14ac:dyDescent="0.2">
      <c r="A222" s="18" t="s">
        <v>246</v>
      </c>
      <c r="B222" s="9">
        <v>1507</v>
      </c>
      <c r="C222" s="8">
        <v>2014</v>
      </c>
      <c r="D222" s="8" t="s">
        <v>475</v>
      </c>
      <c r="E222" s="8" t="s">
        <v>15</v>
      </c>
      <c r="F222" s="8" t="s">
        <v>11</v>
      </c>
      <c r="G222" s="8" t="s">
        <v>12</v>
      </c>
      <c r="H222" s="17">
        <v>43523</v>
      </c>
      <c r="I222" s="2"/>
      <c r="J222" s="2"/>
      <c r="K222" s="2"/>
      <c r="L222" s="2"/>
      <c r="M222" s="2"/>
      <c r="N222" s="2"/>
      <c r="O222" s="2"/>
      <c r="P222" s="2"/>
      <c r="Q222" s="2"/>
      <c r="R222" s="2"/>
      <c r="S222" s="2"/>
      <c r="T222" s="2"/>
      <c r="U222" s="2"/>
      <c r="V222" s="2"/>
      <c r="W222" s="2"/>
      <c r="X222" s="2"/>
      <c r="Y222" s="2"/>
      <c r="Z222" s="2"/>
    </row>
    <row r="223" spans="1:26" s="4" customFormat="1" x14ac:dyDescent="0.2">
      <c r="A223" s="18" t="s">
        <v>246</v>
      </c>
      <c r="B223" s="9">
        <v>1151</v>
      </c>
      <c r="C223" s="8">
        <v>2014</v>
      </c>
      <c r="D223" s="8" t="s">
        <v>476</v>
      </c>
      <c r="E223" s="8" t="s">
        <v>15</v>
      </c>
      <c r="F223" s="8" t="s">
        <v>11</v>
      </c>
      <c r="G223" s="8" t="s">
        <v>12</v>
      </c>
      <c r="H223" s="17">
        <v>43523</v>
      </c>
      <c r="I223" s="2"/>
      <c r="J223" s="2"/>
      <c r="K223" s="2"/>
      <c r="L223" s="2"/>
      <c r="M223" s="2"/>
      <c r="N223" s="2"/>
      <c r="O223" s="2"/>
      <c r="P223" s="2"/>
      <c r="Q223" s="2"/>
      <c r="R223" s="2"/>
      <c r="S223" s="2"/>
      <c r="T223" s="2"/>
      <c r="U223" s="2"/>
      <c r="V223" s="2"/>
      <c r="W223" s="2"/>
      <c r="X223" s="2"/>
      <c r="Y223" s="2"/>
      <c r="Z223" s="2"/>
    </row>
    <row r="224" spans="1:26" s="4" customFormat="1" x14ac:dyDescent="0.2">
      <c r="A224" s="16" t="s">
        <v>246</v>
      </c>
      <c r="B224" s="9">
        <v>1966</v>
      </c>
      <c r="C224" s="8">
        <v>2014</v>
      </c>
      <c r="D224" s="8" t="s">
        <v>438</v>
      </c>
      <c r="E224" s="8" t="s">
        <v>15</v>
      </c>
      <c r="F224" s="8" t="s">
        <v>29</v>
      </c>
      <c r="G224" s="8" t="s">
        <v>30</v>
      </c>
      <c r="H224" s="17">
        <v>43536</v>
      </c>
      <c r="I224" s="2"/>
      <c r="J224" s="2"/>
      <c r="K224" s="2"/>
      <c r="L224" s="2"/>
      <c r="M224" s="2"/>
      <c r="N224" s="2"/>
      <c r="O224" s="2"/>
      <c r="P224" s="2"/>
      <c r="Q224" s="2"/>
      <c r="R224" s="2"/>
      <c r="S224" s="2"/>
      <c r="T224" s="2"/>
      <c r="U224" s="2"/>
      <c r="V224" s="2"/>
      <c r="W224" s="2"/>
      <c r="X224" s="2"/>
      <c r="Y224" s="2"/>
      <c r="Z224" s="2"/>
    </row>
    <row r="225" spans="1:26" s="4" customFormat="1" ht="71.25" x14ac:dyDescent="0.2">
      <c r="A225" s="18" t="s">
        <v>246</v>
      </c>
      <c r="B225" s="9">
        <v>2573</v>
      </c>
      <c r="C225" s="8">
        <v>2014</v>
      </c>
      <c r="D225" s="8" t="s">
        <v>477</v>
      </c>
      <c r="E225" s="8" t="s">
        <v>15</v>
      </c>
      <c r="F225" s="8" t="s">
        <v>1397</v>
      </c>
      <c r="G225" s="8" t="s">
        <v>1504</v>
      </c>
      <c r="H225" s="17">
        <v>43536</v>
      </c>
      <c r="I225" s="2"/>
      <c r="J225" s="2"/>
      <c r="K225" s="2"/>
      <c r="L225" s="2"/>
      <c r="M225" s="2"/>
      <c r="N225" s="2"/>
      <c r="O225" s="2"/>
      <c r="P225" s="2"/>
      <c r="Q225" s="2"/>
      <c r="R225" s="2"/>
      <c r="S225" s="2"/>
      <c r="T225" s="2"/>
      <c r="U225" s="2"/>
      <c r="V225" s="2"/>
      <c r="W225" s="2"/>
      <c r="X225" s="2"/>
      <c r="Y225" s="2"/>
      <c r="Z225" s="2"/>
    </row>
    <row r="226" spans="1:26" s="4" customFormat="1" x14ac:dyDescent="0.2">
      <c r="A226" s="16" t="s">
        <v>246</v>
      </c>
      <c r="B226" s="9">
        <v>2731</v>
      </c>
      <c r="C226" s="8">
        <v>2014</v>
      </c>
      <c r="D226" s="8" t="s">
        <v>478</v>
      </c>
      <c r="E226" s="8" t="s">
        <v>15</v>
      </c>
      <c r="F226" s="8" t="s">
        <v>29</v>
      </c>
      <c r="G226" s="8" t="s">
        <v>30</v>
      </c>
      <c r="H226" s="17">
        <v>43536</v>
      </c>
      <c r="I226" s="2"/>
      <c r="J226" s="2"/>
      <c r="K226" s="2"/>
      <c r="L226" s="2"/>
      <c r="M226" s="2"/>
      <c r="N226" s="2"/>
      <c r="O226" s="2"/>
      <c r="P226" s="2"/>
      <c r="Q226" s="2"/>
      <c r="R226" s="2"/>
      <c r="S226" s="2"/>
      <c r="T226" s="2"/>
      <c r="U226" s="2"/>
      <c r="V226" s="2"/>
      <c r="W226" s="2"/>
      <c r="X226" s="2"/>
      <c r="Y226" s="2"/>
      <c r="Z226" s="2"/>
    </row>
    <row r="227" spans="1:26" s="4" customFormat="1" x14ac:dyDescent="0.2">
      <c r="A227" s="18" t="s">
        <v>246</v>
      </c>
      <c r="B227" s="9">
        <v>4485</v>
      </c>
      <c r="C227" s="8">
        <v>2014</v>
      </c>
      <c r="D227" s="8" t="s">
        <v>479</v>
      </c>
      <c r="E227" s="8" t="s">
        <v>480</v>
      </c>
      <c r="F227" s="8" t="s">
        <v>131</v>
      </c>
      <c r="G227" s="8" t="s">
        <v>132</v>
      </c>
      <c r="H227" s="17">
        <v>43536</v>
      </c>
      <c r="I227" s="2"/>
      <c r="J227" s="2"/>
      <c r="K227" s="2"/>
      <c r="L227" s="2"/>
      <c r="M227" s="2"/>
      <c r="N227" s="2"/>
      <c r="O227" s="2"/>
      <c r="P227" s="2"/>
      <c r="Q227" s="2"/>
      <c r="R227" s="2"/>
      <c r="S227" s="2"/>
      <c r="T227" s="2"/>
      <c r="U227" s="2"/>
      <c r="V227" s="2"/>
      <c r="W227" s="2"/>
      <c r="X227" s="2"/>
      <c r="Y227" s="2"/>
      <c r="Z227" s="2"/>
    </row>
    <row r="228" spans="1:26" s="4" customFormat="1" ht="28.5" x14ac:dyDescent="0.2">
      <c r="A228" s="18" t="s">
        <v>246</v>
      </c>
      <c r="B228" s="9">
        <v>197</v>
      </c>
      <c r="C228" s="8">
        <v>2014</v>
      </c>
      <c r="D228" s="8" t="s">
        <v>493</v>
      </c>
      <c r="E228" s="8" t="s">
        <v>15</v>
      </c>
      <c r="F228" s="8" t="s">
        <v>205</v>
      </c>
      <c r="G228" s="8" t="s">
        <v>360</v>
      </c>
      <c r="H228" s="17">
        <v>43536</v>
      </c>
      <c r="I228" s="2"/>
      <c r="J228" s="2"/>
      <c r="K228" s="2"/>
      <c r="L228" s="2"/>
      <c r="M228" s="2"/>
      <c r="N228" s="2"/>
      <c r="O228" s="2"/>
      <c r="P228" s="2"/>
      <c r="Q228" s="2"/>
      <c r="R228" s="2"/>
      <c r="S228" s="2"/>
      <c r="T228" s="2"/>
      <c r="U228" s="2"/>
      <c r="V228" s="2"/>
      <c r="W228" s="2"/>
      <c r="X228" s="2"/>
      <c r="Y228" s="2"/>
      <c r="Z228" s="2"/>
    </row>
    <row r="229" spans="1:26" s="4" customFormat="1" ht="28.5" x14ac:dyDescent="0.2">
      <c r="A229" s="18" t="s">
        <v>246</v>
      </c>
      <c r="B229" s="9">
        <v>2851</v>
      </c>
      <c r="C229" s="8">
        <v>2013</v>
      </c>
      <c r="D229" s="8" t="s">
        <v>435</v>
      </c>
      <c r="E229" s="8" t="s">
        <v>436</v>
      </c>
      <c r="F229" s="8" t="s">
        <v>205</v>
      </c>
      <c r="G229" s="8" t="s">
        <v>360</v>
      </c>
      <c r="H229" s="17">
        <v>43536</v>
      </c>
      <c r="I229" s="2"/>
      <c r="J229" s="2"/>
      <c r="K229" s="2"/>
      <c r="L229" s="2"/>
      <c r="M229" s="2"/>
      <c r="N229" s="2"/>
      <c r="O229" s="2"/>
      <c r="P229" s="2"/>
      <c r="Q229" s="2"/>
      <c r="R229" s="2"/>
      <c r="S229" s="2"/>
      <c r="T229" s="2"/>
      <c r="U229" s="2"/>
      <c r="V229" s="2"/>
      <c r="W229" s="2"/>
      <c r="X229" s="2"/>
      <c r="Y229" s="2"/>
      <c r="Z229" s="2"/>
    </row>
    <row r="230" spans="1:26" s="4" customFormat="1" ht="28.5" x14ac:dyDescent="0.2">
      <c r="A230" s="18" t="s">
        <v>246</v>
      </c>
      <c r="B230" s="9">
        <v>93</v>
      </c>
      <c r="C230" s="8">
        <v>2013</v>
      </c>
      <c r="D230" s="8" t="s">
        <v>437</v>
      </c>
      <c r="E230" s="8" t="s">
        <v>15</v>
      </c>
      <c r="F230" s="8" t="s">
        <v>1442</v>
      </c>
      <c r="G230" s="8" t="s">
        <v>1441</v>
      </c>
      <c r="H230" s="17">
        <v>43536</v>
      </c>
      <c r="I230" s="2"/>
      <c r="J230" s="2"/>
      <c r="K230" s="2"/>
      <c r="L230" s="2"/>
      <c r="M230" s="2"/>
      <c r="N230" s="2"/>
      <c r="O230" s="2"/>
      <c r="P230" s="2"/>
      <c r="Q230" s="2"/>
      <c r="R230" s="2"/>
      <c r="S230" s="2"/>
      <c r="T230" s="2"/>
      <c r="U230" s="2"/>
      <c r="V230" s="2"/>
      <c r="W230" s="2"/>
      <c r="X230" s="2"/>
      <c r="Y230" s="2"/>
      <c r="Z230" s="2"/>
    </row>
    <row r="231" spans="1:26" s="4" customFormat="1" x14ac:dyDescent="0.2">
      <c r="A231" s="16" t="s">
        <v>246</v>
      </c>
      <c r="B231" s="9">
        <v>99</v>
      </c>
      <c r="C231" s="8">
        <v>2013</v>
      </c>
      <c r="D231" s="8" t="s">
        <v>438</v>
      </c>
      <c r="E231" s="8" t="s">
        <v>15</v>
      </c>
      <c r="F231" s="8" t="s">
        <v>29</v>
      </c>
      <c r="G231" s="8" t="s">
        <v>30</v>
      </c>
      <c r="H231" s="17">
        <v>43536</v>
      </c>
      <c r="I231" s="2"/>
      <c r="J231" s="2"/>
      <c r="K231" s="2"/>
      <c r="L231" s="2"/>
      <c r="M231" s="2"/>
      <c r="N231" s="2"/>
      <c r="O231" s="2"/>
      <c r="P231" s="2"/>
      <c r="Q231" s="2"/>
      <c r="R231" s="2"/>
      <c r="S231" s="2"/>
      <c r="T231" s="2"/>
      <c r="U231" s="2"/>
      <c r="V231" s="2"/>
      <c r="W231" s="2"/>
      <c r="X231" s="2"/>
      <c r="Y231" s="2"/>
      <c r="Z231" s="2"/>
    </row>
    <row r="232" spans="1:26" s="4" customFormat="1" ht="71.25" x14ac:dyDescent="0.2">
      <c r="A232" s="18" t="s">
        <v>246</v>
      </c>
      <c r="B232" s="9">
        <v>113</v>
      </c>
      <c r="C232" s="8">
        <v>2013</v>
      </c>
      <c r="D232" s="8" t="s">
        <v>439</v>
      </c>
      <c r="E232" s="8" t="s">
        <v>15</v>
      </c>
      <c r="F232" s="8" t="s">
        <v>11</v>
      </c>
      <c r="G232" s="8" t="s">
        <v>12</v>
      </c>
      <c r="H232" s="17">
        <v>43523</v>
      </c>
      <c r="I232" s="2"/>
      <c r="J232" s="2"/>
      <c r="K232" s="2"/>
      <c r="L232" s="2"/>
      <c r="M232" s="2"/>
      <c r="N232" s="2"/>
      <c r="O232" s="2"/>
      <c r="P232" s="2"/>
      <c r="Q232" s="2"/>
      <c r="R232" s="2"/>
      <c r="S232" s="2"/>
      <c r="T232" s="2"/>
      <c r="U232" s="2"/>
      <c r="V232" s="2"/>
      <c r="W232" s="2"/>
      <c r="X232" s="2"/>
      <c r="Y232" s="2"/>
      <c r="Z232" s="2"/>
    </row>
    <row r="233" spans="1:26" s="4" customFormat="1" ht="28.5" x14ac:dyDescent="0.2">
      <c r="A233" s="18" t="s">
        <v>246</v>
      </c>
      <c r="B233" s="9">
        <v>115</v>
      </c>
      <c r="C233" s="8">
        <v>2013</v>
      </c>
      <c r="D233" s="8" t="s">
        <v>440</v>
      </c>
      <c r="E233" s="8" t="s">
        <v>15</v>
      </c>
      <c r="F233" s="8" t="s">
        <v>11</v>
      </c>
      <c r="G233" s="8" t="s">
        <v>12</v>
      </c>
      <c r="H233" s="17">
        <v>43523</v>
      </c>
      <c r="I233" s="2"/>
      <c r="J233" s="2"/>
      <c r="K233" s="2"/>
      <c r="L233" s="2"/>
      <c r="M233" s="2"/>
      <c r="N233" s="2"/>
      <c r="O233" s="2"/>
      <c r="P233" s="2"/>
      <c r="Q233" s="2"/>
      <c r="R233" s="2"/>
      <c r="S233" s="2"/>
      <c r="T233" s="2"/>
      <c r="U233" s="2"/>
      <c r="V233" s="2"/>
      <c r="W233" s="2"/>
      <c r="X233" s="2"/>
      <c r="Y233" s="2"/>
      <c r="Z233" s="2"/>
    </row>
    <row r="234" spans="1:26" s="4" customFormat="1" ht="42.75" x14ac:dyDescent="0.2">
      <c r="A234" s="18" t="s">
        <v>246</v>
      </c>
      <c r="B234" s="9">
        <v>187</v>
      </c>
      <c r="C234" s="8">
        <v>2013</v>
      </c>
      <c r="D234" s="8" t="s">
        <v>441</v>
      </c>
      <c r="E234" s="8" t="s">
        <v>304</v>
      </c>
      <c r="F234" s="8" t="s">
        <v>11</v>
      </c>
      <c r="G234" s="8" t="s">
        <v>12</v>
      </c>
      <c r="H234" s="17">
        <v>43523</v>
      </c>
      <c r="I234" s="2"/>
      <c r="J234" s="2"/>
      <c r="K234" s="2"/>
      <c r="L234" s="2"/>
      <c r="M234" s="2"/>
      <c r="N234" s="2"/>
      <c r="O234" s="2"/>
      <c r="P234" s="2"/>
      <c r="Q234" s="2"/>
      <c r="R234" s="2"/>
      <c r="S234" s="2"/>
      <c r="T234" s="2"/>
      <c r="U234" s="2"/>
      <c r="V234" s="2"/>
      <c r="W234" s="2"/>
      <c r="X234" s="2"/>
      <c r="Y234" s="2"/>
      <c r="Z234" s="2"/>
    </row>
    <row r="235" spans="1:26" s="4" customFormat="1" ht="28.5" x14ac:dyDescent="0.2">
      <c r="A235" s="18" t="s">
        <v>246</v>
      </c>
      <c r="B235" s="9">
        <v>2368</v>
      </c>
      <c r="C235" s="8">
        <v>2013</v>
      </c>
      <c r="D235" s="8" t="s">
        <v>426</v>
      </c>
      <c r="E235" s="8" t="s">
        <v>15</v>
      </c>
      <c r="F235" s="8" t="s">
        <v>11</v>
      </c>
      <c r="G235" s="8" t="s">
        <v>12</v>
      </c>
      <c r="H235" s="17">
        <v>43523</v>
      </c>
      <c r="I235" s="2"/>
      <c r="J235" s="2"/>
      <c r="K235" s="2"/>
      <c r="L235" s="2"/>
      <c r="M235" s="2"/>
      <c r="N235" s="2"/>
      <c r="O235" s="2"/>
      <c r="P235" s="2"/>
      <c r="Q235" s="2"/>
      <c r="R235" s="2"/>
      <c r="S235" s="2"/>
      <c r="T235" s="2"/>
      <c r="U235" s="2"/>
      <c r="V235" s="2"/>
      <c r="W235" s="2"/>
      <c r="X235" s="2"/>
      <c r="Y235" s="2"/>
      <c r="Z235" s="2"/>
    </row>
    <row r="236" spans="1:26" s="4" customFormat="1" ht="28.5" x14ac:dyDescent="0.2">
      <c r="A236" s="18" t="s">
        <v>246</v>
      </c>
      <c r="B236" s="9">
        <v>1309</v>
      </c>
      <c r="C236" s="8">
        <v>2013</v>
      </c>
      <c r="D236" s="8" t="s">
        <v>442</v>
      </c>
      <c r="E236" s="8" t="s">
        <v>15</v>
      </c>
      <c r="F236" s="8" t="s">
        <v>11</v>
      </c>
      <c r="G236" s="8" t="s">
        <v>12</v>
      </c>
      <c r="H236" s="17">
        <v>43523</v>
      </c>
      <c r="I236" s="2"/>
      <c r="J236" s="2"/>
      <c r="K236" s="2"/>
      <c r="L236" s="2"/>
      <c r="M236" s="2"/>
      <c r="N236" s="2"/>
      <c r="O236" s="2"/>
      <c r="P236" s="2"/>
      <c r="Q236" s="2"/>
      <c r="R236" s="2"/>
      <c r="S236" s="2"/>
      <c r="T236" s="2"/>
      <c r="U236" s="2"/>
      <c r="V236" s="2"/>
      <c r="W236" s="2"/>
      <c r="X236" s="2"/>
      <c r="Y236" s="2"/>
      <c r="Z236" s="2"/>
    </row>
    <row r="237" spans="1:26" s="4" customFormat="1" ht="42.75" x14ac:dyDescent="0.2">
      <c r="A237" s="18" t="s">
        <v>246</v>
      </c>
      <c r="B237" s="9">
        <v>469</v>
      </c>
      <c r="C237" s="8">
        <v>2013</v>
      </c>
      <c r="D237" s="8" t="s">
        <v>443</v>
      </c>
      <c r="E237" s="8" t="s">
        <v>15</v>
      </c>
      <c r="F237" s="8" t="s">
        <v>11</v>
      </c>
      <c r="G237" s="8" t="s">
        <v>12</v>
      </c>
      <c r="H237" s="17">
        <v>43523</v>
      </c>
      <c r="I237" s="2"/>
      <c r="J237" s="2"/>
      <c r="K237" s="2"/>
      <c r="L237" s="2"/>
      <c r="M237" s="2"/>
      <c r="N237" s="2"/>
      <c r="O237" s="2"/>
      <c r="P237" s="2"/>
      <c r="Q237" s="2"/>
      <c r="R237" s="2"/>
      <c r="S237" s="2"/>
      <c r="T237" s="2"/>
      <c r="U237" s="2"/>
      <c r="V237" s="2"/>
      <c r="W237" s="2"/>
      <c r="X237" s="2"/>
      <c r="Y237" s="2"/>
      <c r="Z237" s="2"/>
    </row>
    <row r="238" spans="1:26" s="4" customFormat="1" ht="71.25" x14ac:dyDescent="0.2">
      <c r="A238" s="18" t="s">
        <v>246</v>
      </c>
      <c r="B238" s="7">
        <v>723</v>
      </c>
      <c r="C238" s="8">
        <v>2013</v>
      </c>
      <c r="D238" s="8" t="s">
        <v>444</v>
      </c>
      <c r="E238" s="8" t="s">
        <v>15</v>
      </c>
      <c r="F238" s="8" t="s">
        <v>21</v>
      </c>
      <c r="G238" s="8" t="s">
        <v>1452</v>
      </c>
      <c r="H238" s="17">
        <v>43523</v>
      </c>
      <c r="I238" s="2"/>
      <c r="J238" s="2"/>
      <c r="K238" s="2"/>
      <c r="L238" s="2"/>
      <c r="M238" s="2"/>
      <c r="N238" s="2"/>
      <c r="O238" s="2"/>
      <c r="P238" s="2"/>
      <c r="Q238" s="2"/>
      <c r="R238" s="2"/>
      <c r="S238" s="2"/>
      <c r="T238" s="2"/>
      <c r="U238" s="2"/>
      <c r="V238" s="2"/>
      <c r="W238" s="2"/>
      <c r="X238" s="2"/>
      <c r="Y238" s="2"/>
      <c r="Z238" s="2"/>
    </row>
    <row r="239" spans="1:26" s="4" customFormat="1" ht="28.5" x14ac:dyDescent="0.2">
      <c r="A239" s="18" t="s">
        <v>246</v>
      </c>
      <c r="B239" s="9">
        <v>1240</v>
      </c>
      <c r="C239" s="8">
        <v>2013</v>
      </c>
      <c r="D239" s="8" t="s">
        <v>445</v>
      </c>
      <c r="E239" s="8" t="s">
        <v>15</v>
      </c>
      <c r="F239" s="8" t="s">
        <v>150</v>
      </c>
      <c r="G239" s="8" t="s">
        <v>1413</v>
      </c>
      <c r="H239" s="17">
        <v>43523</v>
      </c>
      <c r="I239" s="2"/>
      <c r="J239" s="2"/>
      <c r="K239" s="2"/>
      <c r="L239" s="2"/>
      <c r="M239" s="2"/>
      <c r="N239" s="2"/>
      <c r="O239" s="2"/>
      <c r="P239" s="2"/>
      <c r="Q239" s="2"/>
      <c r="R239" s="2"/>
      <c r="S239" s="2"/>
      <c r="T239" s="2"/>
      <c r="U239" s="2"/>
      <c r="V239" s="2"/>
      <c r="W239" s="2"/>
      <c r="X239" s="2"/>
      <c r="Y239" s="2"/>
      <c r="Z239" s="2"/>
    </row>
    <row r="240" spans="1:26" s="4" customFormat="1" ht="42.75" x14ac:dyDescent="0.2">
      <c r="A240" s="18" t="s">
        <v>246</v>
      </c>
      <c r="B240" s="9">
        <v>1377</v>
      </c>
      <c r="C240" s="8">
        <v>2013</v>
      </c>
      <c r="D240" s="8" t="s">
        <v>446</v>
      </c>
      <c r="E240" s="8" t="s">
        <v>15</v>
      </c>
      <c r="F240" s="8" t="s">
        <v>447</v>
      </c>
      <c r="G240" s="8" t="s">
        <v>448</v>
      </c>
      <c r="H240" s="17">
        <v>43536</v>
      </c>
      <c r="I240" s="2"/>
      <c r="J240" s="2"/>
      <c r="K240" s="2"/>
      <c r="L240" s="2"/>
      <c r="M240" s="2"/>
      <c r="N240" s="2"/>
      <c r="O240" s="2"/>
      <c r="P240" s="2"/>
      <c r="Q240" s="2"/>
      <c r="R240" s="2"/>
      <c r="S240" s="2"/>
      <c r="T240" s="2"/>
      <c r="U240" s="2"/>
      <c r="V240" s="2"/>
      <c r="W240" s="2"/>
      <c r="X240" s="2"/>
      <c r="Y240" s="2"/>
      <c r="Z240" s="2"/>
    </row>
    <row r="241" spans="1:26" s="4" customFormat="1" x14ac:dyDescent="0.2">
      <c r="A241" s="18" t="s">
        <v>246</v>
      </c>
      <c r="B241" s="9">
        <v>1485</v>
      </c>
      <c r="C241" s="8">
        <v>2013</v>
      </c>
      <c r="D241" s="8" t="s">
        <v>449</v>
      </c>
      <c r="E241" s="8" t="s">
        <v>15</v>
      </c>
      <c r="F241" s="8" t="s">
        <v>25</v>
      </c>
      <c r="G241" s="8" t="s">
        <v>26</v>
      </c>
      <c r="H241" s="17">
        <v>43536</v>
      </c>
      <c r="I241" s="2"/>
      <c r="J241" s="2"/>
      <c r="K241" s="2"/>
      <c r="L241" s="2"/>
      <c r="M241" s="2"/>
      <c r="N241" s="2"/>
      <c r="O241" s="2"/>
      <c r="P241" s="2"/>
      <c r="Q241" s="2"/>
      <c r="R241" s="2"/>
      <c r="S241" s="2"/>
      <c r="T241" s="2"/>
      <c r="U241" s="2"/>
      <c r="V241" s="2"/>
      <c r="W241" s="2"/>
      <c r="X241" s="2"/>
      <c r="Y241" s="2"/>
      <c r="Z241" s="2"/>
    </row>
    <row r="242" spans="1:26" s="4" customFormat="1" ht="28.5" x14ac:dyDescent="0.2">
      <c r="A242" s="18" t="s">
        <v>246</v>
      </c>
      <c r="B242" s="9">
        <v>1510</v>
      </c>
      <c r="C242" s="8">
        <v>2013</v>
      </c>
      <c r="D242" s="8" t="s">
        <v>450</v>
      </c>
      <c r="E242" s="8" t="s">
        <v>15</v>
      </c>
      <c r="F242" s="8" t="s">
        <v>150</v>
      </c>
      <c r="G242" s="8" t="s">
        <v>1415</v>
      </c>
      <c r="H242" s="17">
        <v>43523</v>
      </c>
      <c r="I242" s="2"/>
      <c r="J242" s="2"/>
      <c r="K242" s="2"/>
      <c r="L242" s="2"/>
      <c r="M242" s="2"/>
      <c r="N242" s="2"/>
      <c r="O242" s="2"/>
      <c r="P242" s="2"/>
      <c r="Q242" s="2"/>
      <c r="R242" s="2"/>
      <c r="S242" s="2"/>
      <c r="T242" s="2"/>
      <c r="U242" s="2"/>
      <c r="V242" s="2"/>
      <c r="W242" s="2"/>
      <c r="X242" s="2"/>
      <c r="Y242" s="2"/>
      <c r="Z242" s="2"/>
    </row>
    <row r="243" spans="1:26" s="4" customFormat="1" ht="28.5" x14ac:dyDescent="0.2">
      <c r="A243" s="18" t="s">
        <v>246</v>
      </c>
      <c r="B243" s="9">
        <v>1538</v>
      </c>
      <c r="C243" s="8">
        <v>2013</v>
      </c>
      <c r="D243" s="8" t="s">
        <v>451</v>
      </c>
      <c r="E243" s="8" t="s">
        <v>304</v>
      </c>
      <c r="F243" s="8" t="s">
        <v>11</v>
      </c>
      <c r="G243" s="8" t="s">
        <v>12</v>
      </c>
      <c r="H243" s="17">
        <v>43523</v>
      </c>
      <c r="I243" s="2"/>
      <c r="J243" s="2"/>
      <c r="K243" s="2"/>
      <c r="L243" s="2"/>
      <c r="M243" s="2"/>
      <c r="N243" s="2"/>
      <c r="O243" s="2"/>
      <c r="P243" s="2"/>
      <c r="Q243" s="2"/>
      <c r="R243" s="2"/>
      <c r="S243" s="2"/>
      <c r="T243" s="2"/>
      <c r="U243" s="2"/>
      <c r="V243" s="2"/>
      <c r="W243" s="2"/>
      <c r="X243" s="2"/>
      <c r="Y243" s="2"/>
      <c r="Z243" s="2"/>
    </row>
    <row r="244" spans="1:26" s="4" customFormat="1" ht="28.5" x14ac:dyDescent="0.2">
      <c r="A244" s="18" t="s">
        <v>246</v>
      </c>
      <c r="B244" s="9">
        <v>1599</v>
      </c>
      <c r="C244" s="8">
        <v>2013</v>
      </c>
      <c r="D244" s="8" t="s">
        <v>452</v>
      </c>
      <c r="E244" s="8" t="s">
        <v>304</v>
      </c>
      <c r="F244" s="8" t="s">
        <v>11</v>
      </c>
      <c r="G244" s="8" t="s">
        <v>12</v>
      </c>
      <c r="H244" s="17">
        <v>43523</v>
      </c>
      <c r="I244" s="2"/>
      <c r="J244" s="2"/>
      <c r="K244" s="2"/>
      <c r="L244" s="2"/>
      <c r="M244" s="2"/>
      <c r="N244" s="2"/>
      <c r="O244" s="2"/>
      <c r="P244" s="2"/>
      <c r="Q244" s="2"/>
      <c r="R244" s="2"/>
      <c r="S244" s="2"/>
      <c r="T244" s="2"/>
      <c r="U244" s="2"/>
      <c r="V244" s="2"/>
      <c r="W244" s="2"/>
      <c r="X244" s="2"/>
      <c r="Y244" s="2"/>
      <c r="Z244" s="2"/>
    </row>
    <row r="245" spans="1:26" s="4" customFormat="1" ht="39" customHeight="1" x14ac:dyDescent="0.2">
      <c r="A245" s="18" t="s">
        <v>246</v>
      </c>
      <c r="B245" s="9">
        <v>1660</v>
      </c>
      <c r="C245" s="8">
        <v>2013</v>
      </c>
      <c r="D245" s="8" t="s">
        <v>453</v>
      </c>
      <c r="E245" s="8" t="s">
        <v>15</v>
      </c>
      <c r="F245" s="8" t="s">
        <v>11</v>
      </c>
      <c r="G245" s="8" t="s">
        <v>12</v>
      </c>
      <c r="H245" s="17">
        <v>43523</v>
      </c>
      <c r="I245" s="2"/>
      <c r="J245" s="2"/>
      <c r="K245" s="2"/>
      <c r="L245" s="2"/>
      <c r="M245" s="2"/>
      <c r="N245" s="2"/>
      <c r="O245" s="2"/>
      <c r="P245" s="2"/>
      <c r="Q245" s="2"/>
      <c r="R245" s="2"/>
      <c r="S245" s="2"/>
      <c r="T245" s="2"/>
      <c r="U245" s="2"/>
      <c r="V245" s="2"/>
      <c r="W245" s="2"/>
      <c r="X245" s="2"/>
      <c r="Y245" s="2"/>
      <c r="Z245" s="2"/>
    </row>
    <row r="246" spans="1:26" s="4" customFormat="1" ht="28.5" x14ac:dyDescent="0.2">
      <c r="A246" s="18" t="s">
        <v>246</v>
      </c>
      <c r="B246" s="9">
        <v>1914</v>
      </c>
      <c r="C246" s="8">
        <v>2013</v>
      </c>
      <c r="D246" s="8" t="s">
        <v>454</v>
      </c>
      <c r="E246" s="8" t="s">
        <v>455</v>
      </c>
      <c r="F246" s="8" t="s">
        <v>11</v>
      </c>
      <c r="G246" s="8" t="s">
        <v>12</v>
      </c>
      <c r="H246" s="17">
        <v>43523</v>
      </c>
      <c r="I246" s="2"/>
      <c r="J246" s="2"/>
      <c r="K246" s="2"/>
      <c r="L246" s="2"/>
      <c r="M246" s="2"/>
      <c r="N246" s="2"/>
      <c r="O246" s="2"/>
      <c r="P246" s="2"/>
      <c r="Q246" s="2"/>
      <c r="R246" s="2"/>
      <c r="S246" s="2"/>
      <c r="T246" s="2"/>
      <c r="U246" s="2"/>
      <c r="V246" s="2"/>
      <c r="W246" s="2"/>
      <c r="X246" s="2"/>
      <c r="Y246" s="2"/>
      <c r="Z246" s="2"/>
    </row>
    <row r="247" spans="1:26" s="4" customFormat="1" ht="28.5" x14ac:dyDescent="0.2">
      <c r="A247" s="18" t="s">
        <v>246</v>
      </c>
      <c r="B247" s="9">
        <v>1510</v>
      </c>
      <c r="C247" s="8">
        <v>2013</v>
      </c>
      <c r="D247" s="8" t="s">
        <v>450</v>
      </c>
      <c r="E247" s="8" t="s">
        <v>15</v>
      </c>
      <c r="F247" s="8" t="s">
        <v>150</v>
      </c>
      <c r="G247" s="8" t="s">
        <v>346</v>
      </c>
      <c r="H247" s="17">
        <v>43523</v>
      </c>
      <c r="I247" s="2"/>
      <c r="J247" s="2"/>
      <c r="K247" s="2"/>
      <c r="L247" s="2"/>
      <c r="M247" s="2"/>
      <c r="N247" s="2"/>
      <c r="O247" s="2"/>
      <c r="P247" s="2"/>
      <c r="Q247" s="2"/>
      <c r="R247" s="2"/>
      <c r="S247" s="2"/>
      <c r="T247" s="2"/>
      <c r="U247" s="2"/>
      <c r="V247" s="2"/>
      <c r="W247" s="2"/>
      <c r="X247" s="2"/>
      <c r="Y247" s="2"/>
      <c r="Z247" s="2"/>
    </row>
    <row r="248" spans="1:26" s="4" customFormat="1" ht="28.5" x14ac:dyDescent="0.2">
      <c r="A248" s="16" t="s">
        <v>246</v>
      </c>
      <c r="B248" s="9">
        <v>2418</v>
      </c>
      <c r="C248" s="8">
        <v>2013</v>
      </c>
      <c r="D248" s="8" t="s">
        <v>456</v>
      </c>
      <c r="E248" s="8" t="s">
        <v>457</v>
      </c>
      <c r="F248" s="8" t="s">
        <v>29</v>
      </c>
      <c r="G248" s="8" t="s">
        <v>30</v>
      </c>
      <c r="H248" s="17">
        <v>43536</v>
      </c>
      <c r="I248" s="2"/>
      <c r="J248" s="2"/>
      <c r="K248" s="2"/>
      <c r="L248" s="2"/>
      <c r="M248" s="2"/>
      <c r="N248" s="2"/>
      <c r="O248" s="2"/>
      <c r="P248" s="2"/>
      <c r="Q248" s="2"/>
      <c r="R248" s="2"/>
      <c r="S248" s="2"/>
      <c r="T248" s="2"/>
      <c r="U248" s="2"/>
      <c r="V248" s="2"/>
      <c r="W248" s="2"/>
      <c r="X248" s="2"/>
      <c r="Y248" s="2"/>
      <c r="Z248" s="2"/>
    </row>
    <row r="249" spans="1:26" s="4" customFormat="1" ht="71.25" x14ac:dyDescent="0.2">
      <c r="A249" s="18" t="s">
        <v>246</v>
      </c>
      <c r="B249" s="9">
        <v>2851</v>
      </c>
      <c r="C249" s="8">
        <v>2013</v>
      </c>
      <c r="D249" s="8" t="s">
        <v>458</v>
      </c>
      <c r="E249" s="8" t="s">
        <v>15</v>
      </c>
      <c r="F249" s="8" t="s">
        <v>459</v>
      </c>
      <c r="G249" s="8" t="s">
        <v>1416</v>
      </c>
      <c r="H249" s="17">
        <v>43523</v>
      </c>
      <c r="I249" s="2"/>
      <c r="J249" s="2"/>
      <c r="K249" s="2"/>
      <c r="L249" s="2"/>
      <c r="M249" s="2"/>
      <c r="N249" s="2"/>
      <c r="O249" s="2"/>
      <c r="P249" s="2"/>
      <c r="Q249" s="2"/>
      <c r="R249" s="2"/>
      <c r="S249" s="2"/>
      <c r="T249" s="2"/>
      <c r="U249" s="2"/>
      <c r="V249" s="2"/>
      <c r="W249" s="2"/>
      <c r="X249" s="2"/>
      <c r="Y249" s="2"/>
      <c r="Z249" s="2"/>
    </row>
    <row r="250" spans="1:26" s="4" customFormat="1" ht="71.25" x14ac:dyDescent="0.2">
      <c r="A250" s="18" t="s">
        <v>246</v>
      </c>
      <c r="B250" s="9">
        <v>3366</v>
      </c>
      <c r="C250" s="8">
        <v>2013</v>
      </c>
      <c r="D250" s="8" t="s">
        <v>460</v>
      </c>
      <c r="E250" s="8" t="s">
        <v>304</v>
      </c>
      <c r="F250" s="8" t="s">
        <v>11</v>
      </c>
      <c r="G250" s="8" t="s">
        <v>12</v>
      </c>
      <c r="H250" s="17">
        <v>43523</v>
      </c>
      <c r="I250" s="2"/>
      <c r="J250" s="2"/>
      <c r="K250" s="2"/>
      <c r="L250" s="2"/>
      <c r="M250" s="2"/>
      <c r="N250" s="2"/>
      <c r="O250" s="2"/>
      <c r="P250" s="2"/>
      <c r="Q250" s="2"/>
      <c r="R250" s="2"/>
      <c r="S250" s="2"/>
      <c r="T250" s="2"/>
      <c r="U250" s="2"/>
      <c r="V250" s="2"/>
      <c r="W250" s="2"/>
      <c r="X250" s="2"/>
      <c r="Y250" s="2"/>
      <c r="Z250" s="2"/>
    </row>
    <row r="251" spans="1:26" s="4" customFormat="1" ht="42.75" x14ac:dyDescent="0.2">
      <c r="A251" s="18" t="s">
        <v>246</v>
      </c>
      <c r="B251" s="9">
        <v>12</v>
      </c>
      <c r="C251" s="8">
        <v>2012</v>
      </c>
      <c r="D251" s="8" t="s">
        <v>417</v>
      </c>
      <c r="E251" s="8" t="s">
        <v>15</v>
      </c>
      <c r="F251" s="8" t="s">
        <v>1442</v>
      </c>
      <c r="G251" s="8" t="s">
        <v>1441</v>
      </c>
      <c r="H251" s="17">
        <v>43536</v>
      </c>
      <c r="I251" s="2"/>
      <c r="J251" s="2"/>
      <c r="K251" s="2"/>
      <c r="L251" s="2"/>
      <c r="M251" s="2"/>
      <c r="N251" s="2"/>
      <c r="O251" s="2"/>
      <c r="P251" s="2"/>
      <c r="Q251" s="2"/>
      <c r="R251" s="2"/>
      <c r="S251" s="2"/>
      <c r="T251" s="2"/>
      <c r="U251" s="2"/>
      <c r="V251" s="2"/>
      <c r="W251" s="2"/>
      <c r="X251" s="2"/>
      <c r="Y251" s="2"/>
      <c r="Z251" s="2"/>
    </row>
    <row r="252" spans="1:26" s="4" customFormat="1" ht="114" x14ac:dyDescent="0.2">
      <c r="A252" s="18" t="s">
        <v>246</v>
      </c>
      <c r="B252" s="7">
        <v>19</v>
      </c>
      <c r="C252" s="8">
        <v>2012</v>
      </c>
      <c r="D252" s="8" t="s">
        <v>417</v>
      </c>
      <c r="E252" s="8" t="s">
        <v>418</v>
      </c>
      <c r="F252" s="8" t="s">
        <v>108</v>
      </c>
      <c r="G252" s="8" t="s">
        <v>7</v>
      </c>
      <c r="H252" s="17">
        <v>43523</v>
      </c>
      <c r="I252" s="2"/>
      <c r="J252" s="2"/>
      <c r="K252" s="2"/>
      <c r="L252" s="2"/>
      <c r="M252" s="2"/>
      <c r="N252" s="2"/>
      <c r="O252" s="2"/>
      <c r="P252" s="2"/>
      <c r="Q252" s="2"/>
      <c r="R252" s="2"/>
      <c r="S252" s="2"/>
      <c r="T252" s="2"/>
      <c r="U252" s="2"/>
      <c r="V252" s="2"/>
      <c r="W252" s="2"/>
      <c r="X252" s="2"/>
      <c r="Y252" s="2"/>
      <c r="Z252" s="2"/>
    </row>
    <row r="253" spans="1:26" s="4" customFormat="1" ht="28.5" x14ac:dyDescent="0.2">
      <c r="A253" s="18" t="s">
        <v>246</v>
      </c>
      <c r="B253" s="9">
        <v>178</v>
      </c>
      <c r="C253" s="8">
        <v>2012</v>
      </c>
      <c r="D253" s="8" t="s">
        <v>419</v>
      </c>
      <c r="E253" s="8" t="s">
        <v>15</v>
      </c>
      <c r="F253" s="8" t="s">
        <v>190</v>
      </c>
      <c r="G253" s="8" t="s">
        <v>62</v>
      </c>
      <c r="H253" s="17">
        <v>43536</v>
      </c>
      <c r="I253" s="2"/>
      <c r="J253" s="2"/>
      <c r="K253" s="2"/>
      <c r="L253" s="2"/>
      <c r="M253" s="2"/>
      <c r="N253" s="2"/>
      <c r="O253" s="2"/>
      <c r="P253" s="2"/>
      <c r="Q253" s="2"/>
      <c r="R253" s="2"/>
      <c r="S253" s="2"/>
      <c r="T253" s="2"/>
      <c r="U253" s="2"/>
      <c r="V253" s="2"/>
      <c r="W253" s="2"/>
      <c r="X253" s="2"/>
      <c r="Y253" s="2"/>
      <c r="Z253" s="2"/>
    </row>
    <row r="254" spans="1:26" s="4" customFormat="1" ht="28.5" x14ac:dyDescent="0.2">
      <c r="A254" s="18" t="s">
        <v>246</v>
      </c>
      <c r="B254" s="7">
        <v>1077</v>
      </c>
      <c r="C254" s="8">
        <v>2012</v>
      </c>
      <c r="D254" s="8" t="s">
        <v>420</v>
      </c>
      <c r="E254" s="8" t="s">
        <v>15</v>
      </c>
      <c r="F254" s="8" t="s">
        <v>74</v>
      </c>
      <c r="G254" s="8" t="s">
        <v>1459</v>
      </c>
      <c r="H254" s="17">
        <v>43522</v>
      </c>
      <c r="I254" s="2"/>
      <c r="J254" s="2"/>
      <c r="K254" s="2"/>
      <c r="L254" s="2"/>
      <c r="M254" s="2"/>
      <c r="N254" s="2"/>
      <c r="O254" s="2"/>
      <c r="P254" s="2"/>
      <c r="Q254" s="2"/>
      <c r="R254" s="2"/>
      <c r="S254" s="2"/>
      <c r="T254" s="2"/>
      <c r="U254" s="2"/>
      <c r="V254" s="2"/>
      <c r="W254" s="2"/>
      <c r="X254" s="2"/>
      <c r="Y254" s="2"/>
      <c r="Z254" s="2"/>
    </row>
    <row r="255" spans="1:26" s="4" customFormat="1" x14ac:dyDescent="0.2">
      <c r="A255" s="18" t="s">
        <v>246</v>
      </c>
      <c r="B255" s="9">
        <v>1575</v>
      </c>
      <c r="C255" s="8">
        <v>2012</v>
      </c>
      <c r="D255" s="8" t="s">
        <v>421</v>
      </c>
      <c r="E255" s="8">
        <v>42</v>
      </c>
      <c r="F255" s="8" t="s">
        <v>11</v>
      </c>
      <c r="G255" s="8" t="s">
        <v>12</v>
      </c>
      <c r="H255" s="17">
        <v>43523</v>
      </c>
      <c r="I255" s="2"/>
      <c r="J255" s="2"/>
      <c r="K255" s="2"/>
      <c r="L255" s="2"/>
      <c r="M255" s="2"/>
      <c r="N255" s="2"/>
      <c r="O255" s="2"/>
      <c r="P255" s="2"/>
      <c r="Q255" s="2"/>
      <c r="R255" s="2"/>
      <c r="S255" s="2"/>
      <c r="T255" s="2"/>
      <c r="U255" s="2"/>
      <c r="V255" s="2"/>
      <c r="W255" s="2"/>
      <c r="X255" s="2"/>
      <c r="Y255" s="2"/>
      <c r="Z255" s="2"/>
    </row>
    <row r="256" spans="1:26" s="4" customFormat="1" ht="28.5" x14ac:dyDescent="0.2">
      <c r="A256" s="18" t="s">
        <v>246</v>
      </c>
      <c r="B256" s="9">
        <v>624</v>
      </c>
      <c r="C256" s="8">
        <v>2012</v>
      </c>
      <c r="D256" s="8" t="s">
        <v>422</v>
      </c>
      <c r="E256" s="8" t="s">
        <v>304</v>
      </c>
      <c r="F256" s="8" t="s">
        <v>11</v>
      </c>
      <c r="G256" s="8" t="s">
        <v>12</v>
      </c>
      <c r="H256" s="17">
        <v>43523</v>
      </c>
      <c r="I256" s="2"/>
      <c r="J256" s="2"/>
      <c r="K256" s="2"/>
      <c r="L256" s="2"/>
      <c r="M256" s="2"/>
      <c r="N256" s="2"/>
      <c r="O256" s="2"/>
      <c r="P256" s="2"/>
      <c r="Q256" s="2"/>
      <c r="R256" s="2"/>
      <c r="S256" s="2"/>
      <c r="T256" s="2"/>
      <c r="U256" s="2"/>
      <c r="V256" s="2"/>
      <c r="W256" s="2"/>
      <c r="X256" s="2"/>
      <c r="Y256" s="2"/>
      <c r="Z256" s="2"/>
    </row>
    <row r="257" spans="1:26" s="4" customFormat="1" x14ac:dyDescent="0.2">
      <c r="A257" s="18" t="s">
        <v>246</v>
      </c>
      <c r="B257" s="9">
        <v>2641</v>
      </c>
      <c r="C257" s="8">
        <v>2012</v>
      </c>
      <c r="D257" s="8" t="s">
        <v>423</v>
      </c>
      <c r="E257" s="8" t="s">
        <v>424</v>
      </c>
      <c r="F257" s="8" t="s">
        <v>131</v>
      </c>
      <c r="G257" s="8" t="s">
        <v>132</v>
      </c>
      <c r="H257" s="17">
        <v>43536</v>
      </c>
      <c r="I257" s="2"/>
      <c r="J257" s="2"/>
      <c r="K257" s="2"/>
      <c r="L257" s="2"/>
      <c r="M257" s="2"/>
      <c r="N257" s="2"/>
      <c r="O257" s="2"/>
      <c r="P257" s="2"/>
      <c r="Q257" s="2"/>
      <c r="R257" s="2"/>
      <c r="S257" s="2"/>
      <c r="T257" s="2"/>
      <c r="U257" s="2"/>
      <c r="V257" s="2"/>
      <c r="W257" s="2"/>
      <c r="X257" s="2"/>
      <c r="Y257" s="2"/>
      <c r="Z257" s="2"/>
    </row>
    <row r="258" spans="1:26" s="4" customFormat="1" ht="28.5" x14ac:dyDescent="0.2">
      <c r="A258" s="18" t="s">
        <v>246</v>
      </c>
      <c r="B258" s="9">
        <v>1258</v>
      </c>
      <c r="C258" s="8">
        <v>2012</v>
      </c>
      <c r="D258" s="8" t="s">
        <v>425</v>
      </c>
      <c r="E258" s="8" t="s">
        <v>15</v>
      </c>
      <c r="F258" s="8" t="s">
        <v>150</v>
      </c>
      <c r="G258" s="8" t="s">
        <v>1414</v>
      </c>
      <c r="H258" s="17">
        <v>43523</v>
      </c>
      <c r="I258" s="2"/>
      <c r="J258" s="2"/>
      <c r="K258" s="2"/>
      <c r="L258" s="2"/>
      <c r="M258" s="2"/>
      <c r="N258" s="2"/>
      <c r="O258" s="2"/>
      <c r="P258" s="2"/>
      <c r="Q258" s="2"/>
      <c r="R258" s="2"/>
      <c r="S258" s="2"/>
      <c r="T258" s="2"/>
      <c r="U258" s="2"/>
      <c r="V258" s="2"/>
      <c r="W258" s="2"/>
      <c r="X258" s="2"/>
      <c r="Y258" s="2"/>
      <c r="Z258" s="2"/>
    </row>
    <row r="259" spans="1:26" s="4" customFormat="1" ht="28.5" x14ac:dyDescent="0.2">
      <c r="A259" s="18" t="s">
        <v>246</v>
      </c>
      <c r="B259" s="9">
        <v>1273</v>
      </c>
      <c r="C259" s="8">
        <v>2012</v>
      </c>
      <c r="D259" s="8" t="s">
        <v>426</v>
      </c>
      <c r="E259" s="8" t="s">
        <v>15</v>
      </c>
      <c r="F259" s="8" t="s">
        <v>11</v>
      </c>
      <c r="G259" s="8" t="s">
        <v>12</v>
      </c>
      <c r="H259" s="17">
        <v>43523</v>
      </c>
      <c r="I259" s="2"/>
      <c r="J259" s="2"/>
      <c r="K259" s="2"/>
      <c r="L259" s="2"/>
      <c r="M259" s="2"/>
      <c r="N259" s="2"/>
      <c r="O259" s="2"/>
      <c r="P259" s="2"/>
      <c r="Q259" s="2"/>
      <c r="R259" s="2"/>
      <c r="S259" s="2"/>
      <c r="T259" s="2"/>
      <c r="U259" s="2"/>
      <c r="V259" s="2"/>
      <c r="W259" s="2"/>
      <c r="X259" s="2"/>
      <c r="Y259" s="2"/>
      <c r="Z259" s="2"/>
    </row>
    <row r="260" spans="1:26" s="4" customFormat="1" ht="57" x14ac:dyDescent="0.2">
      <c r="A260" s="18" t="s">
        <v>246</v>
      </c>
      <c r="B260" s="9">
        <v>1403</v>
      </c>
      <c r="C260" s="8">
        <v>2012</v>
      </c>
      <c r="D260" s="8" t="s">
        <v>427</v>
      </c>
      <c r="E260" s="8" t="s">
        <v>15</v>
      </c>
      <c r="F260" s="8" t="s">
        <v>11</v>
      </c>
      <c r="G260" s="8" t="s">
        <v>12</v>
      </c>
      <c r="H260" s="17">
        <v>43523</v>
      </c>
      <c r="I260" s="2"/>
      <c r="J260" s="2"/>
      <c r="K260" s="2"/>
      <c r="L260" s="2"/>
      <c r="M260" s="2"/>
      <c r="N260" s="2"/>
      <c r="O260" s="2"/>
      <c r="P260" s="2"/>
      <c r="Q260" s="2"/>
      <c r="R260" s="2"/>
      <c r="S260" s="2"/>
      <c r="T260" s="2"/>
      <c r="U260" s="2"/>
      <c r="V260" s="2"/>
      <c r="W260" s="2"/>
      <c r="X260" s="2"/>
      <c r="Y260" s="2"/>
      <c r="Z260" s="2"/>
    </row>
    <row r="261" spans="1:26" s="4" customFormat="1" x14ac:dyDescent="0.2">
      <c r="A261" s="18" t="s">
        <v>246</v>
      </c>
      <c r="B261" s="9">
        <v>984</v>
      </c>
      <c r="C261" s="8">
        <v>2012</v>
      </c>
      <c r="D261" s="8" t="s">
        <v>428</v>
      </c>
      <c r="E261" s="8">
        <v>1</v>
      </c>
      <c r="F261" s="8" t="s">
        <v>131</v>
      </c>
      <c r="G261" s="8" t="s">
        <v>132</v>
      </c>
      <c r="H261" s="17">
        <v>43536</v>
      </c>
      <c r="I261" s="2"/>
      <c r="J261" s="2"/>
      <c r="K261" s="2"/>
      <c r="L261" s="2"/>
      <c r="M261" s="2"/>
      <c r="N261" s="2"/>
      <c r="O261" s="2"/>
      <c r="P261" s="2"/>
      <c r="Q261" s="2"/>
      <c r="R261" s="2"/>
      <c r="S261" s="2"/>
      <c r="T261" s="2"/>
      <c r="U261" s="2"/>
      <c r="V261" s="2"/>
      <c r="W261" s="2"/>
      <c r="X261" s="2"/>
      <c r="Y261" s="2"/>
      <c r="Z261" s="2"/>
    </row>
    <row r="262" spans="1:26" s="4" customFormat="1" ht="52.5" customHeight="1" x14ac:dyDescent="0.2">
      <c r="A262" s="18" t="s">
        <v>246</v>
      </c>
      <c r="B262" s="7">
        <v>1450</v>
      </c>
      <c r="C262" s="8">
        <v>2012</v>
      </c>
      <c r="D262" s="8" t="s">
        <v>429</v>
      </c>
      <c r="E262" s="8" t="s">
        <v>15</v>
      </c>
      <c r="F262" s="8" t="s">
        <v>287</v>
      </c>
      <c r="G262" s="8" t="s">
        <v>1457</v>
      </c>
      <c r="H262" s="17">
        <v>43523</v>
      </c>
      <c r="I262" s="2"/>
      <c r="J262" s="2"/>
      <c r="K262" s="2"/>
      <c r="L262" s="2"/>
      <c r="M262" s="2"/>
      <c r="N262" s="2"/>
      <c r="O262" s="2"/>
      <c r="P262" s="2"/>
      <c r="Q262" s="2"/>
      <c r="R262" s="2"/>
      <c r="S262" s="2"/>
      <c r="T262" s="2"/>
      <c r="U262" s="2"/>
      <c r="V262" s="2"/>
      <c r="W262" s="2"/>
      <c r="X262" s="2"/>
      <c r="Y262" s="2"/>
      <c r="Z262" s="2"/>
    </row>
    <row r="263" spans="1:26" s="4" customFormat="1" ht="28.5" x14ac:dyDescent="0.2">
      <c r="A263" s="18" t="s">
        <v>246</v>
      </c>
      <c r="B263" s="7">
        <v>1467</v>
      </c>
      <c r="C263" s="8">
        <v>2012</v>
      </c>
      <c r="D263" s="8" t="s">
        <v>430</v>
      </c>
      <c r="E263" s="8" t="s">
        <v>15</v>
      </c>
      <c r="F263" s="8" t="s">
        <v>1442</v>
      </c>
      <c r="G263" s="8" t="s">
        <v>1441</v>
      </c>
      <c r="H263" s="17">
        <v>43522</v>
      </c>
      <c r="I263" s="2"/>
      <c r="J263" s="2"/>
      <c r="K263" s="2"/>
      <c r="L263" s="2"/>
      <c r="M263" s="2"/>
      <c r="N263" s="2"/>
      <c r="O263" s="2"/>
      <c r="P263" s="2"/>
      <c r="Q263" s="2"/>
      <c r="R263" s="2"/>
      <c r="S263" s="2"/>
      <c r="T263" s="2"/>
      <c r="U263" s="2"/>
      <c r="V263" s="2"/>
      <c r="W263" s="2"/>
      <c r="X263" s="2"/>
      <c r="Y263" s="2"/>
      <c r="Z263" s="2"/>
    </row>
    <row r="264" spans="1:26" s="4" customFormat="1" ht="28.5" x14ac:dyDescent="0.2">
      <c r="A264" s="18" t="s">
        <v>246</v>
      </c>
      <c r="B264" s="9">
        <v>1894</v>
      </c>
      <c r="C264" s="8">
        <v>2012</v>
      </c>
      <c r="D264" s="8" t="s">
        <v>431</v>
      </c>
      <c r="E264" s="8" t="s">
        <v>15</v>
      </c>
      <c r="F264" s="8" t="s">
        <v>11</v>
      </c>
      <c r="G264" s="8" t="s">
        <v>12</v>
      </c>
      <c r="H264" s="17">
        <v>43523</v>
      </c>
      <c r="I264" s="2"/>
      <c r="J264" s="2"/>
      <c r="K264" s="2"/>
      <c r="L264" s="2"/>
      <c r="M264" s="2"/>
      <c r="N264" s="2"/>
      <c r="O264" s="2"/>
      <c r="P264" s="2"/>
      <c r="Q264" s="2"/>
      <c r="R264" s="2"/>
      <c r="S264" s="2"/>
      <c r="T264" s="2"/>
      <c r="U264" s="2"/>
      <c r="V264" s="2"/>
      <c r="W264" s="2"/>
      <c r="X264" s="2"/>
      <c r="Y264" s="2"/>
      <c r="Z264" s="2"/>
    </row>
    <row r="265" spans="1:26" s="4" customFormat="1" ht="28.5" x14ac:dyDescent="0.2">
      <c r="A265" s="18" t="s">
        <v>246</v>
      </c>
      <c r="B265" s="9">
        <v>2459</v>
      </c>
      <c r="C265" s="8">
        <v>2012</v>
      </c>
      <c r="D265" s="8" t="s">
        <v>432</v>
      </c>
      <c r="E265" s="8" t="s">
        <v>15</v>
      </c>
      <c r="F265" s="8" t="s">
        <v>11</v>
      </c>
      <c r="G265" s="8" t="s">
        <v>12</v>
      </c>
      <c r="H265" s="17">
        <v>43523</v>
      </c>
      <c r="I265" s="2"/>
      <c r="J265" s="2"/>
      <c r="K265" s="2"/>
      <c r="L265" s="2"/>
      <c r="M265" s="2"/>
      <c r="N265" s="2"/>
      <c r="O265" s="2"/>
      <c r="P265" s="2"/>
      <c r="Q265" s="2"/>
      <c r="R265" s="2"/>
      <c r="S265" s="2"/>
      <c r="T265" s="2"/>
      <c r="U265" s="2"/>
      <c r="V265" s="2"/>
      <c r="W265" s="2"/>
      <c r="X265" s="2"/>
      <c r="Y265" s="2"/>
      <c r="Z265" s="2"/>
    </row>
    <row r="266" spans="1:26" s="4" customFormat="1" ht="28.5" x14ac:dyDescent="0.2">
      <c r="A266" s="18" t="s">
        <v>246</v>
      </c>
      <c r="B266" s="9">
        <v>2693</v>
      </c>
      <c r="C266" s="8">
        <v>2012</v>
      </c>
      <c r="D266" s="8" t="s">
        <v>433</v>
      </c>
      <c r="E266" s="8" t="s">
        <v>434</v>
      </c>
      <c r="F266" s="8" t="s">
        <v>184</v>
      </c>
      <c r="G266" s="10" t="s">
        <v>1501</v>
      </c>
      <c r="H266" s="17">
        <v>43525</v>
      </c>
      <c r="I266" s="2"/>
      <c r="J266" s="2"/>
      <c r="K266" s="2"/>
      <c r="L266" s="2"/>
      <c r="M266" s="2"/>
      <c r="N266" s="2"/>
      <c r="O266" s="2"/>
      <c r="P266" s="2"/>
      <c r="Q266" s="2"/>
      <c r="R266" s="2"/>
      <c r="S266" s="2"/>
      <c r="T266" s="2"/>
      <c r="U266" s="2"/>
      <c r="V266" s="2"/>
      <c r="W266" s="2"/>
      <c r="X266" s="2"/>
      <c r="Y266" s="2"/>
      <c r="Z266" s="2"/>
    </row>
    <row r="267" spans="1:26" s="4" customFormat="1" ht="42.75" x14ac:dyDescent="0.2">
      <c r="A267" s="18" t="s">
        <v>246</v>
      </c>
      <c r="B267" s="9">
        <v>92</v>
      </c>
      <c r="C267" s="8">
        <v>2011</v>
      </c>
      <c r="D267" s="8" t="s">
        <v>410</v>
      </c>
      <c r="E267" s="8" t="s">
        <v>15</v>
      </c>
      <c r="F267" s="8" t="s">
        <v>11</v>
      </c>
      <c r="G267" s="8" t="s">
        <v>12</v>
      </c>
      <c r="H267" s="17">
        <v>43523</v>
      </c>
      <c r="I267" s="2"/>
      <c r="J267" s="2"/>
      <c r="K267" s="2"/>
      <c r="L267" s="2"/>
      <c r="M267" s="2"/>
      <c r="N267" s="2"/>
      <c r="O267" s="2"/>
      <c r="P267" s="2"/>
      <c r="Q267" s="2"/>
      <c r="R267" s="2"/>
      <c r="S267" s="2"/>
      <c r="T267" s="2"/>
      <c r="U267" s="2"/>
      <c r="V267" s="2"/>
      <c r="W267" s="2"/>
      <c r="X267" s="2"/>
      <c r="Y267" s="2"/>
      <c r="Z267" s="2"/>
    </row>
    <row r="268" spans="1:26" s="4" customFormat="1" ht="28.5" x14ac:dyDescent="0.2">
      <c r="A268" s="18" t="s">
        <v>246</v>
      </c>
      <c r="B268" s="9">
        <v>189</v>
      </c>
      <c r="C268" s="8">
        <v>2011</v>
      </c>
      <c r="D268" s="8" t="s">
        <v>411</v>
      </c>
      <c r="E268" s="8" t="s">
        <v>412</v>
      </c>
      <c r="F268" s="8" t="s">
        <v>184</v>
      </c>
      <c r="G268" s="8" t="s">
        <v>1501</v>
      </c>
      <c r="H268" s="17">
        <v>43525</v>
      </c>
      <c r="I268" s="2"/>
      <c r="J268" s="2"/>
      <c r="K268" s="2"/>
      <c r="L268" s="2"/>
      <c r="M268" s="2"/>
      <c r="N268" s="2"/>
      <c r="O268" s="2"/>
      <c r="P268" s="2"/>
      <c r="Q268" s="2"/>
      <c r="R268" s="2"/>
      <c r="S268" s="2"/>
      <c r="T268" s="2"/>
      <c r="U268" s="2"/>
      <c r="V268" s="2"/>
      <c r="W268" s="2"/>
      <c r="X268" s="2"/>
      <c r="Y268" s="2"/>
      <c r="Z268" s="2"/>
    </row>
    <row r="269" spans="1:26" s="4" customFormat="1" ht="28.5" x14ac:dyDescent="0.2">
      <c r="A269" s="18" t="s">
        <v>246</v>
      </c>
      <c r="B269" s="9">
        <v>2025</v>
      </c>
      <c r="C269" s="8">
        <v>2011</v>
      </c>
      <c r="D269" s="8" t="s">
        <v>413</v>
      </c>
      <c r="E269" s="8" t="s">
        <v>15</v>
      </c>
      <c r="F269" s="8" t="s">
        <v>11</v>
      </c>
      <c r="G269" s="8" t="s">
        <v>12</v>
      </c>
      <c r="H269" s="17">
        <v>43523</v>
      </c>
      <c r="I269" s="2"/>
      <c r="J269" s="2"/>
      <c r="K269" s="2"/>
      <c r="L269" s="2"/>
      <c r="M269" s="2"/>
      <c r="N269" s="2"/>
      <c r="O269" s="2"/>
      <c r="P269" s="2"/>
      <c r="Q269" s="2"/>
      <c r="R269" s="2"/>
      <c r="S269" s="2"/>
      <c r="T269" s="2"/>
      <c r="U269" s="2"/>
      <c r="V269" s="2"/>
      <c r="W269" s="2"/>
      <c r="X269" s="2"/>
      <c r="Y269" s="2"/>
      <c r="Z269" s="2"/>
    </row>
    <row r="270" spans="1:26" s="4" customFormat="1" ht="28.5" x14ac:dyDescent="0.2">
      <c r="A270" s="18" t="s">
        <v>246</v>
      </c>
      <c r="B270" s="9">
        <v>2923</v>
      </c>
      <c r="C270" s="8">
        <v>2011</v>
      </c>
      <c r="D270" s="8" t="s">
        <v>414</v>
      </c>
      <c r="E270" s="8" t="s">
        <v>15</v>
      </c>
      <c r="F270" s="8" t="s">
        <v>11</v>
      </c>
      <c r="G270" s="8" t="s">
        <v>12</v>
      </c>
      <c r="H270" s="17">
        <v>43523</v>
      </c>
      <c r="I270" s="2"/>
      <c r="J270" s="2"/>
      <c r="K270" s="2"/>
      <c r="L270" s="2"/>
      <c r="M270" s="2"/>
      <c r="N270" s="2"/>
      <c r="O270" s="2"/>
      <c r="P270" s="2"/>
      <c r="Q270" s="2"/>
      <c r="R270" s="2"/>
      <c r="S270" s="2"/>
      <c r="T270" s="2"/>
      <c r="U270" s="2"/>
      <c r="V270" s="2"/>
      <c r="W270" s="2"/>
      <c r="X270" s="2"/>
      <c r="Y270" s="2"/>
      <c r="Z270" s="2"/>
    </row>
    <row r="271" spans="1:26" s="4" customFormat="1" ht="28.5" x14ac:dyDescent="0.2">
      <c r="A271" s="18" t="s">
        <v>246</v>
      </c>
      <c r="B271" s="9">
        <v>4147</v>
      </c>
      <c r="C271" s="8">
        <v>2011</v>
      </c>
      <c r="D271" s="8" t="s">
        <v>415</v>
      </c>
      <c r="E271" s="8" t="s">
        <v>304</v>
      </c>
      <c r="F271" s="8" t="s">
        <v>11</v>
      </c>
      <c r="G271" s="8" t="s">
        <v>12</v>
      </c>
      <c r="H271" s="17">
        <v>43523</v>
      </c>
      <c r="I271" s="2"/>
      <c r="J271" s="2"/>
      <c r="K271" s="2"/>
      <c r="L271" s="2"/>
      <c r="M271" s="2"/>
      <c r="N271" s="2"/>
      <c r="O271" s="2"/>
      <c r="P271" s="2"/>
      <c r="Q271" s="2"/>
      <c r="R271" s="2"/>
      <c r="S271" s="2"/>
      <c r="T271" s="2"/>
      <c r="U271" s="2"/>
      <c r="V271" s="2"/>
      <c r="W271" s="2"/>
      <c r="X271" s="2"/>
      <c r="Y271" s="2"/>
      <c r="Z271" s="2"/>
    </row>
    <row r="272" spans="1:26" s="4" customFormat="1" ht="57" x14ac:dyDescent="0.2">
      <c r="A272" s="18" t="s">
        <v>246</v>
      </c>
      <c r="B272" s="9">
        <v>4632</v>
      </c>
      <c r="C272" s="8">
        <v>2011</v>
      </c>
      <c r="D272" s="8" t="s">
        <v>416</v>
      </c>
      <c r="E272" s="8" t="s">
        <v>15</v>
      </c>
      <c r="F272" s="8" t="s">
        <v>150</v>
      </c>
      <c r="G272" s="8" t="s">
        <v>1413</v>
      </c>
      <c r="H272" s="17">
        <v>43523</v>
      </c>
      <c r="I272" s="2"/>
      <c r="J272" s="2"/>
      <c r="K272" s="2"/>
      <c r="L272" s="2"/>
      <c r="M272" s="2"/>
      <c r="N272" s="2"/>
      <c r="O272" s="2"/>
      <c r="P272" s="2"/>
      <c r="Q272" s="2"/>
      <c r="R272" s="2"/>
      <c r="S272" s="2"/>
      <c r="T272" s="2"/>
      <c r="U272" s="2"/>
      <c r="V272" s="2"/>
      <c r="W272" s="2"/>
      <c r="X272" s="2"/>
      <c r="Y272" s="2"/>
      <c r="Z272" s="2"/>
    </row>
    <row r="273" spans="1:26" s="4" customFormat="1" ht="28.5" x14ac:dyDescent="0.2">
      <c r="A273" s="18" t="s">
        <v>246</v>
      </c>
      <c r="B273" s="9">
        <v>74</v>
      </c>
      <c r="C273" s="8">
        <v>2010</v>
      </c>
      <c r="D273" s="8" t="s">
        <v>398</v>
      </c>
      <c r="E273" s="8">
        <v>1</v>
      </c>
      <c r="F273" s="8" t="s">
        <v>11</v>
      </c>
      <c r="G273" s="8" t="s">
        <v>12</v>
      </c>
      <c r="H273" s="17">
        <v>43523</v>
      </c>
      <c r="I273" s="2"/>
      <c r="J273" s="2"/>
      <c r="K273" s="2"/>
      <c r="L273" s="2"/>
      <c r="M273" s="2"/>
      <c r="N273" s="2"/>
      <c r="O273" s="2"/>
      <c r="P273" s="2"/>
      <c r="Q273" s="2"/>
      <c r="R273" s="2"/>
      <c r="S273" s="2"/>
      <c r="T273" s="2"/>
      <c r="U273" s="2"/>
      <c r="V273" s="2"/>
      <c r="W273" s="2"/>
      <c r="X273" s="2"/>
      <c r="Y273" s="2"/>
      <c r="Z273" s="2"/>
    </row>
    <row r="274" spans="1:26" s="4" customFormat="1" x14ac:dyDescent="0.2">
      <c r="A274" s="18" t="s">
        <v>246</v>
      </c>
      <c r="B274" s="9">
        <v>120</v>
      </c>
      <c r="C274" s="8">
        <v>2010</v>
      </c>
      <c r="D274" s="8" t="s">
        <v>399</v>
      </c>
      <c r="E274" s="8" t="s">
        <v>400</v>
      </c>
      <c r="F274" s="8" t="s">
        <v>11</v>
      </c>
      <c r="G274" s="8" t="s">
        <v>12</v>
      </c>
      <c r="H274" s="17">
        <v>43523</v>
      </c>
      <c r="I274" s="2"/>
      <c r="J274" s="2"/>
      <c r="K274" s="2"/>
      <c r="L274" s="2"/>
      <c r="M274" s="2"/>
      <c r="N274" s="2"/>
      <c r="O274" s="2"/>
      <c r="P274" s="2"/>
      <c r="Q274" s="2"/>
      <c r="R274" s="2"/>
      <c r="S274" s="2"/>
      <c r="T274" s="2"/>
      <c r="U274" s="2"/>
      <c r="V274" s="2"/>
      <c r="W274" s="2"/>
      <c r="X274" s="2"/>
      <c r="Y274" s="2"/>
      <c r="Z274" s="2"/>
    </row>
    <row r="275" spans="1:26" s="4" customFormat="1" ht="28.5" x14ac:dyDescent="0.2">
      <c r="A275" s="18" t="s">
        <v>246</v>
      </c>
      <c r="B275" s="9">
        <v>235</v>
      </c>
      <c r="C275" s="8">
        <v>2010</v>
      </c>
      <c r="D275" s="8" t="s">
        <v>401</v>
      </c>
      <c r="E275" s="8" t="s">
        <v>402</v>
      </c>
      <c r="F275" s="8" t="s">
        <v>403</v>
      </c>
      <c r="G275" s="8" t="s">
        <v>404</v>
      </c>
      <c r="H275" s="17">
        <v>43536</v>
      </c>
      <c r="I275" s="2"/>
      <c r="J275" s="2"/>
      <c r="K275" s="2"/>
      <c r="L275" s="2"/>
      <c r="M275" s="2"/>
      <c r="N275" s="2"/>
      <c r="O275" s="2"/>
      <c r="P275" s="2"/>
      <c r="Q275" s="2"/>
      <c r="R275" s="2"/>
      <c r="S275" s="2"/>
      <c r="T275" s="2"/>
      <c r="U275" s="2"/>
      <c r="V275" s="2"/>
      <c r="W275" s="2"/>
      <c r="X275" s="2"/>
      <c r="Y275" s="2"/>
      <c r="Z275" s="2"/>
    </row>
    <row r="276" spans="1:26" s="4" customFormat="1" ht="42.75" x14ac:dyDescent="0.2">
      <c r="A276" s="18" t="s">
        <v>246</v>
      </c>
      <c r="B276" s="9">
        <v>966</v>
      </c>
      <c r="C276" s="8">
        <v>2010</v>
      </c>
      <c r="D276" s="8" t="s">
        <v>405</v>
      </c>
      <c r="E276" s="8" t="s">
        <v>15</v>
      </c>
      <c r="F276" s="8" t="s">
        <v>11</v>
      </c>
      <c r="G276" s="8" t="s">
        <v>12</v>
      </c>
      <c r="H276" s="17">
        <v>43523</v>
      </c>
      <c r="I276" s="2"/>
      <c r="J276" s="2"/>
      <c r="K276" s="2"/>
      <c r="L276" s="2"/>
      <c r="M276" s="2"/>
      <c r="N276" s="2"/>
      <c r="O276" s="2"/>
      <c r="P276" s="2"/>
      <c r="Q276" s="2"/>
      <c r="R276" s="2"/>
      <c r="S276" s="2"/>
      <c r="T276" s="2"/>
      <c r="U276" s="2"/>
      <c r="V276" s="2"/>
      <c r="W276" s="2"/>
      <c r="X276" s="2"/>
      <c r="Y276" s="2"/>
      <c r="Z276" s="2"/>
    </row>
    <row r="277" spans="1:26" s="4" customFormat="1" ht="57" x14ac:dyDescent="0.2">
      <c r="A277" s="18" t="s">
        <v>246</v>
      </c>
      <c r="B277" s="9">
        <v>1469</v>
      </c>
      <c r="C277" s="8">
        <v>2010</v>
      </c>
      <c r="D277" s="8" t="s">
        <v>406</v>
      </c>
      <c r="E277" s="8" t="s">
        <v>407</v>
      </c>
      <c r="F277" s="8" t="s">
        <v>306</v>
      </c>
      <c r="G277" s="8" t="s">
        <v>1407</v>
      </c>
      <c r="H277" s="17">
        <v>43536</v>
      </c>
      <c r="I277" s="2"/>
      <c r="J277" s="2"/>
      <c r="K277" s="2"/>
      <c r="L277" s="2"/>
      <c r="M277" s="2"/>
      <c r="N277" s="2"/>
      <c r="O277" s="2"/>
      <c r="P277" s="2"/>
      <c r="Q277" s="2"/>
      <c r="R277" s="2"/>
      <c r="S277" s="2"/>
      <c r="T277" s="2"/>
      <c r="U277" s="2"/>
      <c r="V277" s="2"/>
      <c r="W277" s="2"/>
      <c r="X277" s="2"/>
      <c r="Y277" s="2"/>
      <c r="Z277" s="2"/>
    </row>
    <row r="278" spans="1:26" s="4" customFormat="1" ht="28.5" x14ac:dyDescent="0.2">
      <c r="A278" s="18" t="s">
        <v>246</v>
      </c>
      <c r="B278" s="9">
        <v>2809</v>
      </c>
      <c r="C278" s="8">
        <v>2010</v>
      </c>
      <c r="D278" s="8" t="s">
        <v>408</v>
      </c>
      <c r="E278" s="8" t="s">
        <v>15</v>
      </c>
      <c r="F278" s="8" t="s">
        <v>11</v>
      </c>
      <c r="G278" s="8" t="s">
        <v>12</v>
      </c>
      <c r="H278" s="17">
        <v>43523</v>
      </c>
      <c r="I278" s="2"/>
      <c r="J278" s="2"/>
      <c r="K278" s="2"/>
      <c r="L278" s="2"/>
      <c r="M278" s="2"/>
      <c r="N278" s="2"/>
      <c r="O278" s="2"/>
      <c r="P278" s="2"/>
      <c r="Q278" s="2"/>
      <c r="R278" s="2"/>
      <c r="S278" s="2"/>
      <c r="T278" s="2"/>
      <c r="U278" s="2"/>
      <c r="V278" s="2"/>
      <c r="W278" s="2"/>
      <c r="X278" s="2"/>
      <c r="Y278" s="2"/>
      <c r="Z278" s="2"/>
    </row>
    <row r="279" spans="1:26" s="4" customFormat="1" ht="71.25" x14ac:dyDescent="0.2">
      <c r="A279" s="18" t="s">
        <v>246</v>
      </c>
      <c r="B279" s="7">
        <v>2952</v>
      </c>
      <c r="C279" s="8">
        <v>2010</v>
      </c>
      <c r="D279" s="8" t="s">
        <v>409</v>
      </c>
      <c r="E279" s="8" t="s">
        <v>15</v>
      </c>
      <c r="F279" s="8" t="s">
        <v>1561</v>
      </c>
      <c r="G279" s="8" t="s">
        <v>1452</v>
      </c>
      <c r="H279" s="17">
        <v>43523</v>
      </c>
      <c r="I279" s="2"/>
      <c r="J279" s="2"/>
      <c r="K279" s="2"/>
      <c r="L279" s="2"/>
      <c r="M279" s="2"/>
      <c r="N279" s="2"/>
      <c r="O279" s="2"/>
      <c r="P279" s="2"/>
      <c r="Q279" s="2"/>
      <c r="R279" s="2"/>
      <c r="S279" s="2"/>
      <c r="T279" s="2"/>
      <c r="U279" s="2"/>
      <c r="V279" s="2"/>
      <c r="W279" s="2"/>
      <c r="X279" s="2"/>
      <c r="Y279" s="2"/>
      <c r="Z279" s="2"/>
    </row>
    <row r="280" spans="1:26" s="4" customFormat="1" ht="28.5" x14ac:dyDescent="0.2">
      <c r="A280" s="18" t="s">
        <v>246</v>
      </c>
      <c r="B280" s="7">
        <v>1716</v>
      </c>
      <c r="C280" s="8">
        <v>2009</v>
      </c>
      <c r="D280" s="8" t="s">
        <v>391</v>
      </c>
      <c r="E280" s="8" t="s">
        <v>15</v>
      </c>
      <c r="F280" s="8" t="s">
        <v>88</v>
      </c>
      <c r="G280" s="8" t="s">
        <v>1462</v>
      </c>
      <c r="H280" s="17">
        <v>43522</v>
      </c>
      <c r="I280" s="2"/>
      <c r="J280" s="2"/>
      <c r="K280" s="2"/>
      <c r="L280" s="2"/>
      <c r="M280" s="2"/>
      <c r="N280" s="2"/>
      <c r="O280" s="2"/>
      <c r="P280" s="2"/>
      <c r="Q280" s="2"/>
      <c r="R280" s="2"/>
      <c r="S280" s="2"/>
      <c r="T280" s="2"/>
      <c r="U280" s="2"/>
      <c r="V280" s="2"/>
      <c r="W280" s="2"/>
      <c r="X280" s="2"/>
      <c r="Y280" s="2"/>
      <c r="Z280" s="2"/>
    </row>
    <row r="281" spans="1:26" s="4" customFormat="1" ht="57" x14ac:dyDescent="0.2">
      <c r="A281" s="18" t="s">
        <v>246</v>
      </c>
      <c r="B281" s="9">
        <v>1727</v>
      </c>
      <c r="C281" s="8">
        <v>2009</v>
      </c>
      <c r="D281" s="8" t="s">
        <v>392</v>
      </c>
      <c r="E281" s="8" t="s">
        <v>15</v>
      </c>
      <c r="F281" s="8" t="s">
        <v>393</v>
      </c>
      <c r="G281" s="8" t="s">
        <v>1456</v>
      </c>
      <c r="H281" s="17">
        <v>43536</v>
      </c>
      <c r="I281" s="2"/>
      <c r="J281" s="2"/>
      <c r="K281" s="2"/>
      <c r="L281" s="2"/>
      <c r="M281" s="2"/>
      <c r="N281" s="2"/>
      <c r="O281" s="2"/>
      <c r="P281" s="2"/>
      <c r="Q281" s="2"/>
      <c r="R281" s="2"/>
      <c r="S281" s="2"/>
      <c r="T281" s="2"/>
      <c r="U281" s="2"/>
      <c r="V281" s="2"/>
      <c r="W281" s="2"/>
      <c r="X281" s="2"/>
      <c r="Y281" s="2"/>
      <c r="Z281" s="2"/>
    </row>
    <row r="282" spans="1:26" s="4" customFormat="1" ht="28.5" x14ac:dyDescent="0.2">
      <c r="A282" s="18" t="s">
        <v>246</v>
      </c>
      <c r="B282" s="9">
        <v>2623</v>
      </c>
      <c r="C282" s="8">
        <v>2009</v>
      </c>
      <c r="D282" s="8" t="s">
        <v>394</v>
      </c>
      <c r="E282" s="8" t="s">
        <v>15</v>
      </c>
      <c r="F282" s="8" t="s">
        <v>205</v>
      </c>
      <c r="G282" s="8" t="s">
        <v>360</v>
      </c>
      <c r="H282" s="17">
        <v>43536</v>
      </c>
      <c r="I282" s="2"/>
      <c r="J282" s="2"/>
      <c r="K282" s="2"/>
      <c r="L282" s="2"/>
      <c r="M282" s="2"/>
      <c r="N282" s="2"/>
      <c r="O282" s="2"/>
      <c r="P282" s="2"/>
      <c r="Q282" s="2"/>
      <c r="R282" s="2"/>
      <c r="S282" s="2"/>
      <c r="T282" s="2"/>
      <c r="U282" s="2"/>
      <c r="V282" s="2"/>
      <c r="W282" s="2"/>
      <c r="X282" s="2"/>
      <c r="Y282" s="2"/>
      <c r="Z282" s="2"/>
    </row>
    <row r="283" spans="1:26" s="4" customFormat="1" ht="28.5" x14ac:dyDescent="0.2">
      <c r="A283" s="18" t="s">
        <v>246</v>
      </c>
      <c r="B283" s="7">
        <v>2680</v>
      </c>
      <c r="C283" s="8">
        <v>2009</v>
      </c>
      <c r="D283" s="8" t="s">
        <v>395</v>
      </c>
      <c r="E283" s="8" t="s">
        <v>15</v>
      </c>
      <c r="F283" s="8" t="s">
        <v>74</v>
      </c>
      <c r="G283" s="8" t="s">
        <v>1459</v>
      </c>
      <c r="H283" s="17">
        <v>43522</v>
      </c>
      <c r="I283" s="2"/>
      <c r="J283" s="2"/>
      <c r="K283" s="2"/>
      <c r="L283" s="2"/>
      <c r="M283" s="2"/>
      <c r="N283" s="2"/>
      <c r="O283" s="2"/>
      <c r="P283" s="2"/>
      <c r="Q283" s="2"/>
      <c r="R283" s="2"/>
      <c r="S283" s="2"/>
      <c r="T283" s="2"/>
      <c r="U283" s="2"/>
      <c r="V283" s="2"/>
      <c r="W283" s="2"/>
      <c r="X283" s="2"/>
      <c r="Y283" s="2"/>
      <c r="Z283" s="2"/>
    </row>
    <row r="284" spans="1:26" s="4" customFormat="1" ht="42.75" x14ac:dyDescent="0.2">
      <c r="A284" s="18" t="s">
        <v>246</v>
      </c>
      <c r="B284" s="9">
        <v>4485</v>
      </c>
      <c r="C284" s="8">
        <v>2009</v>
      </c>
      <c r="D284" s="8" t="s">
        <v>396</v>
      </c>
      <c r="E284" s="8" t="s">
        <v>15</v>
      </c>
      <c r="F284" s="8" t="s">
        <v>397</v>
      </c>
      <c r="G284" s="8" t="s">
        <v>1503</v>
      </c>
      <c r="H284" s="17">
        <v>43525</v>
      </c>
      <c r="I284" s="2"/>
      <c r="J284" s="2"/>
      <c r="K284" s="2"/>
      <c r="L284" s="2"/>
      <c r="M284" s="2"/>
      <c r="N284" s="2"/>
      <c r="O284" s="2"/>
      <c r="P284" s="2"/>
      <c r="Q284" s="2"/>
      <c r="R284" s="2"/>
      <c r="S284" s="2"/>
      <c r="T284" s="2"/>
      <c r="U284" s="2"/>
      <c r="V284" s="2"/>
      <c r="W284" s="2"/>
      <c r="X284" s="2"/>
      <c r="Y284" s="2"/>
      <c r="Z284" s="2"/>
    </row>
    <row r="285" spans="1:26" s="4" customFormat="1" ht="28.5" x14ac:dyDescent="0.2">
      <c r="A285" s="18" t="s">
        <v>246</v>
      </c>
      <c r="B285" s="9">
        <v>503</v>
      </c>
      <c r="C285" s="8">
        <v>2008</v>
      </c>
      <c r="D285" s="8" t="s">
        <v>383</v>
      </c>
      <c r="E285" s="8" t="s">
        <v>15</v>
      </c>
      <c r="F285" s="8" t="s">
        <v>11</v>
      </c>
      <c r="G285" s="8" t="s">
        <v>12</v>
      </c>
      <c r="H285" s="17">
        <v>43523</v>
      </c>
      <c r="I285" s="2"/>
      <c r="J285" s="2"/>
      <c r="K285" s="2"/>
      <c r="L285" s="2"/>
      <c r="M285" s="2"/>
      <c r="N285" s="2"/>
      <c r="O285" s="2"/>
      <c r="P285" s="2"/>
      <c r="Q285" s="2"/>
      <c r="R285" s="2"/>
      <c r="S285" s="2"/>
      <c r="T285" s="2"/>
      <c r="U285" s="2"/>
      <c r="V285" s="2"/>
      <c r="W285" s="2"/>
      <c r="X285" s="2"/>
      <c r="Y285" s="2"/>
      <c r="Z285" s="2"/>
    </row>
    <row r="286" spans="1:26" s="4" customFormat="1" ht="42.75" x14ac:dyDescent="0.2">
      <c r="A286" s="18" t="s">
        <v>246</v>
      </c>
      <c r="B286" s="9">
        <v>728</v>
      </c>
      <c r="C286" s="8">
        <v>2008</v>
      </c>
      <c r="D286" s="8" t="s">
        <v>384</v>
      </c>
      <c r="E286" s="8" t="s">
        <v>15</v>
      </c>
      <c r="F286" s="8" t="s">
        <v>11</v>
      </c>
      <c r="G286" s="8" t="s">
        <v>12</v>
      </c>
      <c r="H286" s="17">
        <v>43523</v>
      </c>
      <c r="I286" s="2"/>
      <c r="J286" s="2"/>
      <c r="K286" s="2"/>
      <c r="L286" s="2"/>
      <c r="M286" s="2"/>
      <c r="N286" s="2"/>
      <c r="O286" s="2"/>
      <c r="P286" s="2"/>
      <c r="Q286" s="2"/>
      <c r="R286" s="2"/>
      <c r="S286" s="2"/>
      <c r="T286" s="2"/>
      <c r="U286" s="2"/>
      <c r="V286" s="2"/>
      <c r="W286" s="2"/>
      <c r="X286" s="2"/>
      <c r="Y286" s="2"/>
      <c r="Z286" s="2"/>
    </row>
    <row r="287" spans="1:26" s="4" customFormat="1" ht="42.75" x14ac:dyDescent="0.2">
      <c r="A287" s="18" t="s">
        <v>246</v>
      </c>
      <c r="B287" s="9">
        <v>1151</v>
      </c>
      <c r="C287" s="8">
        <v>2008</v>
      </c>
      <c r="D287" s="8" t="s">
        <v>385</v>
      </c>
      <c r="E287" s="8" t="s">
        <v>386</v>
      </c>
      <c r="F287" s="8" t="s">
        <v>1496</v>
      </c>
      <c r="G287" s="8" t="s">
        <v>1502</v>
      </c>
      <c r="H287" s="17">
        <v>43536</v>
      </c>
      <c r="I287" s="2"/>
      <c r="J287" s="2"/>
      <c r="K287" s="2"/>
      <c r="L287" s="2"/>
      <c r="M287" s="2"/>
      <c r="N287" s="2"/>
      <c r="O287" s="2"/>
      <c r="P287" s="2"/>
      <c r="Q287" s="2"/>
      <c r="R287" s="2"/>
      <c r="S287" s="2"/>
      <c r="T287" s="2"/>
      <c r="U287" s="2"/>
      <c r="V287" s="2"/>
      <c r="W287" s="2"/>
      <c r="X287" s="2"/>
      <c r="Y287" s="2"/>
      <c r="Z287" s="2"/>
    </row>
    <row r="288" spans="1:26" s="4" customFormat="1" ht="42.75" x14ac:dyDescent="0.2">
      <c r="A288" s="18" t="s">
        <v>246</v>
      </c>
      <c r="B288" s="9">
        <v>2011</v>
      </c>
      <c r="C288" s="8">
        <v>2008</v>
      </c>
      <c r="D288" s="8" t="s">
        <v>387</v>
      </c>
      <c r="E288" s="8" t="s">
        <v>388</v>
      </c>
      <c r="F288" s="8" t="s">
        <v>11</v>
      </c>
      <c r="G288" s="8" t="s">
        <v>12</v>
      </c>
      <c r="H288" s="17">
        <v>43523</v>
      </c>
      <c r="I288" s="2"/>
      <c r="J288" s="2"/>
      <c r="K288" s="2"/>
      <c r="L288" s="2"/>
      <c r="M288" s="2"/>
      <c r="N288" s="2"/>
      <c r="O288" s="2"/>
      <c r="P288" s="2"/>
      <c r="Q288" s="2"/>
      <c r="R288" s="2"/>
      <c r="S288" s="2"/>
      <c r="T288" s="2"/>
      <c r="U288" s="2"/>
      <c r="V288" s="2"/>
      <c r="W288" s="2"/>
      <c r="X288" s="2"/>
      <c r="Y288" s="2"/>
      <c r="Z288" s="2"/>
    </row>
    <row r="289" spans="1:26" s="4" customFormat="1" ht="28.5" x14ac:dyDescent="0.2">
      <c r="A289" s="18" t="s">
        <v>246</v>
      </c>
      <c r="B289" s="9">
        <v>2060</v>
      </c>
      <c r="C289" s="8">
        <v>2008</v>
      </c>
      <c r="D289" s="8" t="s">
        <v>389</v>
      </c>
      <c r="E289" s="8" t="s">
        <v>390</v>
      </c>
      <c r="F289" s="8" t="s">
        <v>11</v>
      </c>
      <c r="G289" s="8" t="s">
        <v>12</v>
      </c>
      <c r="H289" s="17">
        <v>43523</v>
      </c>
      <c r="I289" s="2"/>
      <c r="J289" s="2"/>
      <c r="K289" s="2"/>
      <c r="L289" s="2"/>
      <c r="M289" s="2"/>
      <c r="N289" s="2"/>
      <c r="O289" s="2"/>
      <c r="P289" s="2"/>
      <c r="Q289" s="2"/>
      <c r="R289" s="2"/>
      <c r="S289" s="2"/>
      <c r="T289" s="2"/>
      <c r="U289" s="2"/>
      <c r="V289" s="2"/>
      <c r="W289" s="2"/>
      <c r="X289" s="2"/>
      <c r="Y289" s="2"/>
      <c r="Z289" s="2"/>
    </row>
    <row r="290" spans="1:26" s="4" customFormat="1" ht="28.5" x14ac:dyDescent="0.2">
      <c r="A290" s="18" t="s">
        <v>246</v>
      </c>
      <c r="B290" s="9">
        <v>1027</v>
      </c>
      <c r="C290" s="8">
        <v>2007</v>
      </c>
      <c r="D290" s="8" t="s">
        <v>370</v>
      </c>
      <c r="E290" s="8" t="s">
        <v>15</v>
      </c>
      <c r="F290" s="8" t="s">
        <v>131</v>
      </c>
      <c r="G290" s="8" t="s">
        <v>132</v>
      </c>
      <c r="H290" s="17">
        <v>43536</v>
      </c>
      <c r="I290" s="2"/>
      <c r="J290" s="2"/>
      <c r="K290" s="2"/>
      <c r="L290" s="2"/>
      <c r="M290" s="2"/>
      <c r="N290" s="2"/>
      <c r="O290" s="2"/>
      <c r="P290" s="2"/>
      <c r="Q290" s="2"/>
      <c r="R290" s="2"/>
      <c r="S290" s="2"/>
      <c r="T290" s="2"/>
      <c r="U290" s="2"/>
      <c r="V290" s="2"/>
      <c r="W290" s="2"/>
      <c r="X290" s="2"/>
      <c r="Y290" s="2"/>
      <c r="Z290" s="2"/>
    </row>
    <row r="291" spans="1:26" s="4" customFormat="1" ht="28.5" x14ac:dyDescent="0.2">
      <c r="A291" s="18" t="s">
        <v>246</v>
      </c>
      <c r="B291" s="9">
        <v>1575</v>
      </c>
      <c r="C291" s="8">
        <v>2007</v>
      </c>
      <c r="D291" s="8" t="s">
        <v>371</v>
      </c>
      <c r="E291" s="8">
        <v>10</v>
      </c>
      <c r="F291" s="8" t="s">
        <v>11</v>
      </c>
      <c r="G291" s="8" t="s">
        <v>12</v>
      </c>
      <c r="H291" s="17">
        <v>43523</v>
      </c>
      <c r="I291" s="2"/>
      <c r="J291" s="2"/>
      <c r="K291" s="2"/>
      <c r="L291" s="2"/>
      <c r="M291" s="2"/>
      <c r="N291" s="2"/>
      <c r="O291" s="2"/>
      <c r="P291" s="2"/>
      <c r="Q291" s="2"/>
      <c r="R291" s="2"/>
      <c r="S291" s="2"/>
      <c r="T291" s="2"/>
      <c r="U291" s="2"/>
      <c r="V291" s="2"/>
      <c r="W291" s="2"/>
      <c r="X291" s="2"/>
      <c r="Y291" s="2"/>
      <c r="Z291" s="2"/>
    </row>
    <row r="292" spans="1:26" s="4" customFormat="1" ht="57" x14ac:dyDescent="0.2">
      <c r="A292" s="18" t="s">
        <v>246</v>
      </c>
      <c r="B292" s="9">
        <v>1670</v>
      </c>
      <c r="C292" s="8">
        <v>2007</v>
      </c>
      <c r="D292" s="8" t="s">
        <v>372</v>
      </c>
      <c r="E292" s="8" t="s">
        <v>15</v>
      </c>
      <c r="F292" s="8" t="s">
        <v>11</v>
      </c>
      <c r="G292" s="8" t="s">
        <v>12</v>
      </c>
      <c r="H292" s="17">
        <v>43523</v>
      </c>
      <c r="I292" s="2"/>
      <c r="J292" s="2"/>
      <c r="K292" s="2"/>
      <c r="L292" s="2"/>
      <c r="M292" s="2"/>
      <c r="N292" s="2"/>
      <c r="O292" s="2"/>
      <c r="P292" s="2"/>
      <c r="Q292" s="2"/>
      <c r="R292" s="2"/>
      <c r="S292" s="2"/>
      <c r="T292" s="2"/>
      <c r="U292" s="2"/>
      <c r="V292" s="2"/>
      <c r="W292" s="2"/>
      <c r="X292" s="2"/>
      <c r="Y292" s="2"/>
      <c r="Z292" s="2"/>
    </row>
    <row r="293" spans="1:26" s="4" customFormat="1" x14ac:dyDescent="0.2">
      <c r="A293" s="18" t="s">
        <v>246</v>
      </c>
      <c r="B293" s="7">
        <v>2913</v>
      </c>
      <c r="C293" s="8">
        <v>2007</v>
      </c>
      <c r="D293" s="8" t="s">
        <v>373</v>
      </c>
      <c r="E293" s="8" t="s">
        <v>374</v>
      </c>
      <c r="F293" s="8" t="s">
        <v>69</v>
      </c>
      <c r="G293" s="8" t="s">
        <v>7</v>
      </c>
      <c r="H293" s="17">
        <v>43523</v>
      </c>
      <c r="I293" s="2"/>
      <c r="J293" s="2"/>
      <c r="K293" s="2"/>
      <c r="L293" s="2"/>
      <c r="M293" s="2"/>
      <c r="N293" s="2"/>
      <c r="O293" s="2"/>
      <c r="P293" s="2"/>
      <c r="Q293" s="2"/>
      <c r="R293" s="2"/>
      <c r="S293" s="2"/>
      <c r="T293" s="2"/>
      <c r="U293" s="2"/>
      <c r="V293" s="2"/>
      <c r="W293" s="2"/>
      <c r="X293" s="2"/>
      <c r="Y293" s="2"/>
      <c r="Z293" s="2"/>
    </row>
    <row r="294" spans="1:26" s="4" customFormat="1" ht="114" x14ac:dyDescent="0.2">
      <c r="A294" s="18" t="s">
        <v>246</v>
      </c>
      <c r="B294" s="9">
        <v>3085</v>
      </c>
      <c r="C294" s="8">
        <v>2007</v>
      </c>
      <c r="D294" s="8" t="s">
        <v>375</v>
      </c>
      <c r="E294" s="8" t="s">
        <v>15</v>
      </c>
      <c r="F294" s="8" t="s">
        <v>11</v>
      </c>
      <c r="G294" s="8" t="s">
        <v>12</v>
      </c>
      <c r="H294" s="17">
        <v>43523</v>
      </c>
      <c r="I294" s="2"/>
      <c r="J294" s="2"/>
      <c r="K294" s="2"/>
      <c r="L294" s="2"/>
      <c r="M294" s="2"/>
      <c r="N294" s="2"/>
      <c r="O294" s="2"/>
      <c r="P294" s="2"/>
      <c r="Q294" s="2"/>
      <c r="R294" s="2"/>
      <c r="S294" s="2"/>
      <c r="T294" s="2"/>
      <c r="U294" s="2"/>
      <c r="V294" s="2"/>
      <c r="W294" s="2"/>
      <c r="X294" s="2"/>
      <c r="Y294" s="2"/>
      <c r="Z294" s="2"/>
    </row>
    <row r="295" spans="1:26" s="4" customFormat="1" ht="28.5" x14ac:dyDescent="0.2">
      <c r="A295" s="18" t="s">
        <v>246</v>
      </c>
      <c r="B295" s="9">
        <v>4190</v>
      </c>
      <c r="C295" s="8">
        <v>2007</v>
      </c>
      <c r="D295" s="8" t="s">
        <v>376</v>
      </c>
      <c r="E295" s="8" t="s">
        <v>377</v>
      </c>
      <c r="F295" s="8" t="s">
        <v>1442</v>
      </c>
      <c r="G295" s="8" t="s">
        <v>1441</v>
      </c>
      <c r="H295" s="17">
        <v>43536</v>
      </c>
      <c r="I295" s="2"/>
      <c r="J295" s="2"/>
      <c r="K295" s="2"/>
      <c r="L295" s="2"/>
      <c r="M295" s="2"/>
      <c r="N295" s="2"/>
      <c r="O295" s="2"/>
      <c r="P295" s="2"/>
      <c r="Q295" s="2"/>
      <c r="R295" s="2"/>
      <c r="S295" s="2"/>
      <c r="T295" s="2"/>
      <c r="U295" s="2"/>
      <c r="V295" s="2"/>
      <c r="W295" s="2"/>
      <c r="X295" s="2"/>
      <c r="Y295" s="2"/>
      <c r="Z295" s="2"/>
    </row>
    <row r="296" spans="1:26" s="4" customFormat="1" ht="42.75" x14ac:dyDescent="0.2">
      <c r="A296" s="18" t="s">
        <v>246</v>
      </c>
      <c r="B296" s="9">
        <v>4665</v>
      </c>
      <c r="C296" s="8">
        <v>2007</v>
      </c>
      <c r="D296" s="8" t="s">
        <v>378</v>
      </c>
      <c r="E296" s="8" t="s">
        <v>379</v>
      </c>
      <c r="F296" s="8" t="s">
        <v>380</v>
      </c>
      <c r="G296" s="8" t="s">
        <v>381</v>
      </c>
      <c r="H296" s="17">
        <v>43536</v>
      </c>
      <c r="I296" s="2"/>
      <c r="J296" s="2"/>
      <c r="K296" s="2"/>
      <c r="L296" s="2"/>
      <c r="M296" s="2"/>
      <c r="N296" s="2"/>
      <c r="O296" s="2"/>
      <c r="P296" s="2"/>
      <c r="Q296" s="2"/>
      <c r="R296" s="2"/>
      <c r="S296" s="2"/>
      <c r="T296" s="2"/>
      <c r="U296" s="2"/>
      <c r="V296" s="2"/>
      <c r="W296" s="2"/>
      <c r="X296" s="2"/>
      <c r="Y296" s="2"/>
      <c r="Z296" s="2"/>
    </row>
    <row r="297" spans="1:26" s="4" customFormat="1" x14ac:dyDescent="0.2">
      <c r="A297" s="18" t="s">
        <v>246</v>
      </c>
      <c r="B297" s="9">
        <v>4968</v>
      </c>
      <c r="C297" s="8">
        <v>2007</v>
      </c>
      <c r="D297" s="8" t="s">
        <v>382</v>
      </c>
      <c r="E297" s="8" t="s">
        <v>15</v>
      </c>
      <c r="F297" s="8" t="s">
        <v>11</v>
      </c>
      <c r="G297" s="8" t="s">
        <v>12</v>
      </c>
      <c r="H297" s="17">
        <v>43523</v>
      </c>
      <c r="I297" s="2"/>
      <c r="J297" s="2"/>
      <c r="K297" s="2"/>
      <c r="L297" s="2"/>
      <c r="M297" s="2"/>
      <c r="N297" s="2"/>
      <c r="O297" s="2"/>
      <c r="P297" s="2"/>
      <c r="Q297" s="2"/>
      <c r="R297" s="2"/>
      <c r="S297" s="2"/>
      <c r="T297" s="2"/>
      <c r="U297" s="2"/>
      <c r="V297" s="2"/>
      <c r="W297" s="2"/>
      <c r="X297" s="2"/>
      <c r="Y297" s="2"/>
      <c r="Z297" s="2"/>
    </row>
    <row r="298" spans="1:26" s="4" customFormat="1" ht="57" x14ac:dyDescent="0.2">
      <c r="A298" s="18" t="s">
        <v>246</v>
      </c>
      <c r="B298" s="9">
        <v>231</v>
      </c>
      <c r="C298" s="8">
        <v>2006</v>
      </c>
      <c r="D298" s="8" t="s">
        <v>361</v>
      </c>
      <c r="E298" s="8" t="s">
        <v>15</v>
      </c>
      <c r="F298" s="8" t="s">
        <v>11</v>
      </c>
      <c r="G298" s="8" t="s">
        <v>12</v>
      </c>
      <c r="H298" s="17">
        <v>43523</v>
      </c>
      <c r="I298" s="2"/>
      <c r="J298" s="2"/>
      <c r="K298" s="2"/>
      <c r="L298" s="2"/>
      <c r="M298" s="2"/>
      <c r="N298" s="2"/>
      <c r="O298" s="2"/>
      <c r="P298" s="2"/>
      <c r="Q298" s="2"/>
      <c r="R298" s="2"/>
      <c r="S298" s="2"/>
      <c r="T298" s="2"/>
      <c r="U298" s="2"/>
      <c r="V298" s="2"/>
      <c r="W298" s="2"/>
      <c r="X298" s="2"/>
      <c r="Y298" s="2"/>
      <c r="Z298" s="2"/>
    </row>
    <row r="299" spans="1:26" s="4" customFormat="1" ht="71.25" x14ac:dyDescent="0.2">
      <c r="A299" s="18" t="s">
        <v>246</v>
      </c>
      <c r="B299" s="7">
        <v>325</v>
      </c>
      <c r="C299" s="8">
        <v>2006</v>
      </c>
      <c r="D299" s="8" t="s">
        <v>362</v>
      </c>
      <c r="E299" s="8" t="s">
        <v>15</v>
      </c>
      <c r="F299" s="8" t="s">
        <v>1561</v>
      </c>
      <c r="G299" s="8" t="s">
        <v>1452</v>
      </c>
      <c r="H299" s="17">
        <v>43523</v>
      </c>
      <c r="I299" s="2"/>
      <c r="J299" s="2"/>
      <c r="K299" s="2"/>
      <c r="L299" s="2"/>
      <c r="M299" s="2"/>
      <c r="N299" s="2"/>
      <c r="O299" s="2"/>
      <c r="P299" s="2"/>
      <c r="Q299" s="2"/>
      <c r="R299" s="2"/>
      <c r="S299" s="2"/>
      <c r="T299" s="2"/>
      <c r="U299" s="2"/>
      <c r="V299" s="2"/>
      <c r="W299" s="2"/>
      <c r="X299" s="2"/>
      <c r="Y299" s="2"/>
      <c r="Z299" s="2"/>
    </row>
    <row r="300" spans="1:26" s="4" customFormat="1" ht="42.75" x14ac:dyDescent="0.2">
      <c r="A300" s="18" t="s">
        <v>246</v>
      </c>
      <c r="B300" s="9">
        <v>1931</v>
      </c>
      <c r="C300" s="8">
        <v>2006</v>
      </c>
      <c r="D300" s="8" t="s">
        <v>363</v>
      </c>
      <c r="E300" s="8" t="s">
        <v>364</v>
      </c>
      <c r="F300" s="8" t="s">
        <v>11</v>
      </c>
      <c r="G300" s="8" t="s">
        <v>12</v>
      </c>
      <c r="H300" s="17">
        <v>43523</v>
      </c>
      <c r="I300" s="2"/>
      <c r="J300" s="2"/>
      <c r="K300" s="2"/>
      <c r="L300" s="2"/>
      <c r="M300" s="2"/>
      <c r="N300" s="2"/>
      <c r="O300" s="2"/>
      <c r="P300" s="2"/>
      <c r="Q300" s="2"/>
      <c r="R300" s="2"/>
      <c r="S300" s="2"/>
      <c r="T300" s="2"/>
      <c r="U300" s="2"/>
      <c r="V300" s="2"/>
      <c r="W300" s="2"/>
      <c r="X300" s="2"/>
      <c r="Y300" s="2"/>
      <c r="Z300" s="2"/>
    </row>
    <row r="301" spans="1:26" s="4" customFormat="1" ht="42.75" x14ac:dyDescent="0.2">
      <c r="A301" s="18" t="s">
        <v>246</v>
      </c>
      <c r="B301" s="9">
        <v>2028</v>
      </c>
      <c r="C301" s="8">
        <v>2006</v>
      </c>
      <c r="D301" s="8" t="s">
        <v>365</v>
      </c>
      <c r="E301" s="8" t="s">
        <v>366</v>
      </c>
      <c r="F301" s="8" t="s">
        <v>1442</v>
      </c>
      <c r="G301" s="8" t="s">
        <v>1441</v>
      </c>
      <c r="H301" s="17">
        <v>43536</v>
      </c>
      <c r="I301" s="2"/>
      <c r="J301" s="2"/>
      <c r="K301" s="2"/>
      <c r="L301" s="2"/>
      <c r="M301" s="2"/>
      <c r="N301" s="2"/>
      <c r="O301" s="2"/>
      <c r="P301" s="2"/>
      <c r="Q301" s="2"/>
      <c r="R301" s="2"/>
      <c r="S301" s="2"/>
      <c r="T301" s="2"/>
      <c r="U301" s="2"/>
      <c r="V301" s="2"/>
      <c r="W301" s="2"/>
      <c r="X301" s="2"/>
      <c r="Y301" s="2"/>
      <c r="Z301" s="2"/>
    </row>
    <row r="302" spans="1:26" s="4" customFormat="1" ht="28.5" x14ac:dyDescent="0.2">
      <c r="A302" s="18" t="s">
        <v>246</v>
      </c>
      <c r="B302" s="9">
        <v>3518</v>
      </c>
      <c r="C302" s="8">
        <v>2006</v>
      </c>
      <c r="D302" s="8" t="s">
        <v>367</v>
      </c>
      <c r="E302" s="8" t="s">
        <v>368</v>
      </c>
      <c r="F302" s="8" t="s">
        <v>11</v>
      </c>
      <c r="G302" s="8" t="s">
        <v>12</v>
      </c>
      <c r="H302" s="17">
        <v>43523</v>
      </c>
      <c r="I302" s="2"/>
      <c r="J302" s="2"/>
      <c r="K302" s="2"/>
      <c r="L302" s="2"/>
      <c r="M302" s="2"/>
      <c r="N302" s="2"/>
      <c r="O302" s="2"/>
      <c r="P302" s="2"/>
      <c r="Q302" s="2"/>
      <c r="R302" s="2"/>
      <c r="S302" s="2"/>
      <c r="T302" s="2"/>
      <c r="U302" s="2"/>
      <c r="V302" s="2"/>
      <c r="W302" s="2"/>
      <c r="X302" s="2"/>
      <c r="Y302" s="2"/>
      <c r="Z302" s="2"/>
    </row>
    <row r="303" spans="1:26" s="4" customFormat="1" ht="99.75" x14ac:dyDescent="0.2">
      <c r="A303" s="18" t="s">
        <v>246</v>
      </c>
      <c r="B303" s="7">
        <v>4473</v>
      </c>
      <c r="C303" s="8">
        <v>2006</v>
      </c>
      <c r="D303" s="8" t="s">
        <v>369</v>
      </c>
      <c r="E303" s="8" t="s">
        <v>15</v>
      </c>
      <c r="F303" s="8" t="s">
        <v>88</v>
      </c>
      <c r="G303" s="8" t="s">
        <v>1483</v>
      </c>
      <c r="H303" s="17">
        <v>43523</v>
      </c>
      <c r="I303" s="2"/>
      <c r="J303" s="2"/>
      <c r="K303" s="2"/>
      <c r="L303" s="2"/>
      <c r="M303" s="2"/>
      <c r="N303" s="2"/>
      <c r="O303" s="2"/>
      <c r="P303" s="2"/>
      <c r="Q303" s="2"/>
      <c r="R303" s="2"/>
      <c r="S303" s="2"/>
      <c r="T303" s="2"/>
      <c r="U303" s="2"/>
      <c r="V303" s="2"/>
      <c r="W303" s="2"/>
      <c r="X303" s="2"/>
      <c r="Y303" s="2"/>
      <c r="Z303" s="2"/>
    </row>
    <row r="304" spans="1:26" s="4" customFormat="1" ht="28.5" x14ac:dyDescent="0.2">
      <c r="A304" s="18" t="s">
        <v>246</v>
      </c>
      <c r="B304" s="9">
        <v>187</v>
      </c>
      <c r="C304" s="8">
        <v>2005</v>
      </c>
      <c r="D304" s="8" t="s">
        <v>351</v>
      </c>
      <c r="E304" s="8" t="s">
        <v>15</v>
      </c>
      <c r="F304" s="8" t="s">
        <v>11</v>
      </c>
      <c r="G304" s="8" t="s">
        <v>12</v>
      </c>
      <c r="H304" s="17">
        <v>43523</v>
      </c>
      <c r="I304" s="2"/>
      <c r="J304" s="2"/>
      <c r="K304" s="2"/>
      <c r="L304" s="2"/>
      <c r="M304" s="2"/>
      <c r="N304" s="2"/>
      <c r="O304" s="2"/>
      <c r="P304" s="2"/>
      <c r="Q304" s="2"/>
      <c r="R304" s="2"/>
      <c r="S304" s="2"/>
      <c r="T304" s="2"/>
      <c r="U304" s="2"/>
      <c r="V304" s="2"/>
      <c r="W304" s="2"/>
      <c r="X304" s="2"/>
      <c r="Y304" s="2"/>
      <c r="Z304" s="2"/>
    </row>
    <row r="305" spans="1:26" s="4" customFormat="1" ht="28.5" x14ac:dyDescent="0.2">
      <c r="A305" s="18" t="s">
        <v>246</v>
      </c>
      <c r="B305" s="9">
        <v>1227</v>
      </c>
      <c r="C305" s="8">
        <v>2005</v>
      </c>
      <c r="D305" s="8" t="s">
        <v>352</v>
      </c>
      <c r="E305" s="8" t="s">
        <v>353</v>
      </c>
      <c r="F305" s="8" t="s">
        <v>11</v>
      </c>
      <c r="G305" s="8" t="s">
        <v>12</v>
      </c>
      <c r="H305" s="17">
        <v>43523</v>
      </c>
      <c r="I305" s="2"/>
      <c r="J305" s="2"/>
      <c r="K305" s="2"/>
      <c r="L305" s="2"/>
      <c r="M305" s="2"/>
      <c r="N305" s="2"/>
      <c r="O305" s="2"/>
      <c r="P305" s="2"/>
      <c r="Q305" s="2"/>
      <c r="R305" s="2"/>
      <c r="S305" s="2"/>
      <c r="T305" s="2"/>
      <c r="U305" s="2"/>
      <c r="V305" s="2"/>
      <c r="W305" s="2"/>
      <c r="X305" s="2"/>
      <c r="Y305" s="2"/>
      <c r="Z305" s="2"/>
    </row>
    <row r="306" spans="1:26" s="4" customFormat="1" ht="57" x14ac:dyDescent="0.2">
      <c r="A306" s="18" t="s">
        <v>246</v>
      </c>
      <c r="B306" s="9">
        <v>1465</v>
      </c>
      <c r="C306" s="8">
        <v>2005</v>
      </c>
      <c r="D306" s="8" t="s">
        <v>354</v>
      </c>
      <c r="E306" s="8" t="s">
        <v>15</v>
      </c>
      <c r="F306" s="8" t="s">
        <v>11</v>
      </c>
      <c r="G306" s="8" t="s">
        <v>12</v>
      </c>
      <c r="H306" s="17">
        <v>43523</v>
      </c>
      <c r="I306" s="2"/>
      <c r="J306" s="2"/>
      <c r="K306" s="2"/>
      <c r="L306" s="2"/>
      <c r="M306" s="2"/>
      <c r="N306" s="2"/>
      <c r="O306" s="2"/>
      <c r="P306" s="2"/>
      <c r="Q306" s="2"/>
      <c r="R306" s="2"/>
      <c r="S306" s="2"/>
      <c r="T306" s="2"/>
      <c r="U306" s="2"/>
      <c r="V306" s="2"/>
      <c r="W306" s="2"/>
      <c r="X306" s="2"/>
      <c r="Y306" s="2"/>
      <c r="Z306" s="2"/>
    </row>
    <row r="307" spans="1:26" s="4" customFormat="1" ht="74.25" customHeight="1" x14ac:dyDescent="0.2">
      <c r="A307" s="18" t="s">
        <v>246</v>
      </c>
      <c r="B307" s="7">
        <v>1538</v>
      </c>
      <c r="C307" s="8">
        <v>2005</v>
      </c>
      <c r="D307" s="8" t="s">
        <v>355</v>
      </c>
      <c r="E307" s="8" t="s">
        <v>15</v>
      </c>
      <c r="F307" s="8" t="s">
        <v>1442</v>
      </c>
      <c r="G307" s="8" t="s">
        <v>1441</v>
      </c>
      <c r="H307" s="17">
        <v>43536</v>
      </c>
      <c r="I307" s="2"/>
      <c r="J307" s="2"/>
      <c r="K307" s="2"/>
      <c r="L307" s="2"/>
      <c r="M307" s="2"/>
      <c r="N307" s="2"/>
      <c r="O307" s="2"/>
      <c r="P307" s="2"/>
      <c r="Q307" s="2"/>
      <c r="R307" s="2"/>
      <c r="S307" s="2"/>
      <c r="T307" s="2"/>
      <c r="U307" s="2"/>
      <c r="V307" s="2"/>
      <c r="W307" s="2"/>
      <c r="X307" s="2"/>
      <c r="Y307" s="2"/>
      <c r="Z307" s="2"/>
    </row>
    <row r="308" spans="1:26" s="4" customFormat="1" ht="28.5" x14ac:dyDescent="0.2">
      <c r="A308" s="18" t="s">
        <v>246</v>
      </c>
      <c r="B308" s="9">
        <v>2200</v>
      </c>
      <c r="C308" s="8">
        <v>2005</v>
      </c>
      <c r="D308" s="8" t="s">
        <v>356</v>
      </c>
      <c r="E308" s="8" t="s">
        <v>357</v>
      </c>
      <c r="F308" s="8" t="s">
        <v>11</v>
      </c>
      <c r="G308" s="8" t="s">
        <v>12</v>
      </c>
      <c r="H308" s="17">
        <v>43523</v>
      </c>
      <c r="I308" s="2"/>
      <c r="J308" s="2"/>
      <c r="K308" s="2"/>
      <c r="L308" s="2"/>
      <c r="M308" s="2"/>
      <c r="N308" s="2"/>
      <c r="O308" s="2"/>
      <c r="P308" s="2"/>
      <c r="Q308" s="2"/>
      <c r="R308" s="2"/>
      <c r="S308" s="2"/>
      <c r="T308" s="2"/>
      <c r="U308" s="2"/>
      <c r="V308" s="2"/>
      <c r="W308" s="2"/>
      <c r="X308" s="2"/>
      <c r="Y308" s="2"/>
      <c r="Z308" s="2"/>
    </row>
    <row r="309" spans="1:26" s="4" customFormat="1" ht="28.5" x14ac:dyDescent="0.2">
      <c r="A309" s="18" t="s">
        <v>246</v>
      </c>
      <c r="B309" s="9">
        <v>4669</v>
      </c>
      <c r="C309" s="8">
        <v>2005</v>
      </c>
      <c r="D309" s="8" t="s">
        <v>358</v>
      </c>
      <c r="E309" s="8" t="s">
        <v>359</v>
      </c>
      <c r="F309" s="8" t="s">
        <v>205</v>
      </c>
      <c r="G309" s="8" t="s">
        <v>360</v>
      </c>
      <c r="H309" s="17">
        <v>43536</v>
      </c>
      <c r="I309" s="2"/>
      <c r="J309" s="2"/>
      <c r="K309" s="2"/>
      <c r="L309" s="2"/>
      <c r="M309" s="2"/>
      <c r="N309" s="2"/>
      <c r="O309" s="2"/>
      <c r="P309" s="2"/>
      <c r="Q309" s="2"/>
      <c r="R309" s="2"/>
      <c r="S309" s="2"/>
      <c r="T309" s="2"/>
      <c r="U309" s="2"/>
      <c r="V309" s="2"/>
      <c r="W309" s="2"/>
      <c r="X309" s="2"/>
      <c r="Y309" s="2"/>
      <c r="Z309" s="2"/>
    </row>
    <row r="310" spans="1:26" s="4" customFormat="1" ht="71.25" x14ac:dyDescent="0.2">
      <c r="A310" s="18" t="s">
        <v>246</v>
      </c>
      <c r="B310" s="7">
        <v>3629</v>
      </c>
      <c r="C310" s="8">
        <v>2004</v>
      </c>
      <c r="D310" s="8" t="s">
        <v>347</v>
      </c>
      <c r="E310" s="8" t="s">
        <v>15</v>
      </c>
      <c r="F310" s="8" t="s">
        <v>74</v>
      </c>
      <c r="G310" s="8" t="s">
        <v>1459</v>
      </c>
      <c r="H310" s="17">
        <v>43522</v>
      </c>
      <c r="I310" s="2"/>
      <c r="J310" s="2"/>
      <c r="K310" s="2"/>
      <c r="L310" s="2"/>
      <c r="M310" s="2"/>
      <c r="N310" s="2"/>
      <c r="O310" s="2"/>
      <c r="P310" s="2"/>
      <c r="Q310" s="2"/>
      <c r="R310" s="2"/>
      <c r="S310" s="2"/>
      <c r="T310" s="2"/>
      <c r="U310" s="2"/>
      <c r="V310" s="2"/>
      <c r="W310" s="2"/>
      <c r="X310" s="2"/>
      <c r="Y310" s="2"/>
      <c r="Z310" s="2"/>
    </row>
    <row r="311" spans="1:26" s="4" customFormat="1" ht="57" x14ac:dyDescent="0.2">
      <c r="A311" s="18" t="s">
        <v>246</v>
      </c>
      <c r="B311" s="8">
        <v>3667</v>
      </c>
      <c r="C311" s="8">
        <v>2004</v>
      </c>
      <c r="D311" s="8" t="s">
        <v>348</v>
      </c>
      <c r="E311" s="8" t="s">
        <v>15</v>
      </c>
      <c r="F311" s="8" t="s">
        <v>11</v>
      </c>
      <c r="G311" s="8" t="s">
        <v>12</v>
      </c>
      <c r="H311" s="17">
        <v>43523</v>
      </c>
      <c r="I311" s="2"/>
      <c r="J311" s="2"/>
      <c r="K311" s="2"/>
      <c r="L311" s="2"/>
      <c r="M311" s="2"/>
      <c r="N311" s="2"/>
      <c r="O311" s="2"/>
      <c r="P311" s="2"/>
      <c r="Q311" s="2"/>
      <c r="R311" s="2"/>
      <c r="S311" s="2"/>
      <c r="T311" s="2"/>
      <c r="U311" s="2"/>
      <c r="V311" s="2"/>
      <c r="W311" s="2"/>
      <c r="X311" s="2"/>
      <c r="Y311" s="2"/>
      <c r="Z311" s="2"/>
    </row>
    <row r="312" spans="1:26" s="4" customFormat="1" ht="28.5" x14ac:dyDescent="0.2">
      <c r="A312" s="18" t="s">
        <v>246</v>
      </c>
      <c r="B312" s="7">
        <v>4110</v>
      </c>
      <c r="C312" s="8">
        <v>2004</v>
      </c>
      <c r="D312" s="8" t="s">
        <v>349</v>
      </c>
      <c r="E312" s="8" t="s">
        <v>350</v>
      </c>
      <c r="F312" s="8" t="s">
        <v>69</v>
      </c>
      <c r="G312" s="8" t="s">
        <v>7</v>
      </c>
      <c r="H312" s="17">
        <v>43523</v>
      </c>
      <c r="I312" s="2"/>
      <c r="J312" s="2"/>
      <c r="K312" s="2"/>
      <c r="L312" s="2"/>
      <c r="M312" s="2"/>
      <c r="N312" s="2"/>
      <c r="O312" s="2"/>
      <c r="P312" s="2"/>
      <c r="Q312" s="2"/>
      <c r="R312" s="2"/>
      <c r="S312" s="2"/>
      <c r="T312" s="2"/>
      <c r="U312" s="2"/>
      <c r="V312" s="2"/>
      <c r="W312" s="2"/>
      <c r="X312" s="2"/>
      <c r="Y312" s="2"/>
      <c r="Z312" s="2"/>
    </row>
    <row r="313" spans="1:26" s="4" customFormat="1" ht="57" x14ac:dyDescent="0.2">
      <c r="A313" s="18" t="s">
        <v>246</v>
      </c>
      <c r="B313" s="7">
        <v>113</v>
      </c>
      <c r="C313" s="8">
        <v>2003</v>
      </c>
      <c r="D313" s="8" t="s">
        <v>341</v>
      </c>
      <c r="E313" s="8" t="s">
        <v>15</v>
      </c>
      <c r="F313" s="8" t="s">
        <v>1550</v>
      </c>
      <c r="G313" s="8" t="s">
        <v>1549</v>
      </c>
      <c r="H313" s="17">
        <v>43522</v>
      </c>
      <c r="I313" s="2"/>
      <c r="J313" s="2"/>
      <c r="K313" s="2"/>
      <c r="L313" s="2"/>
      <c r="M313" s="2"/>
      <c r="N313" s="2"/>
      <c r="O313" s="2"/>
      <c r="P313" s="2"/>
      <c r="Q313" s="2"/>
      <c r="R313" s="2"/>
      <c r="S313" s="2"/>
      <c r="T313" s="2"/>
      <c r="U313" s="2"/>
      <c r="V313" s="2"/>
      <c r="W313" s="2"/>
      <c r="X313" s="2"/>
      <c r="Y313" s="2"/>
      <c r="Z313" s="2"/>
    </row>
    <row r="314" spans="1:26" s="4" customFormat="1" ht="28.5" x14ac:dyDescent="0.2">
      <c r="A314" s="18" t="s">
        <v>246</v>
      </c>
      <c r="B314" s="7">
        <v>1660</v>
      </c>
      <c r="C314" s="8">
        <v>2003</v>
      </c>
      <c r="D314" s="8" t="s">
        <v>343</v>
      </c>
      <c r="E314" s="8" t="s">
        <v>15</v>
      </c>
      <c r="F314" s="8" t="s">
        <v>1442</v>
      </c>
      <c r="G314" s="8" t="s">
        <v>1441</v>
      </c>
      <c r="H314" s="17">
        <v>43522</v>
      </c>
      <c r="I314" s="2"/>
      <c r="J314" s="2"/>
      <c r="K314" s="2"/>
      <c r="L314" s="2"/>
      <c r="M314" s="2"/>
      <c r="N314" s="2"/>
      <c r="O314" s="2"/>
      <c r="P314" s="2"/>
      <c r="Q314" s="2"/>
      <c r="R314" s="2"/>
      <c r="S314" s="2"/>
      <c r="T314" s="2"/>
      <c r="U314" s="2"/>
      <c r="V314" s="2"/>
      <c r="W314" s="2"/>
      <c r="X314" s="2"/>
      <c r="Y314" s="2"/>
      <c r="Z314" s="2"/>
    </row>
    <row r="315" spans="1:26" s="4" customFormat="1" ht="42.75" x14ac:dyDescent="0.2">
      <c r="A315" s="16" t="s">
        <v>246</v>
      </c>
      <c r="B315" s="9">
        <v>1914</v>
      </c>
      <c r="C315" s="8">
        <v>2003</v>
      </c>
      <c r="D315" s="8" t="s">
        <v>344</v>
      </c>
      <c r="E315" s="8" t="s">
        <v>15</v>
      </c>
      <c r="F315" s="8" t="s">
        <v>29</v>
      </c>
      <c r="G315" s="8" t="s">
        <v>30</v>
      </c>
      <c r="H315" s="17">
        <v>43536</v>
      </c>
      <c r="I315" s="2"/>
      <c r="J315" s="2"/>
      <c r="K315" s="2"/>
      <c r="L315" s="2"/>
      <c r="M315" s="2"/>
      <c r="N315" s="2"/>
      <c r="O315" s="2"/>
      <c r="P315" s="2"/>
      <c r="Q315" s="2"/>
      <c r="R315" s="2"/>
      <c r="S315" s="2"/>
      <c r="T315" s="2"/>
      <c r="U315" s="2"/>
      <c r="V315" s="2"/>
      <c r="W315" s="2"/>
      <c r="X315" s="2"/>
      <c r="Y315" s="2"/>
      <c r="Z315" s="2"/>
    </row>
    <row r="316" spans="1:26" s="4" customFormat="1" ht="42.75" x14ac:dyDescent="0.2">
      <c r="A316" s="18" t="s">
        <v>246</v>
      </c>
      <c r="B316" s="9">
        <v>3366</v>
      </c>
      <c r="C316" s="8">
        <v>2003</v>
      </c>
      <c r="D316" s="8" t="s">
        <v>345</v>
      </c>
      <c r="E316" s="8" t="s">
        <v>15</v>
      </c>
      <c r="F316" s="8" t="s">
        <v>150</v>
      </c>
      <c r="G316" s="8" t="s">
        <v>346</v>
      </c>
      <c r="H316" s="17">
        <v>43523</v>
      </c>
      <c r="I316" s="2"/>
      <c r="J316" s="2"/>
      <c r="K316" s="2"/>
      <c r="L316" s="2"/>
      <c r="M316" s="2"/>
      <c r="N316" s="2"/>
      <c r="O316" s="2"/>
      <c r="P316" s="2"/>
      <c r="Q316" s="2"/>
      <c r="R316" s="2"/>
      <c r="S316" s="2"/>
      <c r="T316" s="2"/>
      <c r="U316" s="2"/>
      <c r="V316" s="2"/>
      <c r="W316" s="2"/>
      <c r="X316" s="2"/>
      <c r="Y316" s="2"/>
      <c r="Z316" s="2"/>
    </row>
    <row r="317" spans="1:26" s="4" customFormat="1" ht="28.5" x14ac:dyDescent="0.2">
      <c r="A317" s="16" t="s">
        <v>246</v>
      </c>
      <c r="B317" s="9">
        <v>406</v>
      </c>
      <c r="C317" s="8">
        <v>2002</v>
      </c>
      <c r="D317" s="8" t="s">
        <v>336</v>
      </c>
      <c r="E317" s="8" t="s">
        <v>15</v>
      </c>
      <c r="F317" s="8" t="s">
        <v>29</v>
      </c>
      <c r="G317" s="8" t="s">
        <v>30</v>
      </c>
      <c r="H317" s="17">
        <v>43536</v>
      </c>
      <c r="I317" s="2"/>
      <c r="J317" s="2"/>
      <c r="K317" s="2"/>
      <c r="L317" s="2"/>
      <c r="M317" s="2"/>
      <c r="N317" s="2"/>
      <c r="O317" s="2"/>
      <c r="P317" s="2"/>
      <c r="Q317" s="2"/>
      <c r="R317" s="2"/>
      <c r="S317" s="2"/>
      <c r="T317" s="2"/>
      <c r="U317" s="2"/>
      <c r="V317" s="2"/>
      <c r="W317" s="2"/>
      <c r="X317" s="2"/>
      <c r="Y317" s="2"/>
      <c r="Z317" s="2"/>
    </row>
    <row r="318" spans="1:26" s="4" customFormat="1" ht="71.25" x14ac:dyDescent="0.2">
      <c r="A318" s="18" t="s">
        <v>246</v>
      </c>
      <c r="B318" s="9">
        <v>660</v>
      </c>
      <c r="C318" s="8">
        <v>2002</v>
      </c>
      <c r="D318" s="8" t="s">
        <v>337</v>
      </c>
      <c r="E318" s="8" t="s">
        <v>15</v>
      </c>
      <c r="F318" s="8" t="s">
        <v>11</v>
      </c>
      <c r="G318" s="8" t="s">
        <v>12</v>
      </c>
      <c r="H318" s="17">
        <v>43523</v>
      </c>
      <c r="I318" s="2"/>
      <c r="J318" s="2"/>
      <c r="K318" s="2"/>
      <c r="L318" s="2"/>
      <c r="M318" s="2"/>
      <c r="N318" s="2"/>
      <c r="O318" s="2"/>
      <c r="P318" s="2"/>
      <c r="Q318" s="2"/>
      <c r="R318" s="2"/>
      <c r="S318" s="2"/>
      <c r="T318" s="2"/>
      <c r="U318" s="2"/>
      <c r="V318" s="2"/>
      <c r="W318" s="2"/>
      <c r="X318" s="2"/>
      <c r="Y318" s="2"/>
      <c r="Z318" s="2"/>
    </row>
    <row r="319" spans="1:26" s="4" customFormat="1" ht="71.25" x14ac:dyDescent="0.2">
      <c r="A319" s="18" t="s">
        <v>246</v>
      </c>
      <c r="B319" s="7">
        <v>1485</v>
      </c>
      <c r="C319" s="8">
        <v>2002</v>
      </c>
      <c r="D319" s="8" t="s">
        <v>338</v>
      </c>
      <c r="E319" s="8" t="s">
        <v>15</v>
      </c>
      <c r="F319" s="8" t="s">
        <v>339</v>
      </c>
      <c r="G319" s="8" t="s">
        <v>1452</v>
      </c>
      <c r="H319" s="17">
        <v>43523</v>
      </c>
      <c r="I319" s="2"/>
      <c r="J319" s="2"/>
      <c r="K319" s="2"/>
      <c r="L319" s="2"/>
      <c r="M319" s="2"/>
      <c r="N319" s="2"/>
      <c r="O319" s="2"/>
      <c r="P319" s="2"/>
      <c r="Q319" s="2"/>
      <c r="R319" s="2"/>
      <c r="S319" s="2"/>
      <c r="T319" s="2"/>
      <c r="U319" s="2"/>
      <c r="V319" s="2"/>
      <c r="W319" s="2"/>
      <c r="X319" s="2"/>
      <c r="Y319" s="2"/>
      <c r="Z319" s="2"/>
    </row>
    <row r="320" spans="1:26" s="4" customFormat="1" ht="42.75" x14ac:dyDescent="0.2">
      <c r="A320" s="18" t="s">
        <v>246</v>
      </c>
      <c r="B320" s="9">
        <v>1607</v>
      </c>
      <c r="C320" s="8">
        <v>2002</v>
      </c>
      <c r="D320" s="8" t="s">
        <v>340</v>
      </c>
      <c r="E320" s="8">
        <v>2</v>
      </c>
      <c r="F320" s="8" t="s">
        <v>11</v>
      </c>
      <c r="G320" s="8" t="s">
        <v>12</v>
      </c>
      <c r="H320" s="17">
        <v>43523</v>
      </c>
      <c r="I320" s="2"/>
      <c r="J320" s="2"/>
      <c r="K320" s="2"/>
      <c r="L320" s="2"/>
      <c r="M320" s="2"/>
      <c r="N320" s="2"/>
      <c r="O320" s="2"/>
      <c r="P320" s="2"/>
      <c r="Q320" s="2"/>
      <c r="R320" s="2"/>
      <c r="S320" s="2"/>
      <c r="T320" s="2"/>
      <c r="U320" s="2"/>
      <c r="V320" s="2"/>
      <c r="W320" s="2"/>
      <c r="X320" s="2"/>
      <c r="Y320" s="2"/>
      <c r="Z320" s="2"/>
    </row>
    <row r="321" spans="1:26" s="4" customFormat="1" ht="85.5" x14ac:dyDescent="0.2">
      <c r="A321" s="18" t="s">
        <v>246</v>
      </c>
      <c r="B321" s="9">
        <v>170</v>
      </c>
      <c r="C321" s="8">
        <v>2001</v>
      </c>
      <c r="D321" s="8" t="s">
        <v>322</v>
      </c>
      <c r="E321" s="8" t="s">
        <v>15</v>
      </c>
      <c r="F321" s="8" t="s">
        <v>323</v>
      </c>
      <c r="G321" s="8" t="s">
        <v>1455</v>
      </c>
      <c r="H321" s="17">
        <v>43523</v>
      </c>
      <c r="I321" s="2"/>
      <c r="J321" s="2"/>
      <c r="K321" s="2"/>
      <c r="L321" s="2"/>
      <c r="M321" s="2"/>
      <c r="N321" s="2"/>
      <c r="O321" s="2"/>
      <c r="P321" s="2"/>
      <c r="Q321" s="2"/>
      <c r="R321" s="2"/>
      <c r="S321" s="2"/>
      <c r="T321" s="2"/>
      <c r="U321" s="2"/>
      <c r="V321" s="2"/>
      <c r="W321" s="2"/>
      <c r="X321" s="2"/>
      <c r="Y321" s="2"/>
      <c r="Z321" s="2"/>
    </row>
    <row r="322" spans="1:26" s="4" customFormat="1" ht="99.75" x14ac:dyDescent="0.2">
      <c r="A322" s="18" t="s">
        <v>246</v>
      </c>
      <c r="B322" s="7">
        <v>171</v>
      </c>
      <c r="C322" s="8">
        <v>2001</v>
      </c>
      <c r="D322" s="8" t="s">
        <v>324</v>
      </c>
      <c r="E322" s="8" t="s">
        <v>15</v>
      </c>
      <c r="F322" s="8" t="s">
        <v>323</v>
      </c>
      <c r="G322" s="8" t="s">
        <v>1454</v>
      </c>
      <c r="H322" s="17">
        <v>43523</v>
      </c>
      <c r="I322" s="2"/>
      <c r="J322" s="2"/>
      <c r="K322" s="2"/>
      <c r="L322" s="2"/>
      <c r="M322" s="2"/>
      <c r="N322" s="2"/>
      <c r="O322" s="2"/>
      <c r="P322" s="2"/>
      <c r="Q322" s="2"/>
      <c r="R322" s="2"/>
      <c r="S322" s="2"/>
      <c r="T322" s="2"/>
      <c r="U322" s="2"/>
      <c r="V322" s="2"/>
      <c r="W322" s="2"/>
      <c r="X322" s="2"/>
      <c r="Y322" s="2"/>
      <c r="Z322" s="2"/>
    </row>
    <row r="323" spans="1:26" s="4" customFormat="1" ht="99.75" x14ac:dyDescent="0.2">
      <c r="A323" s="18" t="s">
        <v>246</v>
      </c>
      <c r="B323" s="9">
        <v>172</v>
      </c>
      <c r="C323" s="8">
        <v>2001</v>
      </c>
      <c r="D323" s="8" t="s">
        <v>325</v>
      </c>
      <c r="E323" s="8" t="s">
        <v>15</v>
      </c>
      <c r="F323" s="8" t="s">
        <v>323</v>
      </c>
      <c r="G323" s="8" t="s">
        <v>1454</v>
      </c>
      <c r="H323" s="17">
        <v>43523</v>
      </c>
      <c r="I323" s="2"/>
      <c r="J323" s="2"/>
      <c r="K323" s="2"/>
      <c r="L323" s="2"/>
      <c r="M323" s="2"/>
      <c r="N323" s="2"/>
      <c r="O323" s="2"/>
      <c r="P323" s="2"/>
      <c r="Q323" s="2"/>
      <c r="R323" s="2"/>
      <c r="S323" s="2"/>
      <c r="T323" s="2"/>
      <c r="U323" s="2"/>
      <c r="V323" s="2"/>
      <c r="W323" s="2"/>
      <c r="X323" s="2"/>
      <c r="Y323" s="2"/>
      <c r="Z323" s="2"/>
    </row>
    <row r="324" spans="1:26" s="4" customFormat="1" ht="42.75" x14ac:dyDescent="0.2">
      <c r="A324" s="18" t="s">
        <v>246</v>
      </c>
      <c r="B324" s="9">
        <v>873</v>
      </c>
      <c r="C324" s="8">
        <v>2001</v>
      </c>
      <c r="D324" s="8" t="s">
        <v>326</v>
      </c>
      <c r="E324" s="8" t="s">
        <v>15</v>
      </c>
      <c r="F324" s="8" t="s">
        <v>11</v>
      </c>
      <c r="G324" s="8" t="s">
        <v>12</v>
      </c>
      <c r="H324" s="17">
        <v>43523</v>
      </c>
      <c r="I324" s="2"/>
      <c r="J324" s="2"/>
      <c r="K324" s="2"/>
      <c r="L324" s="2"/>
      <c r="M324" s="2"/>
      <c r="N324" s="2"/>
      <c r="O324" s="2"/>
      <c r="P324" s="2"/>
      <c r="Q324" s="2"/>
      <c r="R324" s="2"/>
      <c r="S324" s="2"/>
      <c r="T324" s="2"/>
      <c r="U324" s="2"/>
      <c r="V324" s="2"/>
      <c r="W324" s="2"/>
      <c r="X324" s="2"/>
      <c r="Y324" s="2"/>
      <c r="Z324" s="2"/>
    </row>
    <row r="325" spans="1:26" s="4" customFormat="1" ht="28.5" x14ac:dyDescent="0.2">
      <c r="A325" s="18" t="s">
        <v>246</v>
      </c>
      <c r="B325" s="9">
        <v>889</v>
      </c>
      <c r="C325" s="8">
        <v>2001</v>
      </c>
      <c r="D325" s="8" t="s">
        <v>327</v>
      </c>
      <c r="E325" s="8" t="s">
        <v>328</v>
      </c>
      <c r="F325" s="8" t="s">
        <v>11</v>
      </c>
      <c r="G325" s="8" t="s">
        <v>12</v>
      </c>
      <c r="H325" s="17">
        <v>43523</v>
      </c>
      <c r="I325" s="2"/>
      <c r="J325" s="2"/>
      <c r="K325" s="2"/>
      <c r="L325" s="2"/>
      <c r="M325" s="2"/>
      <c r="N325" s="2"/>
      <c r="O325" s="2"/>
      <c r="P325" s="2"/>
      <c r="Q325" s="2"/>
      <c r="R325" s="2"/>
      <c r="S325" s="2"/>
      <c r="T325" s="2"/>
      <c r="U325" s="2"/>
      <c r="V325" s="2"/>
      <c r="W325" s="2"/>
      <c r="X325" s="2"/>
      <c r="Y325" s="2"/>
      <c r="Z325" s="2"/>
    </row>
    <row r="326" spans="1:26" s="4" customFormat="1" ht="42.75" x14ac:dyDescent="0.2">
      <c r="A326" s="16" t="s">
        <v>246</v>
      </c>
      <c r="B326" s="9">
        <v>1537</v>
      </c>
      <c r="C326" s="8">
        <v>2001</v>
      </c>
      <c r="D326" s="8" t="s">
        <v>329</v>
      </c>
      <c r="E326" s="8" t="s">
        <v>330</v>
      </c>
      <c r="F326" s="8" t="s">
        <v>331</v>
      </c>
      <c r="G326" s="8" t="s">
        <v>332</v>
      </c>
      <c r="H326" s="17">
        <v>43536</v>
      </c>
      <c r="I326" s="2"/>
      <c r="J326" s="2"/>
      <c r="K326" s="2"/>
      <c r="L326" s="2"/>
      <c r="M326" s="2"/>
      <c r="N326" s="2"/>
      <c r="O326" s="2"/>
      <c r="P326" s="2"/>
      <c r="Q326" s="2"/>
      <c r="R326" s="2"/>
      <c r="S326" s="2"/>
      <c r="T326" s="2"/>
      <c r="U326" s="2"/>
      <c r="V326" s="2"/>
      <c r="W326" s="2"/>
      <c r="X326" s="2"/>
      <c r="Y326" s="2"/>
      <c r="Z326" s="2"/>
    </row>
    <row r="327" spans="1:26" s="4" customFormat="1" ht="28.5" x14ac:dyDescent="0.2">
      <c r="A327" s="18" t="s">
        <v>246</v>
      </c>
      <c r="B327" s="9">
        <v>1979</v>
      </c>
      <c r="C327" s="8">
        <v>2001</v>
      </c>
      <c r="D327" s="8" t="s">
        <v>333</v>
      </c>
      <c r="E327" s="8" t="s">
        <v>15</v>
      </c>
      <c r="F327" s="8" t="s">
        <v>11</v>
      </c>
      <c r="G327" s="8" t="s">
        <v>12</v>
      </c>
      <c r="H327" s="17">
        <v>43523</v>
      </c>
      <c r="I327" s="2"/>
      <c r="J327" s="2"/>
      <c r="K327" s="2"/>
      <c r="L327" s="2"/>
      <c r="M327" s="2"/>
      <c r="N327" s="2"/>
      <c r="O327" s="2"/>
      <c r="P327" s="2"/>
      <c r="Q327" s="2"/>
      <c r="R327" s="2"/>
      <c r="S327" s="2"/>
      <c r="T327" s="2"/>
      <c r="U327" s="2"/>
      <c r="V327" s="2"/>
      <c r="W327" s="2"/>
      <c r="X327" s="2"/>
      <c r="Y327" s="2"/>
      <c r="Z327" s="2"/>
    </row>
    <row r="328" spans="1:26" s="4" customFormat="1" ht="57" x14ac:dyDescent="0.2">
      <c r="A328" s="18" t="s">
        <v>246</v>
      </c>
      <c r="B328" s="9">
        <v>2463</v>
      </c>
      <c r="C328" s="8">
        <v>2001</v>
      </c>
      <c r="D328" s="8" t="s">
        <v>334</v>
      </c>
      <c r="E328" s="8" t="s">
        <v>304</v>
      </c>
      <c r="F328" s="8" t="s">
        <v>11</v>
      </c>
      <c r="G328" s="8" t="s">
        <v>12</v>
      </c>
      <c r="H328" s="17">
        <v>43523</v>
      </c>
      <c r="I328" s="2"/>
      <c r="J328" s="2"/>
      <c r="K328" s="2"/>
      <c r="L328" s="2"/>
      <c r="M328" s="2"/>
      <c r="N328" s="2"/>
      <c r="O328" s="2"/>
      <c r="P328" s="2"/>
      <c r="Q328" s="2"/>
      <c r="R328" s="2"/>
      <c r="S328" s="2"/>
      <c r="T328" s="2"/>
      <c r="U328" s="2"/>
      <c r="V328" s="2"/>
      <c r="W328" s="2"/>
      <c r="X328" s="2"/>
      <c r="Y328" s="2"/>
      <c r="Z328" s="2"/>
    </row>
    <row r="329" spans="1:26" s="4" customFormat="1" ht="42.75" x14ac:dyDescent="0.2">
      <c r="A329" s="18" t="s">
        <v>246</v>
      </c>
      <c r="B329" s="9">
        <v>2762</v>
      </c>
      <c r="C329" s="8">
        <v>2001</v>
      </c>
      <c r="D329" s="8" t="s">
        <v>335</v>
      </c>
      <c r="E329" s="8" t="s">
        <v>15</v>
      </c>
      <c r="F329" s="8" t="s">
        <v>1442</v>
      </c>
      <c r="G329" s="8" t="s">
        <v>1441</v>
      </c>
      <c r="H329" s="17">
        <v>43536</v>
      </c>
      <c r="I329" s="2"/>
      <c r="J329" s="2"/>
      <c r="K329" s="2"/>
      <c r="L329" s="2"/>
      <c r="M329" s="2"/>
      <c r="N329" s="2"/>
      <c r="O329" s="2"/>
      <c r="P329" s="2"/>
      <c r="Q329" s="2"/>
      <c r="R329" s="2"/>
      <c r="S329" s="2"/>
      <c r="T329" s="2"/>
      <c r="U329" s="2"/>
      <c r="V329" s="2"/>
      <c r="W329" s="2"/>
      <c r="X329" s="2"/>
      <c r="Y329" s="2"/>
      <c r="Z329" s="2"/>
    </row>
    <row r="330" spans="1:26" s="4" customFormat="1" x14ac:dyDescent="0.2">
      <c r="A330" s="18" t="s">
        <v>246</v>
      </c>
      <c r="B330" s="9">
        <v>1382</v>
      </c>
      <c r="C330" s="8">
        <v>2000</v>
      </c>
      <c r="D330" s="8" t="s">
        <v>319</v>
      </c>
      <c r="E330" s="8" t="s">
        <v>15</v>
      </c>
      <c r="F330" s="8" t="s">
        <v>74</v>
      </c>
      <c r="G330" s="8" t="s">
        <v>1459</v>
      </c>
      <c r="H330" s="17">
        <v>43522</v>
      </c>
      <c r="I330" s="2"/>
      <c r="J330" s="2"/>
      <c r="K330" s="2"/>
      <c r="L330" s="2"/>
      <c r="M330" s="2"/>
      <c r="N330" s="2"/>
      <c r="O330" s="2"/>
      <c r="P330" s="2"/>
      <c r="Q330" s="2"/>
      <c r="R330" s="2"/>
      <c r="S330" s="2"/>
      <c r="T330" s="2"/>
      <c r="U330" s="2"/>
      <c r="V330" s="2"/>
      <c r="W330" s="2"/>
      <c r="X330" s="2"/>
      <c r="Y330" s="2"/>
      <c r="Z330" s="2"/>
    </row>
    <row r="331" spans="1:26" s="4" customFormat="1" ht="28.5" x14ac:dyDescent="0.2">
      <c r="A331" s="18" t="s">
        <v>246</v>
      </c>
      <c r="B331" s="9">
        <v>1552</v>
      </c>
      <c r="C331" s="8">
        <v>2000</v>
      </c>
      <c r="D331" s="8" t="s">
        <v>320</v>
      </c>
      <c r="E331" s="8" t="s">
        <v>15</v>
      </c>
      <c r="F331" s="8" t="s">
        <v>11</v>
      </c>
      <c r="G331" s="8" t="s">
        <v>12</v>
      </c>
      <c r="H331" s="17">
        <v>43523</v>
      </c>
      <c r="I331" s="2"/>
      <c r="J331" s="2"/>
      <c r="K331" s="2"/>
      <c r="L331" s="2"/>
      <c r="M331" s="2"/>
      <c r="N331" s="2"/>
      <c r="O331" s="2"/>
      <c r="P331" s="2"/>
      <c r="Q331" s="2"/>
      <c r="R331" s="2"/>
      <c r="S331" s="2"/>
      <c r="T331" s="2"/>
      <c r="U331" s="2"/>
      <c r="V331" s="2"/>
      <c r="W331" s="2"/>
      <c r="X331" s="2"/>
      <c r="Y331" s="2"/>
      <c r="Z331" s="2"/>
    </row>
    <row r="332" spans="1:26" s="4" customFormat="1" ht="28.5" x14ac:dyDescent="0.2">
      <c r="A332" s="18" t="s">
        <v>246</v>
      </c>
      <c r="B332" s="9">
        <v>2140</v>
      </c>
      <c r="C332" s="8">
        <v>2000</v>
      </c>
      <c r="D332" s="8" t="s">
        <v>321</v>
      </c>
      <c r="E332" s="8" t="s">
        <v>304</v>
      </c>
      <c r="F332" s="8" t="s">
        <v>11</v>
      </c>
      <c r="G332" s="8" t="s">
        <v>12</v>
      </c>
      <c r="H332" s="17">
        <v>43523</v>
      </c>
      <c r="I332" s="2"/>
      <c r="J332" s="2"/>
      <c r="K332" s="2"/>
      <c r="L332" s="2"/>
      <c r="M332" s="2"/>
      <c r="N332" s="2"/>
      <c r="O332" s="2"/>
      <c r="P332" s="2"/>
      <c r="Q332" s="2"/>
      <c r="R332" s="2"/>
      <c r="S332" s="2"/>
      <c r="T332" s="2"/>
      <c r="U332" s="2"/>
      <c r="V332" s="2"/>
      <c r="W332" s="2"/>
      <c r="X332" s="2"/>
      <c r="Y332" s="2"/>
      <c r="Z332" s="2"/>
    </row>
    <row r="333" spans="1:26" s="4" customFormat="1" x14ac:dyDescent="0.2">
      <c r="A333" s="18" t="s">
        <v>246</v>
      </c>
      <c r="B333" s="9">
        <v>917</v>
      </c>
      <c r="C333" s="8">
        <v>1999</v>
      </c>
      <c r="D333" s="8" t="s">
        <v>314</v>
      </c>
      <c r="E333" s="8" t="s">
        <v>15</v>
      </c>
      <c r="F333" s="8" t="s">
        <v>11</v>
      </c>
      <c r="G333" s="8" t="s">
        <v>12</v>
      </c>
      <c r="H333" s="17">
        <v>43523</v>
      </c>
      <c r="I333" s="2"/>
      <c r="J333" s="2"/>
      <c r="K333" s="2"/>
      <c r="L333" s="2"/>
      <c r="M333" s="2"/>
      <c r="N333" s="2"/>
      <c r="O333" s="2"/>
      <c r="P333" s="2"/>
      <c r="Q333" s="2"/>
      <c r="R333" s="2"/>
      <c r="S333" s="2"/>
      <c r="T333" s="2"/>
      <c r="U333" s="2"/>
      <c r="V333" s="2"/>
      <c r="W333" s="2"/>
      <c r="X333" s="2"/>
      <c r="Y333" s="2"/>
      <c r="Z333" s="2"/>
    </row>
    <row r="334" spans="1:26" s="4" customFormat="1" x14ac:dyDescent="0.2">
      <c r="A334" s="18" t="s">
        <v>246</v>
      </c>
      <c r="B334" s="9">
        <v>1995</v>
      </c>
      <c r="C334" s="8">
        <v>1999</v>
      </c>
      <c r="D334" s="8" t="s">
        <v>315</v>
      </c>
      <c r="E334" s="8" t="s">
        <v>15</v>
      </c>
      <c r="F334" s="8" t="s">
        <v>11</v>
      </c>
      <c r="G334" s="8" t="s">
        <v>12</v>
      </c>
      <c r="H334" s="17">
        <v>43523</v>
      </c>
      <c r="I334" s="2"/>
      <c r="J334" s="2"/>
      <c r="K334" s="2"/>
      <c r="L334" s="2"/>
      <c r="M334" s="2"/>
      <c r="N334" s="2"/>
      <c r="O334" s="2"/>
      <c r="P334" s="2"/>
      <c r="Q334" s="2"/>
      <c r="R334" s="2"/>
      <c r="S334" s="2"/>
      <c r="T334" s="2"/>
      <c r="U334" s="2"/>
      <c r="V334" s="2"/>
      <c r="W334" s="2"/>
      <c r="X334" s="2"/>
      <c r="Y334" s="2"/>
      <c r="Z334" s="2"/>
    </row>
    <row r="335" spans="1:26" s="4" customFormat="1" ht="42.75" x14ac:dyDescent="0.2">
      <c r="A335" s="18" t="s">
        <v>246</v>
      </c>
      <c r="B335" s="9">
        <v>2145</v>
      </c>
      <c r="C335" s="8">
        <v>1999</v>
      </c>
      <c r="D335" s="8" t="s">
        <v>316</v>
      </c>
      <c r="E335" s="8" t="s">
        <v>317</v>
      </c>
      <c r="F335" s="8" t="s">
        <v>131</v>
      </c>
      <c r="G335" s="8" t="s">
        <v>132</v>
      </c>
      <c r="H335" s="17">
        <v>43536</v>
      </c>
      <c r="I335" s="2"/>
      <c r="J335" s="2"/>
      <c r="K335" s="2"/>
      <c r="L335" s="2"/>
      <c r="M335" s="2"/>
      <c r="N335" s="2"/>
      <c r="O335" s="2"/>
      <c r="P335" s="2"/>
      <c r="Q335" s="2"/>
      <c r="R335" s="2"/>
      <c r="S335" s="2"/>
      <c r="T335" s="2"/>
      <c r="U335" s="2"/>
      <c r="V335" s="2"/>
      <c r="W335" s="2"/>
      <c r="X335" s="2"/>
      <c r="Y335" s="2"/>
      <c r="Z335" s="2"/>
    </row>
    <row r="336" spans="1:26" s="4" customFormat="1" ht="42.75" x14ac:dyDescent="0.2">
      <c r="A336" s="18" t="s">
        <v>246</v>
      </c>
      <c r="B336" s="9">
        <v>2569</v>
      </c>
      <c r="C336" s="8">
        <v>1999</v>
      </c>
      <c r="D336" s="8" t="s">
        <v>318</v>
      </c>
      <c r="E336" s="8">
        <v>12</v>
      </c>
      <c r="F336" s="8" t="s">
        <v>11</v>
      </c>
      <c r="G336" s="8" t="s">
        <v>12</v>
      </c>
      <c r="H336" s="17">
        <v>43523</v>
      </c>
      <c r="I336" s="2"/>
      <c r="J336" s="2"/>
      <c r="K336" s="2"/>
      <c r="L336" s="2"/>
      <c r="M336" s="2"/>
      <c r="N336" s="2"/>
      <c r="O336" s="2"/>
      <c r="P336" s="2"/>
      <c r="Q336" s="2"/>
      <c r="R336" s="2"/>
      <c r="S336" s="2"/>
      <c r="T336" s="2"/>
      <c r="U336" s="2"/>
      <c r="V336" s="2"/>
      <c r="W336" s="2"/>
      <c r="X336" s="2"/>
      <c r="Y336" s="2"/>
      <c r="Z336" s="2"/>
    </row>
    <row r="337" spans="1:26" s="4" customFormat="1" ht="28.5" x14ac:dyDescent="0.2">
      <c r="A337" s="18" t="s">
        <v>246</v>
      </c>
      <c r="B337" s="9">
        <v>1554</v>
      </c>
      <c r="C337" s="8">
        <v>1998</v>
      </c>
      <c r="D337" s="8" t="s">
        <v>309</v>
      </c>
      <c r="E337" s="8" t="s">
        <v>15</v>
      </c>
      <c r="F337" s="8" t="s">
        <v>150</v>
      </c>
      <c r="G337" s="8" t="s">
        <v>1413</v>
      </c>
      <c r="H337" s="17">
        <v>43523</v>
      </c>
      <c r="I337" s="2"/>
      <c r="J337" s="2"/>
      <c r="K337" s="2"/>
      <c r="L337" s="2"/>
      <c r="M337" s="2"/>
      <c r="N337" s="2"/>
      <c r="O337" s="2"/>
      <c r="P337" s="2"/>
      <c r="Q337" s="2"/>
      <c r="R337" s="2"/>
      <c r="S337" s="2"/>
      <c r="T337" s="2"/>
      <c r="U337" s="2"/>
      <c r="V337" s="2"/>
      <c r="W337" s="2"/>
      <c r="X337" s="2"/>
      <c r="Y337" s="2"/>
      <c r="Z337" s="2"/>
    </row>
    <row r="338" spans="1:26" s="4" customFormat="1" ht="42.75" x14ac:dyDescent="0.2">
      <c r="A338" s="18" t="s">
        <v>246</v>
      </c>
      <c r="B338" s="9">
        <v>1567</v>
      </c>
      <c r="C338" s="8">
        <v>1998</v>
      </c>
      <c r="D338" s="8" t="s">
        <v>310</v>
      </c>
      <c r="E338" s="8" t="s">
        <v>15</v>
      </c>
      <c r="F338" s="8" t="s">
        <v>311</v>
      </c>
      <c r="G338" s="8" t="s">
        <v>312</v>
      </c>
      <c r="H338" s="17">
        <v>43536</v>
      </c>
      <c r="I338" s="2"/>
      <c r="J338" s="2"/>
      <c r="K338" s="2"/>
      <c r="L338" s="2"/>
      <c r="M338" s="2"/>
      <c r="N338" s="2"/>
      <c r="O338" s="2"/>
      <c r="P338" s="2"/>
      <c r="Q338" s="2"/>
      <c r="R338" s="2"/>
      <c r="S338" s="2"/>
      <c r="T338" s="2"/>
      <c r="U338" s="2"/>
      <c r="V338" s="2"/>
      <c r="W338" s="2"/>
      <c r="X338" s="2"/>
      <c r="Y338" s="2"/>
      <c r="Z338" s="2"/>
    </row>
    <row r="339" spans="1:26" s="4" customFormat="1" ht="57" x14ac:dyDescent="0.2">
      <c r="A339" s="18" t="s">
        <v>246</v>
      </c>
      <c r="B339" s="9">
        <v>1737</v>
      </c>
      <c r="C339" s="8">
        <v>1998</v>
      </c>
      <c r="D339" s="8" t="s">
        <v>313</v>
      </c>
      <c r="E339" s="8" t="s">
        <v>15</v>
      </c>
      <c r="F339" s="8" t="s">
        <v>131</v>
      </c>
      <c r="G339" s="8" t="s">
        <v>132</v>
      </c>
      <c r="H339" s="17">
        <v>43536</v>
      </c>
      <c r="I339" s="2"/>
      <c r="J339" s="2"/>
      <c r="K339" s="2"/>
      <c r="L339" s="2"/>
      <c r="M339" s="2"/>
      <c r="N339" s="2"/>
      <c r="O339" s="2"/>
      <c r="P339" s="2"/>
      <c r="Q339" s="2"/>
      <c r="R339" s="2"/>
      <c r="S339" s="2"/>
      <c r="T339" s="2"/>
      <c r="U339" s="2"/>
      <c r="V339" s="2"/>
      <c r="W339" s="2"/>
      <c r="X339" s="2"/>
      <c r="Y339" s="2"/>
      <c r="Z339" s="2"/>
    </row>
    <row r="340" spans="1:26" s="4" customFormat="1" ht="42.75" x14ac:dyDescent="0.2">
      <c r="A340" s="18" t="s">
        <v>246</v>
      </c>
      <c r="B340" s="7">
        <v>511</v>
      </c>
      <c r="C340" s="8">
        <v>1998</v>
      </c>
      <c r="D340" s="8" t="s">
        <v>657</v>
      </c>
      <c r="E340" s="8" t="s">
        <v>15</v>
      </c>
      <c r="F340" s="8" t="s">
        <v>21</v>
      </c>
      <c r="G340" s="8" t="s">
        <v>1419</v>
      </c>
      <c r="H340" s="17">
        <v>43523</v>
      </c>
      <c r="I340" s="2"/>
      <c r="J340" s="2"/>
      <c r="K340" s="2"/>
      <c r="L340" s="2"/>
      <c r="M340" s="2"/>
      <c r="N340" s="2"/>
      <c r="O340" s="2"/>
      <c r="P340" s="2"/>
      <c r="Q340" s="2"/>
      <c r="R340" s="2"/>
      <c r="S340" s="2"/>
      <c r="T340" s="2"/>
      <c r="U340" s="2"/>
      <c r="V340" s="2"/>
      <c r="W340" s="2"/>
      <c r="X340" s="2"/>
      <c r="Y340" s="2"/>
      <c r="Z340" s="2"/>
    </row>
    <row r="341" spans="1:26" s="4" customFormat="1" ht="28.5" x14ac:dyDescent="0.2">
      <c r="A341" s="18" t="s">
        <v>246</v>
      </c>
      <c r="B341" s="9">
        <v>16</v>
      </c>
      <c r="C341" s="8">
        <v>1997</v>
      </c>
      <c r="D341" s="8" t="s">
        <v>303</v>
      </c>
      <c r="E341" s="8" t="s">
        <v>304</v>
      </c>
      <c r="F341" s="8" t="s">
        <v>11</v>
      </c>
      <c r="G341" s="8" t="s">
        <v>12</v>
      </c>
      <c r="H341" s="17">
        <v>43523</v>
      </c>
      <c r="I341" s="2"/>
      <c r="J341" s="2"/>
      <c r="K341" s="2"/>
      <c r="L341" s="2"/>
      <c r="M341" s="2"/>
      <c r="N341" s="2"/>
      <c r="O341" s="2"/>
      <c r="P341" s="2"/>
      <c r="Q341" s="2"/>
      <c r="R341" s="2"/>
      <c r="S341" s="2"/>
      <c r="T341" s="2"/>
      <c r="U341" s="2"/>
      <c r="V341" s="2"/>
      <c r="W341" s="2"/>
      <c r="X341" s="2"/>
      <c r="Y341" s="2"/>
      <c r="Z341" s="2"/>
    </row>
    <row r="342" spans="1:26" s="4" customFormat="1" ht="28.5" x14ac:dyDescent="0.2">
      <c r="A342" s="18" t="s">
        <v>246</v>
      </c>
      <c r="B342" s="9">
        <v>357</v>
      </c>
      <c r="C342" s="8">
        <v>1997</v>
      </c>
      <c r="D342" s="8" t="s">
        <v>305</v>
      </c>
      <c r="E342" s="8" t="s">
        <v>15</v>
      </c>
      <c r="F342" s="8" t="s">
        <v>306</v>
      </c>
      <c r="G342" s="8" t="s">
        <v>1407</v>
      </c>
      <c r="H342" s="17">
        <v>43536</v>
      </c>
      <c r="I342" s="2"/>
      <c r="J342" s="2"/>
      <c r="K342" s="2"/>
      <c r="L342" s="2"/>
      <c r="M342" s="2"/>
      <c r="N342" s="2"/>
      <c r="O342" s="2"/>
      <c r="P342" s="2"/>
      <c r="Q342" s="2"/>
      <c r="R342" s="2"/>
      <c r="S342" s="2"/>
      <c r="T342" s="2"/>
      <c r="U342" s="2"/>
      <c r="V342" s="2"/>
      <c r="W342" s="2"/>
      <c r="X342" s="2"/>
      <c r="Y342" s="2"/>
      <c r="Z342" s="2"/>
    </row>
    <row r="343" spans="1:26" s="4" customFormat="1" ht="42.75" x14ac:dyDescent="0.2">
      <c r="A343" s="18" t="s">
        <v>246</v>
      </c>
      <c r="B343" s="9">
        <v>1543</v>
      </c>
      <c r="C343" s="8">
        <v>1997</v>
      </c>
      <c r="D343" s="8" t="s">
        <v>307</v>
      </c>
      <c r="E343" s="8" t="s">
        <v>308</v>
      </c>
      <c r="F343" s="8" t="s">
        <v>11</v>
      </c>
      <c r="G343" s="8" t="s">
        <v>12</v>
      </c>
      <c r="H343" s="17">
        <v>43523</v>
      </c>
      <c r="I343" s="2"/>
      <c r="J343" s="2"/>
      <c r="K343" s="2"/>
      <c r="L343" s="2"/>
      <c r="M343" s="2"/>
      <c r="N343" s="2"/>
      <c r="O343" s="2"/>
      <c r="P343" s="2"/>
      <c r="Q343" s="2"/>
      <c r="R343" s="2"/>
      <c r="S343" s="2"/>
      <c r="T343" s="2"/>
      <c r="U343" s="2"/>
      <c r="V343" s="2"/>
      <c r="W343" s="2"/>
      <c r="X343" s="2"/>
      <c r="Y343" s="2"/>
      <c r="Z343" s="2"/>
    </row>
    <row r="344" spans="1:26" s="4" customFormat="1" ht="28.5" x14ac:dyDescent="0.2">
      <c r="A344" s="16" t="s">
        <v>246</v>
      </c>
      <c r="B344" s="9">
        <v>111</v>
      </c>
      <c r="C344" s="8">
        <v>1996</v>
      </c>
      <c r="D344" s="8" t="s">
        <v>299</v>
      </c>
      <c r="E344" s="8" t="s">
        <v>15</v>
      </c>
      <c r="F344" s="8" t="s">
        <v>29</v>
      </c>
      <c r="G344" s="8" t="s">
        <v>30</v>
      </c>
      <c r="H344" s="17">
        <v>43536</v>
      </c>
      <c r="I344" s="2"/>
      <c r="J344" s="2"/>
      <c r="K344" s="2"/>
      <c r="L344" s="2"/>
      <c r="M344" s="2"/>
      <c r="N344" s="2"/>
      <c r="O344" s="2"/>
      <c r="P344" s="2"/>
      <c r="Q344" s="2"/>
      <c r="R344" s="2"/>
      <c r="S344" s="2"/>
      <c r="T344" s="2"/>
      <c r="U344" s="2"/>
      <c r="V344" s="2"/>
      <c r="W344" s="2"/>
      <c r="X344" s="2"/>
      <c r="Y344" s="2"/>
      <c r="Z344" s="2"/>
    </row>
    <row r="345" spans="1:26" s="4" customFormat="1" ht="28.5" x14ac:dyDescent="0.2">
      <c r="A345" s="16" t="s">
        <v>246</v>
      </c>
      <c r="B345" s="9">
        <v>714</v>
      </c>
      <c r="C345" s="8">
        <v>1996</v>
      </c>
      <c r="D345" s="8" t="s">
        <v>300</v>
      </c>
      <c r="E345" s="8" t="s">
        <v>15</v>
      </c>
      <c r="F345" s="8" t="s">
        <v>29</v>
      </c>
      <c r="G345" s="8" t="s">
        <v>30</v>
      </c>
      <c r="H345" s="17">
        <v>43536</v>
      </c>
      <c r="I345" s="2"/>
      <c r="J345" s="2"/>
      <c r="K345" s="2"/>
      <c r="L345" s="2"/>
      <c r="M345" s="2"/>
      <c r="N345" s="2"/>
      <c r="O345" s="2"/>
      <c r="P345" s="2"/>
      <c r="Q345" s="2"/>
      <c r="R345" s="2"/>
      <c r="S345" s="2"/>
      <c r="T345" s="2"/>
      <c r="U345" s="2"/>
      <c r="V345" s="2"/>
      <c r="W345" s="2"/>
      <c r="X345" s="2"/>
      <c r="Y345" s="2"/>
      <c r="Z345" s="2"/>
    </row>
    <row r="346" spans="1:26" s="4" customFormat="1" ht="28.5" x14ac:dyDescent="0.2">
      <c r="A346" s="18" t="s">
        <v>246</v>
      </c>
      <c r="B346" s="9">
        <v>1530</v>
      </c>
      <c r="C346" s="8">
        <v>1996</v>
      </c>
      <c r="D346" s="8" t="s">
        <v>301</v>
      </c>
      <c r="E346" s="8" t="s">
        <v>302</v>
      </c>
      <c r="F346" s="8" t="s">
        <v>11</v>
      </c>
      <c r="G346" s="8" t="s">
        <v>12</v>
      </c>
      <c r="H346" s="17">
        <v>43523</v>
      </c>
      <c r="I346" s="2"/>
      <c r="J346" s="2"/>
      <c r="K346" s="2"/>
      <c r="L346" s="2"/>
      <c r="M346" s="2"/>
      <c r="N346" s="2"/>
      <c r="O346" s="2"/>
      <c r="P346" s="2"/>
      <c r="Q346" s="2"/>
      <c r="R346" s="2"/>
      <c r="S346" s="2"/>
      <c r="T346" s="2"/>
      <c r="U346" s="2"/>
      <c r="V346" s="2"/>
      <c r="W346" s="2"/>
      <c r="X346" s="2"/>
      <c r="Y346" s="2"/>
      <c r="Z346" s="2"/>
    </row>
    <row r="347" spans="1:26" s="4" customFormat="1" ht="28.5" x14ac:dyDescent="0.2">
      <c r="A347" s="18" t="s">
        <v>246</v>
      </c>
      <c r="B347" s="9">
        <v>105</v>
      </c>
      <c r="C347" s="8">
        <v>1995</v>
      </c>
      <c r="D347" s="8" t="s">
        <v>285</v>
      </c>
      <c r="E347" s="8" t="s">
        <v>15</v>
      </c>
      <c r="F347" s="8" t="s">
        <v>1442</v>
      </c>
      <c r="G347" s="8" t="s">
        <v>1441</v>
      </c>
      <c r="H347" s="17">
        <v>43536</v>
      </c>
      <c r="I347" s="2"/>
      <c r="J347" s="2"/>
      <c r="K347" s="2"/>
      <c r="L347" s="2"/>
      <c r="M347" s="2"/>
      <c r="N347" s="2"/>
      <c r="O347" s="2"/>
      <c r="P347" s="2"/>
      <c r="Q347" s="2"/>
      <c r="R347" s="2"/>
      <c r="S347" s="2"/>
      <c r="T347" s="2"/>
      <c r="U347" s="2"/>
      <c r="V347" s="2"/>
      <c r="W347" s="2"/>
      <c r="X347" s="2"/>
      <c r="Y347" s="2"/>
      <c r="Z347" s="2"/>
    </row>
    <row r="348" spans="1:26" s="4" customFormat="1" ht="99.75" x14ac:dyDescent="0.2">
      <c r="A348" s="18" t="s">
        <v>246</v>
      </c>
      <c r="B348" s="9">
        <v>948</v>
      </c>
      <c r="C348" s="8">
        <v>1995</v>
      </c>
      <c r="D348" s="8" t="s">
        <v>286</v>
      </c>
      <c r="E348" s="8" t="s">
        <v>15</v>
      </c>
      <c r="F348" s="8" t="s">
        <v>287</v>
      </c>
      <c r="G348" s="8" t="s">
        <v>1454</v>
      </c>
      <c r="H348" s="17">
        <v>43523</v>
      </c>
      <c r="I348" s="2"/>
      <c r="J348" s="2"/>
      <c r="K348" s="2"/>
      <c r="L348" s="2"/>
      <c r="M348" s="2"/>
      <c r="N348" s="2"/>
      <c r="O348" s="2"/>
      <c r="P348" s="2"/>
      <c r="Q348" s="2"/>
      <c r="R348" s="2"/>
      <c r="S348" s="2"/>
      <c r="T348" s="2"/>
      <c r="U348" s="2"/>
      <c r="V348" s="2"/>
      <c r="W348" s="2"/>
      <c r="X348" s="2"/>
      <c r="Y348" s="2"/>
      <c r="Z348" s="2"/>
    </row>
    <row r="349" spans="1:26" s="4" customFormat="1" ht="28.5" x14ac:dyDescent="0.2">
      <c r="A349" s="18" t="s">
        <v>246</v>
      </c>
      <c r="B349" s="7">
        <v>1477</v>
      </c>
      <c r="C349" s="8">
        <v>1995</v>
      </c>
      <c r="D349" s="8" t="s">
        <v>288</v>
      </c>
      <c r="E349" s="8" t="s">
        <v>15</v>
      </c>
      <c r="F349" s="8" t="s">
        <v>19</v>
      </c>
      <c r="G349" s="8" t="s">
        <v>1459</v>
      </c>
      <c r="H349" s="17">
        <v>43522</v>
      </c>
      <c r="I349" s="2"/>
      <c r="J349" s="2"/>
      <c r="K349" s="2"/>
      <c r="L349" s="2"/>
      <c r="M349" s="2"/>
      <c r="N349" s="2"/>
      <c r="O349" s="2"/>
      <c r="P349" s="2"/>
      <c r="Q349" s="2"/>
      <c r="R349" s="2"/>
      <c r="S349" s="2"/>
      <c r="T349" s="2"/>
      <c r="U349" s="2"/>
      <c r="V349" s="2"/>
      <c r="W349" s="2"/>
      <c r="X349" s="2"/>
      <c r="Y349" s="2"/>
      <c r="Z349" s="2"/>
    </row>
    <row r="350" spans="1:26" s="4" customFormat="1" ht="57" x14ac:dyDescent="0.2">
      <c r="A350" s="18" t="s">
        <v>246</v>
      </c>
      <c r="B350" s="7">
        <v>1973</v>
      </c>
      <c r="C350" s="8">
        <v>1995</v>
      </c>
      <c r="D350" s="8" t="s">
        <v>289</v>
      </c>
      <c r="E350" s="8" t="s">
        <v>15</v>
      </c>
      <c r="F350" s="8" t="s">
        <v>11</v>
      </c>
      <c r="G350" s="8" t="s">
        <v>12</v>
      </c>
      <c r="H350" s="17">
        <v>43523</v>
      </c>
      <c r="I350" s="2"/>
      <c r="J350" s="2"/>
      <c r="K350" s="2"/>
      <c r="L350" s="2"/>
      <c r="M350" s="2"/>
      <c r="N350" s="2"/>
      <c r="O350" s="2"/>
      <c r="P350" s="2"/>
      <c r="Q350" s="2"/>
      <c r="R350" s="2"/>
      <c r="S350" s="2"/>
      <c r="T350" s="2"/>
      <c r="U350" s="2"/>
      <c r="V350" s="2"/>
      <c r="W350" s="2"/>
      <c r="X350" s="2"/>
      <c r="Y350" s="2"/>
      <c r="Z350" s="2"/>
    </row>
    <row r="351" spans="1:26" s="4" customFormat="1" ht="71.25" x14ac:dyDescent="0.2">
      <c r="A351" s="18" t="s">
        <v>246</v>
      </c>
      <c r="B351" s="7">
        <v>2107</v>
      </c>
      <c r="C351" s="8">
        <v>1995</v>
      </c>
      <c r="D351" s="8" t="s">
        <v>290</v>
      </c>
      <c r="E351" s="8" t="s">
        <v>15</v>
      </c>
      <c r="F351" s="8" t="s">
        <v>21</v>
      </c>
      <c r="G351" s="8" t="s">
        <v>1452</v>
      </c>
      <c r="H351" s="17">
        <v>43523</v>
      </c>
      <c r="I351" s="2"/>
      <c r="J351" s="2"/>
      <c r="K351" s="2"/>
      <c r="L351" s="2"/>
      <c r="M351" s="2"/>
      <c r="N351" s="2"/>
      <c r="O351" s="2"/>
      <c r="P351" s="2"/>
      <c r="Q351" s="2"/>
      <c r="R351" s="2"/>
      <c r="S351" s="2"/>
      <c r="T351" s="2"/>
      <c r="U351" s="2"/>
      <c r="V351" s="2"/>
      <c r="W351" s="2"/>
      <c r="X351" s="2"/>
      <c r="Y351" s="2"/>
      <c r="Z351" s="2"/>
    </row>
    <row r="352" spans="1:26" s="4" customFormat="1" ht="42.75" x14ac:dyDescent="0.2">
      <c r="A352" s="18" t="s">
        <v>246</v>
      </c>
      <c r="B352" s="7">
        <v>2150</v>
      </c>
      <c r="C352" s="8">
        <v>1995</v>
      </c>
      <c r="D352" s="8" t="s">
        <v>291</v>
      </c>
      <c r="E352" s="8" t="s">
        <v>15</v>
      </c>
      <c r="F352" s="8" t="s">
        <v>292</v>
      </c>
      <c r="G352" s="8" t="s">
        <v>1481</v>
      </c>
      <c r="H352" s="17">
        <v>43522</v>
      </c>
      <c r="I352" s="2"/>
      <c r="J352" s="2"/>
      <c r="K352" s="2"/>
      <c r="L352" s="2"/>
      <c r="M352" s="2"/>
      <c r="N352" s="2"/>
      <c r="O352" s="2"/>
      <c r="P352" s="2"/>
      <c r="Q352" s="2"/>
      <c r="R352" s="2"/>
      <c r="S352" s="2"/>
      <c r="T352" s="2"/>
      <c r="U352" s="2"/>
      <c r="V352" s="2"/>
      <c r="W352" s="2"/>
      <c r="X352" s="2"/>
      <c r="Y352" s="2"/>
      <c r="Z352" s="2"/>
    </row>
    <row r="353" spans="1:26" s="4" customFormat="1" ht="57" x14ac:dyDescent="0.2">
      <c r="A353" s="18" t="s">
        <v>246</v>
      </c>
      <c r="B353" s="7">
        <v>2326</v>
      </c>
      <c r="C353" s="8">
        <v>1995</v>
      </c>
      <c r="D353" s="8" t="s">
        <v>293</v>
      </c>
      <c r="E353" s="8" t="s">
        <v>15</v>
      </c>
      <c r="F353" s="8" t="s">
        <v>74</v>
      </c>
      <c r="G353" s="8" t="s">
        <v>1459</v>
      </c>
      <c r="H353" s="17">
        <v>43522</v>
      </c>
      <c r="I353" s="2"/>
      <c r="J353" s="2"/>
      <c r="K353" s="2"/>
      <c r="L353" s="2"/>
      <c r="M353" s="2"/>
      <c r="N353" s="2"/>
      <c r="O353" s="2"/>
      <c r="P353" s="2"/>
      <c r="Q353" s="2"/>
      <c r="R353" s="2"/>
      <c r="S353" s="2"/>
      <c r="T353" s="2"/>
      <c r="U353" s="2"/>
      <c r="V353" s="2"/>
      <c r="W353" s="2"/>
      <c r="X353" s="2"/>
      <c r="Y353" s="2"/>
      <c r="Z353" s="2"/>
    </row>
    <row r="354" spans="1:26" s="4" customFormat="1" ht="42.75" x14ac:dyDescent="0.2">
      <c r="A354" s="18" t="s">
        <v>246</v>
      </c>
      <c r="B354" s="9">
        <v>2232</v>
      </c>
      <c r="C354" s="8">
        <v>1995</v>
      </c>
      <c r="D354" s="8" t="s">
        <v>294</v>
      </c>
      <c r="E354" s="8" t="s">
        <v>295</v>
      </c>
      <c r="F354" s="8" t="s">
        <v>11</v>
      </c>
      <c r="G354" s="8" t="s">
        <v>12</v>
      </c>
      <c r="H354" s="17">
        <v>43523</v>
      </c>
      <c r="I354" s="2"/>
      <c r="J354" s="2"/>
      <c r="K354" s="2"/>
      <c r="L354" s="2"/>
      <c r="M354" s="2"/>
      <c r="N354" s="2"/>
      <c r="O354" s="2"/>
      <c r="P354" s="2"/>
      <c r="Q354" s="2"/>
      <c r="R354" s="2"/>
      <c r="S354" s="2"/>
      <c r="T354" s="2"/>
      <c r="U354" s="2"/>
      <c r="V354" s="2"/>
      <c r="W354" s="2"/>
      <c r="X354" s="2"/>
      <c r="Y354" s="2"/>
      <c r="Z354" s="2"/>
    </row>
    <row r="355" spans="1:26" s="4" customFormat="1" ht="28.5" x14ac:dyDescent="0.2">
      <c r="A355" s="18" t="s">
        <v>246</v>
      </c>
      <c r="B355" s="9">
        <v>2263</v>
      </c>
      <c r="C355" s="8">
        <v>1995</v>
      </c>
      <c r="D355" s="8" t="s">
        <v>296</v>
      </c>
      <c r="E355" s="8" t="s">
        <v>15</v>
      </c>
      <c r="F355" s="8" t="s">
        <v>1442</v>
      </c>
      <c r="G355" s="8" t="s">
        <v>1441</v>
      </c>
      <c r="H355" s="17">
        <v>43536</v>
      </c>
      <c r="I355" s="2"/>
      <c r="J355" s="2"/>
      <c r="K355" s="2"/>
      <c r="L355" s="2"/>
      <c r="M355" s="2"/>
      <c r="N355" s="2"/>
      <c r="O355" s="2"/>
      <c r="P355" s="2"/>
      <c r="Q355" s="2"/>
      <c r="R355" s="2"/>
      <c r="S355" s="2"/>
      <c r="T355" s="2"/>
      <c r="U355" s="2"/>
      <c r="V355" s="2"/>
      <c r="W355" s="2"/>
      <c r="X355" s="2"/>
      <c r="Y355" s="2"/>
      <c r="Z355" s="2"/>
    </row>
    <row r="356" spans="1:26" s="4" customFormat="1" ht="57" x14ac:dyDescent="0.2">
      <c r="A356" s="18" t="s">
        <v>246</v>
      </c>
      <c r="B356" s="9">
        <v>1228</v>
      </c>
      <c r="C356" s="8">
        <v>1995</v>
      </c>
      <c r="D356" s="8" t="s">
        <v>297</v>
      </c>
      <c r="E356" s="8" t="s">
        <v>298</v>
      </c>
      <c r="F356" s="8" t="s">
        <v>11</v>
      </c>
      <c r="G356" s="8" t="s">
        <v>12</v>
      </c>
      <c r="H356" s="17">
        <v>43523</v>
      </c>
      <c r="I356" s="2"/>
      <c r="J356" s="2"/>
      <c r="K356" s="2"/>
      <c r="L356" s="2"/>
      <c r="M356" s="2"/>
      <c r="N356" s="2"/>
      <c r="O356" s="2"/>
      <c r="P356" s="2"/>
      <c r="Q356" s="2"/>
      <c r="R356" s="2"/>
      <c r="S356" s="2"/>
      <c r="T356" s="2"/>
      <c r="U356" s="2"/>
      <c r="V356" s="2"/>
      <c r="W356" s="2"/>
      <c r="X356" s="2"/>
      <c r="Y356" s="2"/>
      <c r="Z356" s="2"/>
    </row>
    <row r="357" spans="1:26" s="4" customFormat="1" x14ac:dyDescent="0.2">
      <c r="A357" s="18" t="s">
        <v>246</v>
      </c>
      <c r="B357" s="9">
        <v>356</v>
      </c>
      <c r="C357" s="8">
        <v>1994</v>
      </c>
      <c r="D357" s="8" t="s">
        <v>274</v>
      </c>
      <c r="E357" s="8" t="s">
        <v>15</v>
      </c>
      <c r="F357" s="8" t="s">
        <v>11</v>
      </c>
      <c r="G357" s="8" t="s">
        <v>12</v>
      </c>
      <c r="H357" s="17">
        <v>43523</v>
      </c>
      <c r="I357" s="2"/>
      <c r="J357" s="2"/>
      <c r="K357" s="2"/>
      <c r="L357" s="2"/>
      <c r="M357" s="2"/>
      <c r="N357" s="2"/>
      <c r="O357" s="2"/>
      <c r="P357" s="2"/>
      <c r="Q357" s="2"/>
      <c r="R357" s="2"/>
      <c r="S357" s="2"/>
      <c r="T357" s="2"/>
      <c r="U357" s="2"/>
      <c r="V357" s="2"/>
      <c r="W357" s="2"/>
      <c r="X357" s="2"/>
      <c r="Y357" s="2"/>
      <c r="Z357" s="2"/>
    </row>
    <row r="358" spans="1:26" s="4" customFormat="1" ht="42.75" x14ac:dyDescent="0.2">
      <c r="A358" s="18" t="s">
        <v>246</v>
      </c>
      <c r="B358" s="9">
        <v>1108</v>
      </c>
      <c r="C358" s="8">
        <v>1994</v>
      </c>
      <c r="D358" s="8" t="s">
        <v>275</v>
      </c>
      <c r="E358" s="8" t="s">
        <v>15</v>
      </c>
      <c r="F358" s="8" t="s">
        <v>11</v>
      </c>
      <c r="G358" s="8" t="s">
        <v>12</v>
      </c>
      <c r="H358" s="17">
        <v>43523</v>
      </c>
      <c r="I358" s="2"/>
      <c r="J358" s="2"/>
      <c r="K358" s="2"/>
      <c r="L358" s="2"/>
      <c r="M358" s="2"/>
      <c r="N358" s="2"/>
      <c r="O358" s="2"/>
      <c r="P358" s="2"/>
      <c r="Q358" s="2"/>
      <c r="R358" s="2"/>
      <c r="S358" s="2"/>
      <c r="T358" s="2"/>
      <c r="U358" s="2"/>
      <c r="V358" s="2"/>
      <c r="W358" s="2"/>
      <c r="X358" s="2"/>
      <c r="Y358" s="2"/>
      <c r="Z358" s="2"/>
    </row>
    <row r="359" spans="1:26" s="4" customFormat="1" ht="28.5" x14ac:dyDescent="0.2">
      <c r="A359" s="18" t="s">
        <v>246</v>
      </c>
      <c r="B359" s="9">
        <v>1295</v>
      </c>
      <c r="C359" s="8">
        <v>1994</v>
      </c>
      <c r="D359" s="8" t="s">
        <v>276</v>
      </c>
      <c r="E359" s="8" t="s">
        <v>277</v>
      </c>
      <c r="F359" s="8" t="s">
        <v>11</v>
      </c>
      <c r="G359" s="8" t="s">
        <v>12</v>
      </c>
      <c r="H359" s="17">
        <v>43523</v>
      </c>
      <c r="I359" s="2"/>
      <c r="J359" s="2"/>
      <c r="K359" s="2"/>
      <c r="L359" s="2"/>
      <c r="M359" s="2"/>
      <c r="N359" s="2"/>
      <c r="O359" s="2"/>
      <c r="P359" s="2"/>
      <c r="Q359" s="2"/>
      <c r="R359" s="2"/>
      <c r="S359" s="2"/>
      <c r="T359" s="2"/>
      <c r="U359" s="2"/>
      <c r="V359" s="2"/>
      <c r="W359" s="2"/>
      <c r="X359" s="2"/>
      <c r="Y359" s="2"/>
      <c r="Z359" s="2"/>
    </row>
    <row r="360" spans="1:26" s="4" customFormat="1" ht="28.5" x14ac:dyDescent="0.2">
      <c r="A360" s="18" t="s">
        <v>246</v>
      </c>
      <c r="B360" s="9">
        <v>1772</v>
      </c>
      <c r="C360" s="8">
        <v>1994</v>
      </c>
      <c r="D360" s="8" t="s">
        <v>278</v>
      </c>
      <c r="E360" s="8" t="s">
        <v>279</v>
      </c>
      <c r="F360" s="8" t="s">
        <v>11</v>
      </c>
      <c r="G360" s="8" t="s">
        <v>12</v>
      </c>
      <c r="H360" s="17">
        <v>43523</v>
      </c>
      <c r="I360" s="2"/>
      <c r="J360" s="2"/>
      <c r="K360" s="2"/>
      <c r="L360" s="2"/>
      <c r="M360" s="2"/>
      <c r="N360" s="2"/>
      <c r="O360" s="2"/>
      <c r="P360" s="2"/>
      <c r="Q360" s="2"/>
      <c r="R360" s="2"/>
      <c r="S360" s="2"/>
      <c r="T360" s="2"/>
      <c r="U360" s="2"/>
      <c r="V360" s="2"/>
      <c r="W360" s="2"/>
      <c r="X360" s="2"/>
      <c r="Y360" s="2"/>
      <c r="Z360" s="2"/>
    </row>
    <row r="361" spans="1:26" s="4" customFormat="1" ht="28.5" x14ac:dyDescent="0.2">
      <c r="A361" s="18" t="s">
        <v>246</v>
      </c>
      <c r="B361" s="7">
        <v>1826</v>
      </c>
      <c r="C361" s="8">
        <v>1994</v>
      </c>
      <c r="D361" s="8" t="s">
        <v>280</v>
      </c>
      <c r="E361" s="8" t="s">
        <v>281</v>
      </c>
      <c r="F361" s="8" t="s">
        <v>69</v>
      </c>
      <c r="G361" s="8" t="s">
        <v>282</v>
      </c>
      <c r="H361" s="17">
        <v>43536</v>
      </c>
      <c r="I361" s="2"/>
      <c r="J361" s="2"/>
      <c r="K361" s="2"/>
      <c r="L361" s="2"/>
      <c r="M361" s="2"/>
      <c r="N361" s="2"/>
      <c r="O361" s="2"/>
      <c r="P361" s="2"/>
      <c r="Q361" s="2"/>
      <c r="R361" s="2"/>
      <c r="S361" s="2"/>
      <c r="T361" s="2"/>
      <c r="U361" s="2"/>
      <c r="V361" s="2"/>
      <c r="W361" s="2"/>
      <c r="X361" s="2"/>
      <c r="Y361" s="2"/>
      <c r="Z361" s="2"/>
    </row>
    <row r="362" spans="1:26" s="4" customFormat="1" x14ac:dyDescent="0.2">
      <c r="A362" s="18" t="s">
        <v>246</v>
      </c>
      <c r="B362" s="9">
        <v>1832</v>
      </c>
      <c r="C362" s="8">
        <v>1994</v>
      </c>
      <c r="D362" s="8" t="s">
        <v>283</v>
      </c>
      <c r="E362" s="8" t="s">
        <v>15</v>
      </c>
      <c r="F362" s="8" t="s">
        <v>11</v>
      </c>
      <c r="G362" s="8" t="s">
        <v>12</v>
      </c>
      <c r="H362" s="17">
        <v>43523</v>
      </c>
      <c r="I362" s="2"/>
      <c r="J362" s="2"/>
      <c r="K362" s="2"/>
      <c r="L362" s="2"/>
      <c r="M362" s="2"/>
      <c r="N362" s="2"/>
      <c r="O362" s="2"/>
      <c r="P362" s="2"/>
      <c r="Q362" s="2"/>
      <c r="R362" s="2"/>
      <c r="S362" s="2"/>
      <c r="T362" s="2"/>
      <c r="U362" s="2"/>
      <c r="V362" s="2"/>
      <c r="W362" s="2"/>
      <c r="X362" s="2"/>
      <c r="Y362" s="2"/>
      <c r="Z362" s="2"/>
    </row>
    <row r="363" spans="1:26" s="4" customFormat="1" ht="42.75" x14ac:dyDescent="0.2">
      <c r="A363" s="18" t="s">
        <v>246</v>
      </c>
      <c r="B363" s="9">
        <v>2644</v>
      </c>
      <c r="C363" s="8">
        <v>1994</v>
      </c>
      <c r="D363" s="8" t="s">
        <v>284</v>
      </c>
      <c r="E363" s="8" t="s">
        <v>15</v>
      </c>
      <c r="F363" s="8" t="s">
        <v>11</v>
      </c>
      <c r="G363" s="8" t="s">
        <v>12</v>
      </c>
      <c r="H363" s="17">
        <v>43523</v>
      </c>
      <c r="I363" s="2"/>
      <c r="J363" s="2"/>
      <c r="K363" s="2"/>
      <c r="L363" s="2"/>
      <c r="M363" s="2"/>
      <c r="N363" s="2"/>
      <c r="O363" s="2"/>
      <c r="P363" s="2"/>
      <c r="Q363" s="2"/>
      <c r="R363" s="2"/>
      <c r="S363" s="2"/>
      <c r="T363" s="2"/>
      <c r="U363" s="2"/>
      <c r="V363" s="2"/>
      <c r="W363" s="2"/>
      <c r="X363" s="2"/>
      <c r="Y363" s="2"/>
      <c r="Z363" s="2"/>
    </row>
    <row r="364" spans="1:26" s="4" customFormat="1" ht="42.75" x14ac:dyDescent="0.2">
      <c r="A364" s="16" t="s">
        <v>246</v>
      </c>
      <c r="B364" s="9">
        <v>2459</v>
      </c>
      <c r="C364" s="8">
        <v>1993</v>
      </c>
      <c r="D364" s="8" t="s">
        <v>267</v>
      </c>
      <c r="E364" s="8" t="s">
        <v>15</v>
      </c>
      <c r="F364" s="8" t="s">
        <v>29</v>
      </c>
      <c r="G364" s="8" t="s">
        <v>30</v>
      </c>
      <c r="H364" s="17">
        <v>43536</v>
      </c>
      <c r="I364" s="2"/>
      <c r="J364" s="2"/>
      <c r="K364" s="2"/>
      <c r="L364" s="2"/>
      <c r="M364" s="2"/>
      <c r="N364" s="2"/>
      <c r="O364" s="2"/>
      <c r="P364" s="2"/>
      <c r="Q364" s="2"/>
      <c r="R364" s="2"/>
      <c r="S364" s="2"/>
      <c r="T364" s="2"/>
      <c r="U364" s="2"/>
      <c r="V364" s="2"/>
      <c r="W364" s="2"/>
      <c r="X364" s="2"/>
      <c r="Y364" s="2"/>
      <c r="Z364" s="2"/>
    </row>
    <row r="365" spans="1:26" s="4" customFormat="1" ht="42.75" x14ac:dyDescent="0.2">
      <c r="A365" s="16" t="str">
        <f>HYPERLINK("http://www.gobiernobogota.gov.co/sgdapp/sites/default/files/normograma/Decreto%201421%20de%201993.pdf","Decreto Nacional")</f>
        <v>Decreto Nacional</v>
      </c>
      <c r="B365" s="9">
        <v>1421</v>
      </c>
      <c r="C365" s="8">
        <v>1993</v>
      </c>
      <c r="D365" s="8" t="s">
        <v>268</v>
      </c>
      <c r="E365" s="8" t="s">
        <v>15</v>
      </c>
      <c r="F365" s="8" t="s">
        <v>269</v>
      </c>
      <c r="G365" s="8" t="s">
        <v>1480</v>
      </c>
      <c r="H365" s="17">
        <v>43522</v>
      </c>
      <c r="I365" s="2"/>
      <c r="J365" s="2"/>
      <c r="K365" s="2"/>
      <c r="L365" s="2"/>
      <c r="M365" s="2"/>
      <c r="N365" s="2"/>
      <c r="O365" s="2"/>
      <c r="P365" s="2"/>
      <c r="Q365" s="2"/>
      <c r="R365" s="2"/>
      <c r="S365" s="2"/>
      <c r="T365" s="2"/>
      <c r="U365" s="2"/>
      <c r="V365" s="2"/>
      <c r="W365" s="2"/>
      <c r="X365" s="2"/>
      <c r="Y365" s="2"/>
      <c r="Z365" s="2"/>
    </row>
    <row r="366" spans="1:26" s="4" customFormat="1" ht="42.75" x14ac:dyDescent="0.2">
      <c r="A366" s="16" t="s">
        <v>246</v>
      </c>
      <c r="B366" s="9">
        <v>2459</v>
      </c>
      <c r="C366" s="8">
        <v>1993</v>
      </c>
      <c r="D366" s="8" t="s">
        <v>267</v>
      </c>
      <c r="E366" s="8" t="s">
        <v>15</v>
      </c>
      <c r="F366" s="8" t="s">
        <v>29</v>
      </c>
      <c r="G366" s="8" t="s">
        <v>30</v>
      </c>
      <c r="H366" s="17">
        <v>43536</v>
      </c>
      <c r="I366" s="2"/>
      <c r="J366" s="2"/>
      <c r="K366" s="2"/>
      <c r="L366" s="2"/>
      <c r="M366" s="2"/>
      <c r="N366" s="2"/>
      <c r="O366" s="2"/>
      <c r="P366" s="2"/>
      <c r="Q366" s="2"/>
      <c r="R366" s="2"/>
      <c r="S366" s="2"/>
      <c r="T366" s="2"/>
      <c r="U366" s="2"/>
      <c r="V366" s="2"/>
      <c r="W366" s="2"/>
      <c r="X366" s="2"/>
      <c r="Y366" s="2"/>
      <c r="Z366" s="2"/>
    </row>
    <row r="367" spans="1:26" s="4" customFormat="1" x14ac:dyDescent="0.2">
      <c r="A367" s="16" t="str">
        <f>HYPERLINK("www.funcionpublica.gov.co/eva/gestornormativo/norma_pdf.php?i=1543","Decreto Nacional")</f>
        <v>Decreto Nacional</v>
      </c>
      <c r="B367" s="9">
        <v>2535</v>
      </c>
      <c r="C367" s="8">
        <v>1993</v>
      </c>
      <c r="D367" s="8" t="s">
        <v>270</v>
      </c>
      <c r="E367" s="8" t="s">
        <v>15</v>
      </c>
      <c r="F367" s="8" t="s">
        <v>11</v>
      </c>
      <c r="G367" s="8" t="s">
        <v>12</v>
      </c>
      <c r="H367" s="17">
        <v>43523</v>
      </c>
      <c r="I367" s="2"/>
      <c r="J367" s="2"/>
      <c r="K367" s="2"/>
      <c r="L367" s="2"/>
      <c r="M367" s="2"/>
      <c r="N367" s="2"/>
      <c r="O367" s="2"/>
      <c r="P367" s="2"/>
      <c r="Q367" s="2"/>
      <c r="R367" s="2"/>
      <c r="S367" s="2"/>
      <c r="T367" s="2"/>
      <c r="U367" s="2"/>
      <c r="V367" s="2"/>
      <c r="W367" s="2"/>
      <c r="X367" s="2"/>
      <c r="Y367" s="2"/>
      <c r="Z367" s="2"/>
    </row>
    <row r="368" spans="1:26" s="4" customFormat="1" ht="42.75" x14ac:dyDescent="0.2">
      <c r="A368" s="16" t="s">
        <v>246</v>
      </c>
      <c r="B368" s="9">
        <v>2649</v>
      </c>
      <c r="C368" s="8">
        <v>1993</v>
      </c>
      <c r="D368" s="8" t="s">
        <v>271</v>
      </c>
      <c r="E368" s="8" t="s">
        <v>15</v>
      </c>
      <c r="F368" s="8" t="s">
        <v>272</v>
      </c>
      <c r="G368" s="8" t="s">
        <v>273</v>
      </c>
      <c r="H368" s="17">
        <v>43536</v>
      </c>
      <c r="I368" s="2"/>
      <c r="J368" s="2"/>
      <c r="K368" s="2"/>
      <c r="L368" s="2"/>
      <c r="M368" s="2"/>
      <c r="N368" s="2"/>
      <c r="O368" s="2"/>
      <c r="P368" s="2"/>
      <c r="Q368" s="2"/>
      <c r="R368" s="2"/>
      <c r="S368" s="2"/>
      <c r="T368" s="2"/>
      <c r="U368" s="2"/>
      <c r="V368" s="2"/>
      <c r="W368" s="2"/>
      <c r="X368" s="2"/>
      <c r="Y368" s="2"/>
      <c r="Z368" s="2"/>
    </row>
    <row r="369" spans="1:26" s="4" customFormat="1" ht="36.75" customHeight="1" x14ac:dyDescent="0.2">
      <c r="A369" s="16" t="s">
        <v>246</v>
      </c>
      <c r="B369" s="9">
        <v>1403</v>
      </c>
      <c r="C369" s="8">
        <v>1992</v>
      </c>
      <c r="D369" s="8" t="s">
        <v>266</v>
      </c>
      <c r="E369" s="8" t="s">
        <v>15</v>
      </c>
      <c r="F369" s="8" t="s">
        <v>29</v>
      </c>
      <c r="G369" s="8" t="s">
        <v>30</v>
      </c>
      <c r="H369" s="17">
        <v>43536</v>
      </c>
      <c r="I369" s="2"/>
      <c r="J369" s="2"/>
      <c r="K369" s="2"/>
      <c r="L369" s="2"/>
      <c r="M369" s="2"/>
      <c r="N369" s="2"/>
      <c r="O369" s="2"/>
      <c r="P369" s="2"/>
      <c r="Q369" s="2"/>
      <c r="R369" s="2"/>
      <c r="S369" s="2"/>
      <c r="T369" s="2"/>
      <c r="U369" s="2"/>
      <c r="V369" s="2"/>
      <c r="W369" s="2"/>
      <c r="X369" s="2"/>
      <c r="Y369" s="2"/>
      <c r="Z369" s="2"/>
    </row>
    <row r="370" spans="1:26" s="4" customFormat="1" ht="28.5" x14ac:dyDescent="0.2">
      <c r="A370" s="18" t="s">
        <v>246</v>
      </c>
      <c r="B370" s="7">
        <v>2591</v>
      </c>
      <c r="C370" s="8">
        <v>1991</v>
      </c>
      <c r="D370" s="8" t="s">
        <v>264</v>
      </c>
      <c r="E370" s="8" t="s">
        <v>15</v>
      </c>
      <c r="F370" s="8" t="s">
        <v>88</v>
      </c>
      <c r="G370" s="8" t="s">
        <v>1462</v>
      </c>
      <c r="H370" s="17">
        <v>43522</v>
      </c>
      <c r="I370" s="2"/>
      <c r="J370" s="2"/>
      <c r="K370" s="2"/>
      <c r="L370" s="2"/>
      <c r="M370" s="2"/>
      <c r="N370" s="2"/>
      <c r="O370" s="2"/>
      <c r="P370" s="2"/>
      <c r="Q370" s="2"/>
      <c r="R370" s="2"/>
      <c r="S370" s="2"/>
      <c r="T370" s="2"/>
      <c r="U370" s="2"/>
      <c r="V370" s="2"/>
      <c r="W370" s="2"/>
      <c r="X370" s="2"/>
      <c r="Y370" s="2"/>
      <c r="Z370" s="2"/>
    </row>
    <row r="371" spans="1:26" s="4" customFormat="1" ht="28.5" x14ac:dyDescent="0.2">
      <c r="A371" s="18" t="s">
        <v>246</v>
      </c>
      <c r="B371" s="9">
        <v>93</v>
      </c>
      <c r="C371" s="8">
        <v>1989</v>
      </c>
      <c r="D371" s="8" t="s">
        <v>257</v>
      </c>
      <c r="E371" s="8" t="s">
        <v>15</v>
      </c>
      <c r="F371" s="8" t="s">
        <v>1442</v>
      </c>
      <c r="G371" s="8" t="s">
        <v>1441</v>
      </c>
      <c r="H371" s="17">
        <v>43536</v>
      </c>
      <c r="I371" s="2"/>
      <c r="J371" s="2"/>
      <c r="K371" s="2"/>
      <c r="L371" s="2"/>
      <c r="M371" s="2"/>
      <c r="N371" s="2"/>
      <c r="O371" s="2"/>
      <c r="P371" s="2"/>
      <c r="Q371" s="2"/>
      <c r="R371" s="2"/>
      <c r="S371" s="2"/>
      <c r="T371" s="2"/>
      <c r="U371" s="2"/>
      <c r="V371" s="2"/>
      <c r="W371" s="2"/>
      <c r="X371" s="2"/>
      <c r="Y371" s="2"/>
      <c r="Z371" s="2"/>
    </row>
    <row r="372" spans="1:26" s="4" customFormat="1" ht="85.5" x14ac:dyDescent="0.2">
      <c r="A372" s="16" t="str">
        <f>HYPERLINK("http://www.funcionpublica.gov.co/eva/gestornormativo/norma_pdf.php?i=6533","Decreto Nacional")</f>
        <v>Decreto Nacional</v>
      </c>
      <c r="B372" s="7">
        <v>624</v>
      </c>
      <c r="C372" s="8">
        <v>1989</v>
      </c>
      <c r="D372" s="8" t="s">
        <v>258</v>
      </c>
      <c r="E372" s="8" t="s">
        <v>15</v>
      </c>
      <c r="F372" s="8" t="s">
        <v>259</v>
      </c>
      <c r="G372" s="8" t="s">
        <v>1453</v>
      </c>
      <c r="H372" s="17">
        <v>43536</v>
      </c>
      <c r="I372" s="2"/>
      <c r="J372" s="2"/>
      <c r="K372" s="2"/>
      <c r="L372" s="2"/>
      <c r="M372" s="2"/>
      <c r="N372" s="2"/>
      <c r="O372" s="2"/>
      <c r="P372" s="2"/>
      <c r="Q372" s="2"/>
      <c r="R372" s="2"/>
      <c r="S372" s="2"/>
      <c r="T372" s="2"/>
      <c r="U372" s="2"/>
      <c r="V372" s="2"/>
      <c r="W372" s="2"/>
      <c r="X372" s="2"/>
      <c r="Y372" s="2"/>
      <c r="Z372" s="2"/>
    </row>
    <row r="373" spans="1:26" s="4" customFormat="1" ht="28.5" x14ac:dyDescent="0.2">
      <c r="A373" s="18" t="s">
        <v>246</v>
      </c>
      <c r="B373" s="9">
        <v>919</v>
      </c>
      <c r="C373" s="8">
        <v>1989</v>
      </c>
      <c r="D373" s="8" t="s">
        <v>260</v>
      </c>
      <c r="E373" s="8" t="s">
        <v>15</v>
      </c>
      <c r="F373" s="8" t="s">
        <v>1442</v>
      </c>
      <c r="G373" s="8" t="s">
        <v>1441</v>
      </c>
      <c r="H373" s="17">
        <v>43536</v>
      </c>
      <c r="I373" s="2"/>
      <c r="J373" s="2"/>
      <c r="K373" s="2"/>
      <c r="L373" s="2"/>
      <c r="M373" s="2"/>
      <c r="N373" s="2"/>
      <c r="O373" s="2"/>
      <c r="P373" s="2"/>
      <c r="Q373" s="2"/>
      <c r="R373" s="2"/>
      <c r="S373" s="2"/>
      <c r="T373" s="2"/>
      <c r="U373" s="2"/>
      <c r="V373" s="2"/>
      <c r="W373" s="2"/>
      <c r="X373" s="2"/>
      <c r="Y373" s="2"/>
      <c r="Z373" s="2"/>
    </row>
    <row r="374" spans="1:26" s="4" customFormat="1" x14ac:dyDescent="0.2">
      <c r="A374" s="18" t="s">
        <v>246</v>
      </c>
      <c r="B374" s="9">
        <v>1978</v>
      </c>
      <c r="C374" s="8">
        <v>1989</v>
      </c>
      <c r="D374" s="8" t="s">
        <v>261</v>
      </c>
      <c r="E374" s="8" t="s">
        <v>15</v>
      </c>
      <c r="F374" s="8" t="s">
        <v>11</v>
      </c>
      <c r="G374" s="8" t="s">
        <v>12</v>
      </c>
      <c r="H374" s="17">
        <v>43523</v>
      </c>
      <c r="I374" s="2"/>
      <c r="J374" s="2"/>
      <c r="K374" s="2"/>
      <c r="L374" s="2"/>
      <c r="M374" s="2"/>
      <c r="N374" s="2"/>
      <c r="O374" s="2"/>
      <c r="P374" s="2"/>
      <c r="Q374" s="2"/>
      <c r="R374" s="2"/>
      <c r="S374" s="2"/>
      <c r="T374" s="2"/>
      <c r="U374" s="2"/>
      <c r="V374" s="2"/>
      <c r="W374" s="2"/>
      <c r="X374" s="2"/>
      <c r="Y374" s="2"/>
      <c r="Z374" s="2"/>
    </row>
    <row r="375" spans="1:26" s="4" customFormat="1" ht="42.75" x14ac:dyDescent="0.2">
      <c r="A375" s="18" t="s">
        <v>246</v>
      </c>
      <c r="B375" s="9">
        <v>2177</v>
      </c>
      <c r="C375" s="8">
        <v>1989</v>
      </c>
      <c r="D375" s="8" t="s">
        <v>262</v>
      </c>
      <c r="E375" s="8" t="s">
        <v>263</v>
      </c>
      <c r="F375" s="8" t="s">
        <v>11</v>
      </c>
      <c r="G375" s="8" t="s">
        <v>12</v>
      </c>
      <c r="H375" s="17">
        <v>43523</v>
      </c>
      <c r="I375" s="2"/>
      <c r="J375" s="2"/>
      <c r="K375" s="2"/>
      <c r="L375" s="2"/>
      <c r="M375" s="2"/>
      <c r="N375" s="2"/>
      <c r="O375" s="2"/>
      <c r="P375" s="2"/>
      <c r="Q375" s="2"/>
      <c r="R375" s="2"/>
      <c r="S375" s="2"/>
      <c r="T375" s="2"/>
      <c r="U375" s="2"/>
      <c r="V375" s="2"/>
      <c r="W375" s="2"/>
      <c r="X375" s="2"/>
      <c r="Y375" s="2"/>
      <c r="Z375" s="2"/>
    </row>
    <row r="376" spans="1:26" s="4" customFormat="1" ht="28.5" x14ac:dyDescent="0.2">
      <c r="A376" s="18" t="s">
        <v>246</v>
      </c>
      <c r="B376" s="9">
        <v>80</v>
      </c>
      <c r="C376" s="8">
        <v>1987</v>
      </c>
      <c r="D376" s="8" t="s">
        <v>255</v>
      </c>
      <c r="E376" s="8" t="s">
        <v>256</v>
      </c>
      <c r="F376" s="8" t="s">
        <v>1442</v>
      </c>
      <c r="G376" s="8" t="s">
        <v>1441</v>
      </c>
      <c r="H376" s="17">
        <v>43536</v>
      </c>
      <c r="I376" s="2"/>
      <c r="J376" s="2"/>
      <c r="K376" s="2"/>
      <c r="L376" s="2"/>
      <c r="M376" s="2"/>
      <c r="N376" s="2"/>
      <c r="O376" s="2"/>
      <c r="P376" s="2"/>
      <c r="Q376" s="2"/>
      <c r="R376" s="2"/>
      <c r="S376" s="2"/>
      <c r="T376" s="2"/>
      <c r="U376" s="2"/>
      <c r="V376" s="2"/>
      <c r="W376" s="2"/>
      <c r="X376" s="2"/>
      <c r="Y376" s="2"/>
      <c r="Z376" s="2"/>
    </row>
    <row r="377" spans="1:26" s="4" customFormat="1" ht="57" x14ac:dyDescent="0.2">
      <c r="A377" s="18" t="s">
        <v>246</v>
      </c>
      <c r="B377" s="9">
        <v>515</v>
      </c>
      <c r="C377" s="8">
        <v>1986</v>
      </c>
      <c r="D377" s="8" t="s">
        <v>253</v>
      </c>
      <c r="E377" s="8" t="s">
        <v>254</v>
      </c>
      <c r="F377" s="8" t="s">
        <v>11</v>
      </c>
      <c r="G377" s="8" t="s">
        <v>12</v>
      </c>
      <c r="H377" s="17">
        <v>43523</v>
      </c>
      <c r="I377" s="2"/>
      <c r="J377" s="2"/>
      <c r="K377" s="2"/>
      <c r="L377" s="2"/>
      <c r="M377" s="2"/>
      <c r="N377" s="2"/>
      <c r="O377" s="2"/>
      <c r="P377" s="2"/>
      <c r="Q377" s="2"/>
      <c r="R377" s="2"/>
      <c r="S377" s="2"/>
      <c r="T377" s="2"/>
      <c r="U377" s="2"/>
      <c r="V377" s="2"/>
      <c r="W377" s="2"/>
      <c r="X377" s="2"/>
      <c r="Y377" s="2"/>
      <c r="Z377" s="2"/>
    </row>
    <row r="378" spans="1:26" s="4" customFormat="1" ht="28.5" x14ac:dyDescent="0.2">
      <c r="A378" s="18" t="s">
        <v>246</v>
      </c>
      <c r="B378" s="9">
        <v>614</v>
      </c>
      <c r="C378" s="8">
        <v>1984</v>
      </c>
      <c r="D378" s="8" t="s">
        <v>251</v>
      </c>
      <c r="E378" s="8" t="s">
        <v>252</v>
      </c>
      <c r="F378" s="8" t="s">
        <v>11</v>
      </c>
      <c r="G378" s="8" t="s">
        <v>12</v>
      </c>
      <c r="H378" s="17">
        <v>43523</v>
      </c>
      <c r="I378" s="2"/>
      <c r="J378" s="2"/>
      <c r="K378" s="2"/>
      <c r="L378" s="2"/>
      <c r="M378" s="2"/>
      <c r="N378" s="2"/>
      <c r="O378" s="2"/>
      <c r="P378" s="2"/>
      <c r="Q378" s="2"/>
      <c r="R378" s="2"/>
      <c r="S378" s="2"/>
      <c r="T378" s="2"/>
      <c r="U378" s="2"/>
      <c r="V378" s="2"/>
      <c r="W378" s="2"/>
      <c r="X378" s="2"/>
      <c r="Y378" s="2"/>
      <c r="Z378" s="2"/>
    </row>
    <row r="379" spans="1:26" s="4" customFormat="1" ht="42.75" x14ac:dyDescent="0.2">
      <c r="A379" s="18" t="s">
        <v>246</v>
      </c>
      <c r="B379" s="9">
        <v>1045</v>
      </c>
      <c r="C379" s="8">
        <v>1978</v>
      </c>
      <c r="D379" s="8" t="s">
        <v>250</v>
      </c>
      <c r="E379" s="8" t="s">
        <v>15</v>
      </c>
      <c r="F379" s="8" t="s">
        <v>11</v>
      </c>
      <c r="G379" s="8" t="s">
        <v>12</v>
      </c>
      <c r="H379" s="17">
        <v>43523</v>
      </c>
      <c r="I379" s="2"/>
      <c r="J379" s="2"/>
      <c r="K379" s="2"/>
      <c r="L379" s="2"/>
      <c r="M379" s="2"/>
      <c r="N379" s="2"/>
      <c r="O379" s="2"/>
      <c r="P379" s="2"/>
      <c r="Q379" s="2"/>
      <c r="R379" s="2"/>
      <c r="S379" s="2"/>
      <c r="T379" s="2"/>
      <c r="U379" s="2"/>
      <c r="V379" s="2"/>
      <c r="W379" s="2"/>
      <c r="X379" s="2"/>
      <c r="Y379" s="2"/>
      <c r="Z379" s="2"/>
    </row>
    <row r="380" spans="1:26" s="4" customFormat="1" ht="99.75" x14ac:dyDescent="0.2">
      <c r="A380" s="18" t="s">
        <v>246</v>
      </c>
      <c r="B380" s="9">
        <v>3135</v>
      </c>
      <c r="C380" s="8">
        <v>1968</v>
      </c>
      <c r="D380" s="8" t="s">
        <v>247</v>
      </c>
      <c r="E380" s="8" t="s">
        <v>248</v>
      </c>
      <c r="F380" s="8" t="s">
        <v>11</v>
      </c>
      <c r="G380" s="8" t="s">
        <v>12</v>
      </c>
      <c r="H380" s="17">
        <v>43523</v>
      </c>
      <c r="I380" s="2"/>
      <c r="J380" s="2"/>
      <c r="K380" s="2"/>
      <c r="L380" s="2"/>
      <c r="M380" s="2"/>
      <c r="N380" s="2"/>
      <c r="O380" s="2"/>
      <c r="P380" s="2"/>
      <c r="Q380" s="2"/>
      <c r="R380" s="2"/>
      <c r="S380" s="2"/>
      <c r="T380" s="2"/>
      <c r="U380" s="2"/>
      <c r="V380" s="2"/>
      <c r="W380" s="2"/>
      <c r="X380" s="2"/>
      <c r="Y380" s="2"/>
      <c r="Z380" s="2"/>
    </row>
    <row r="381" spans="1:26" s="4" customFormat="1" ht="28.5" x14ac:dyDescent="0.2">
      <c r="A381" s="18" t="s">
        <v>1620</v>
      </c>
      <c r="B381" s="9">
        <v>1076</v>
      </c>
      <c r="C381" s="8">
        <v>2015</v>
      </c>
      <c r="D381" s="8" t="s">
        <v>527</v>
      </c>
      <c r="E381" s="8" t="s">
        <v>528</v>
      </c>
      <c r="F381" s="8" t="s">
        <v>526</v>
      </c>
      <c r="G381" s="8" t="s">
        <v>97</v>
      </c>
      <c r="H381" s="17">
        <v>43523</v>
      </c>
      <c r="I381" s="2"/>
      <c r="J381" s="2"/>
      <c r="K381" s="2"/>
      <c r="L381" s="2"/>
      <c r="M381" s="2"/>
      <c r="N381" s="2"/>
      <c r="O381" s="2"/>
      <c r="P381" s="2"/>
      <c r="Q381" s="2"/>
      <c r="R381" s="2"/>
      <c r="S381" s="2"/>
      <c r="T381" s="2"/>
      <c r="U381" s="2"/>
      <c r="V381" s="2"/>
      <c r="W381" s="2"/>
      <c r="X381" s="2"/>
      <c r="Y381" s="2"/>
      <c r="Z381" s="2"/>
    </row>
    <row r="382" spans="1:26" s="4" customFormat="1" ht="28.5" x14ac:dyDescent="0.2">
      <c r="A382" s="18" t="s">
        <v>1620</v>
      </c>
      <c r="B382" s="9">
        <v>1069</v>
      </c>
      <c r="C382" s="8">
        <v>2015</v>
      </c>
      <c r="D382" s="8" t="s">
        <v>1377</v>
      </c>
      <c r="E382" s="8" t="s">
        <v>243</v>
      </c>
      <c r="F382" s="8" t="s">
        <v>88</v>
      </c>
      <c r="G382" s="8" t="s">
        <v>1462</v>
      </c>
      <c r="H382" s="17">
        <v>43522</v>
      </c>
      <c r="I382" s="2"/>
      <c r="J382" s="2"/>
      <c r="K382" s="2"/>
      <c r="L382" s="2"/>
      <c r="M382" s="2"/>
      <c r="N382" s="2"/>
      <c r="O382" s="2"/>
      <c r="P382" s="2"/>
      <c r="Q382" s="2"/>
      <c r="R382" s="2"/>
      <c r="S382" s="2"/>
      <c r="T382" s="2"/>
      <c r="U382" s="2"/>
      <c r="V382" s="2"/>
      <c r="W382" s="2"/>
      <c r="X382" s="2"/>
      <c r="Y382" s="2"/>
      <c r="Z382" s="2"/>
    </row>
    <row r="383" spans="1:26" s="4" customFormat="1" ht="28.5" x14ac:dyDescent="0.2">
      <c r="A383" s="18" t="s">
        <v>1620</v>
      </c>
      <c r="B383" s="9">
        <v>306</v>
      </c>
      <c r="C383" s="8">
        <v>1992</v>
      </c>
      <c r="D383" s="8" t="s">
        <v>265</v>
      </c>
      <c r="E383" s="8" t="s">
        <v>15</v>
      </c>
      <c r="F383" s="8" t="s">
        <v>88</v>
      </c>
      <c r="G383" s="8" t="s">
        <v>1462</v>
      </c>
      <c r="H383" s="17">
        <v>43522</v>
      </c>
      <c r="I383" s="2"/>
      <c r="J383" s="2"/>
      <c r="K383" s="2"/>
      <c r="L383" s="2"/>
      <c r="M383" s="2"/>
      <c r="N383" s="2"/>
      <c r="O383" s="2"/>
      <c r="P383" s="2"/>
      <c r="Q383" s="2"/>
      <c r="R383" s="2"/>
      <c r="S383" s="2"/>
      <c r="T383" s="2"/>
      <c r="U383" s="2"/>
      <c r="V383" s="2"/>
      <c r="W383" s="2"/>
      <c r="X383" s="2"/>
      <c r="Y383" s="2"/>
      <c r="Z383" s="2"/>
    </row>
    <row r="384" spans="1:26" s="4" customFormat="1" ht="28.5" x14ac:dyDescent="0.2">
      <c r="A384" s="18" t="s">
        <v>1620</v>
      </c>
      <c r="B384" s="9">
        <v>1</v>
      </c>
      <c r="C384" s="8">
        <v>1984</v>
      </c>
      <c r="D384" s="8" t="s">
        <v>1375</v>
      </c>
      <c r="E384" s="8" t="s">
        <v>87</v>
      </c>
      <c r="F384" s="8" t="s">
        <v>88</v>
      </c>
      <c r="G384" s="8" t="s">
        <v>1462</v>
      </c>
      <c r="H384" s="17">
        <v>43522</v>
      </c>
      <c r="I384" s="2"/>
      <c r="J384" s="2"/>
      <c r="K384" s="2"/>
      <c r="L384" s="2"/>
      <c r="M384" s="2"/>
      <c r="N384" s="2"/>
      <c r="O384" s="2"/>
      <c r="P384" s="2"/>
      <c r="Q384" s="2"/>
      <c r="R384" s="2"/>
      <c r="S384" s="2"/>
      <c r="T384" s="2"/>
      <c r="U384" s="2"/>
      <c r="V384" s="2"/>
      <c r="W384" s="2"/>
      <c r="X384" s="2"/>
      <c r="Y384" s="2"/>
      <c r="Z384" s="2"/>
    </row>
    <row r="385" spans="1:26" s="4" customFormat="1" x14ac:dyDescent="0.2">
      <c r="A385" s="18" t="s">
        <v>1620</v>
      </c>
      <c r="B385" s="7">
        <v>410</v>
      </c>
      <c r="C385" s="8">
        <v>1971</v>
      </c>
      <c r="D385" s="8" t="s">
        <v>249</v>
      </c>
      <c r="E385" s="8" t="s">
        <v>15</v>
      </c>
      <c r="F385" s="8" t="s">
        <v>19</v>
      </c>
      <c r="G385" s="8" t="s">
        <v>1459</v>
      </c>
      <c r="H385" s="17">
        <v>43522</v>
      </c>
      <c r="I385" s="2"/>
      <c r="J385" s="2"/>
      <c r="K385" s="2"/>
      <c r="L385" s="2"/>
      <c r="M385" s="2"/>
      <c r="N385" s="2"/>
      <c r="O385" s="2"/>
      <c r="P385" s="2"/>
      <c r="Q385" s="2"/>
      <c r="R385" s="2"/>
      <c r="S385" s="2"/>
      <c r="T385" s="2"/>
      <c r="U385" s="2"/>
      <c r="V385" s="2"/>
      <c r="W385" s="2"/>
      <c r="X385" s="2"/>
      <c r="Y385" s="2"/>
      <c r="Z385" s="2"/>
    </row>
    <row r="386" spans="1:26" s="4" customFormat="1" ht="28.5" x14ac:dyDescent="0.2">
      <c r="A386" s="18" t="s">
        <v>1345</v>
      </c>
      <c r="B386" s="9">
        <v>473</v>
      </c>
      <c r="C386" s="8">
        <v>2017</v>
      </c>
      <c r="D386" s="8" t="s">
        <v>1349</v>
      </c>
      <c r="E386" s="8" t="s">
        <v>10</v>
      </c>
      <c r="F386" s="8" t="s">
        <v>403</v>
      </c>
      <c r="G386" s="8" t="s">
        <v>404</v>
      </c>
      <c r="H386" s="17">
        <v>43536</v>
      </c>
      <c r="I386" s="2"/>
      <c r="J386" s="2"/>
      <c r="K386" s="2"/>
      <c r="L386" s="2"/>
      <c r="M386" s="2"/>
      <c r="N386" s="2"/>
      <c r="O386" s="2"/>
      <c r="P386" s="2"/>
      <c r="Q386" s="2"/>
      <c r="R386" s="2"/>
      <c r="S386" s="2"/>
      <c r="T386" s="2"/>
      <c r="U386" s="2"/>
      <c r="V386" s="2"/>
      <c r="W386" s="2"/>
      <c r="X386" s="2"/>
      <c r="Y386" s="2"/>
      <c r="Z386" s="2"/>
    </row>
    <row r="387" spans="1:26" s="4" customFormat="1" ht="28.5" x14ac:dyDescent="0.2">
      <c r="A387" s="18" t="s">
        <v>1345</v>
      </c>
      <c r="B387" s="9">
        <v>355</v>
      </c>
      <c r="C387" s="8">
        <v>2003</v>
      </c>
      <c r="D387" s="8" t="s">
        <v>1346</v>
      </c>
      <c r="E387" s="8" t="s">
        <v>15</v>
      </c>
      <c r="F387" s="8" t="s">
        <v>1442</v>
      </c>
      <c r="G387" s="8" t="s">
        <v>1441</v>
      </c>
      <c r="H387" s="17">
        <v>43536</v>
      </c>
      <c r="I387" s="2"/>
      <c r="J387" s="2"/>
      <c r="K387" s="2"/>
      <c r="L387" s="2"/>
      <c r="M387" s="2"/>
      <c r="N387" s="2"/>
      <c r="O387" s="2"/>
      <c r="P387" s="2"/>
      <c r="Q387" s="2"/>
      <c r="R387" s="2"/>
      <c r="S387" s="2"/>
      <c r="T387" s="2"/>
      <c r="U387" s="2"/>
      <c r="V387" s="2"/>
      <c r="W387" s="2"/>
      <c r="X387" s="2"/>
      <c r="Y387" s="2"/>
      <c r="Z387" s="2"/>
    </row>
    <row r="388" spans="1:26" s="4" customFormat="1" ht="28.5" x14ac:dyDescent="0.2">
      <c r="A388" s="18" t="s">
        <v>1345</v>
      </c>
      <c r="B388" s="9">
        <v>475</v>
      </c>
      <c r="C388" s="8">
        <v>2003</v>
      </c>
      <c r="D388" s="8" t="s">
        <v>1346</v>
      </c>
      <c r="E388" s="8" t="s">
        <v>15</v>
      </c>
      <c r="F388" s="8" t="s">
        <v>1442</v>
      </c>
      <c r="G388" s="8" t="s">
        <v>1441</v>
      </c>
      <c r="H388" s="17">
        <v>43536</v>
      </c>
      <c r="I388" s="2"/>
      <c r="J388" s="2"/>
      <c r="K388" s="2"/>
      <c r="L388" s="2"/>
      <c r="M388" s="2"/>
      <c r="N388" s="2"/>
      <c r="O388" s="2"/>
      <c r="P388" s="2"/>
      <c r="Q388" s="2"/>
      <c r="R388" s="2"/>
      <c r="S388" s="2"/>
      <c r="T388" s="2"/>
      <c r="U388" s="2"/>
      <c r="V388" s="2"/>
      <c r="W388" s="2"/>
      <c r="X388" s="2"/>
      <c r="Y388" s="2"/>
      <c r="Z388" s="2"/>
    </row>
    <row r="389" spans="1:26" s="4" customFormat="1" ht="28.5" x14ac:dyDescent="0.2">
      <c r="A389" s="18" t="s">
        <v>1345</v>
      </c>
      <c r="B389" s="9">
        <v>481</v>
      </c>
      <c r="C389" s="8">
        <v>2003</v>
      </c>
      <c r="D389" s="8" t="s">
        <v>1346</v>
      </c>
      <c r="E389" s="8" t="s">
        <v>15</v>
      </c>
      <c r="F389" s="8" t="s">
        <v>1442</v>
      </c>
      <c r="G389" s="8" t="s">
        <v>1441</v>
      </c>
      <c r="H389" s="17">
        <v>43536</v>
      </c>
      <c r="I389" s="2"/>
      <c r="J389" s="2"/>
      <c r="K389" s="2"/>
      <c r="L389" s="2"/>
      <c r="M389" s="2"/>
      <c r="N389" s="2"/>
      <c r="O389" s="2"/>
      <c r="P389" s="2"/>
      <c r="Q389" s="2"/>
      <c r="R389" s="2"/>
      <c r="S389" s="2"/>
      <c r="T389" s="2"/>
      <c r="U389" s="2"/>
      <c r="V389" s="2"/>
      <c r="W389" s="2"/>
      <c r="X389" s="2"/>
      <c r="Y389" s="2"/>
      <c r="Z389" s="2"/>
    </row>
    <row r="390" spans="1:26" s="4" customFormat="1" ht="28.5" x14ac:dyDescent="0.2">
      <c r="A390" s="18" t="s">
        <v>1345</v>
      </c>
      <c r="B390" s="9">
        <v>568</v>
      </c>
      <c r="C390" s="8">
        <v>1997</v>
      </c>
      <c r="D390" s="8" t="s">
        <v>1346</v>
      </c>
      <c r="E390" s="8" t="s">
        <v>15</v>
      </c>
      <c r="F390" s="8" t="s">
        <v>1442</v>
      </c>
      <c r="G390" s="8" t="s">
        <v>1441</v>
      </c>
      <c r="H390" s="17">
        <v>43536</v>
      </c>
      <c r="I390" s="2"/>
      <c r="J390" s="2"/>
      <c r="K390" s="2"/>
      <c r="L390" s="2"/>
      <c r="M390" s="2"/>
      <c r="N390" s="2"/>
      <c r="O390" s="2"/>
      <c r="P390" s="2"/>
      <c r="Q390" s="2"/>
      <c r="R390" s="2"/>
      <c r="S390" s="2"/>
      <c r="T390" s="2"/>
      <c r="U390" s="2"/>
      <c r="V390" s="2"/>
      <c r="W390" s="2"/>
      <c r="X390" s="2"/>
      <c r="Y390" s="2"/>
      <c r="Z390" s="2"/>
    </row>
    <row r="391" spans="1:26" s="4" customFormat="1" ht="85.5" x14ac:dyDescent="0.2">
      <c r="A391" s="18" t="s">
        <v>1345</v>
      </c>
      <c r="B391" s="9">
        <v>487</v>
      </c>
      <c r="C391" s="8">
        <v>1992</v>
      </c>
      <c r="D391" s="8" t="s">
        <v>1347</v>
      </c>
      <c r="E391" s="8" t="s">
        <v>10</v>
      </c>
      <c r="F391" s="8" t="s">
        <v>1348</v>
      </c>
      <c r="G391" s="8" t="s">
        <v>30</v>
      </c>
      <c r="H391" s="17">
        <v>43536</v>
      </c>
      <c r="I391" s="2"/>
      <c r="J391" s="2"/>
      <c r="K391" s="2"/>
      <c r="L391" s="2"/>
      <c r="M391" s="2"/>
      <c r="N391" s="2"/>
      <c r="O391" s="2"/>
      <c r="P391" s="2"/>
      <c r="Q391" s="2"/>
      <c r="R391" s="2"/>
      <c r="S391" s="2"/>
      <c r="T391" s="2"/>
      <c r="U391" s="2"/>
      <c r="V391" s="2"/>
      <c r="W391" s="2"/>
      <c r="X391" s="2"/>
      <c r="Y391" s="2"/>
      <c r="Z391" s="2"/>
    </row>
    <row r="392" spans="1:26" s="4" customFormat="1" x14ac:dyDescent="0.2">
      <c r="A392" s="18" t="s">
        <v>1343</v>
      </c>
      <c r="B392" s="9">
        <v>288</v>
      </c>
      <c r="C392" s="8">
        <v>2003</v>
      </c>
      <c r="D392" s="8" t="s">
        <v>1344</v>
      </c>
      <c r="E392" s="8" t="s">
        <v>10</v>
      </c>
      <c r="F392" s="8" t="s">
        <v>11</v>
      </c>
      <c r="G392" s="8" t="s">
        <v>12</v>
      </c>
      <c r="H392" s="17">
        <v>43536</v>
      </c>
      <c r="I392" s="2"/>
      <c r="J392" s="2"/>
      <c r="K392" s="2"/>
      <c r="L392" s="2"/>
      <c r="M392" s="2"/>
      <c r="N392" s="2"/>
      <c r="O392" s="2"/>
      <c r="P392" s="2"/>
      <c r="Q392" s="2"/>
      <c r="R392" s="2"/>
      <c r="S392" s="2"/>
      <c r="T392" s="2"/>
      <c r="U392" s="2"/>
      <c r="V392" s="2"/>
      <c r="W392" s="2"/>
      <c r="X392" s="2"/>
      <c r="Y392" s="2"/>
      <c r="Z392" s="2"/>
    </row>
    <row r="393" spans="1:26" s="4" customFormat="1" ht="28.5" x14ac:dyDescent="0.2">
      <c r="A393" s="18" t="s">
        <v>1341</v>
      </c>
      <c r="B393" s="9">
        <v>298</v>
      </c>
      <c r="C393" s="8">
        <v>2014</v>
      </c>
      <c r="D393" s="8" t="s">
        <v>1342</v>
      </c>
      <c r="E393" s="8" t="s">
        <v>10</v>
      </c>
      <c r="F393" s="8" t="s">
        <v>184</v>
      </c>
      <c r="G393" s="8" t="s">
        <v>1501</v>
      </c>
      <c r="H393" s="17">
        <v>43528</v>
      </c>
      <c r="I393" s="2"/>
      <c r="J393" s="2"/>
      <c r="K393" s="2"/>
      <c r="L393" s="2"/>
      <c r="M393" s="2"/>
      <c r="N393" s="2"/>
      <c r="O393" s="2"/>
      <c r="P393" s="2"/>
      <c r="Q393" s="2"/>
      <c r="R393" s="2"/>
      <c r="S393" s="2"/>
      <c r="T393" s="2"/>
      <c r="U393" s="2"/>
      <c r="V393" s="2"/>
      <c r="W393" s="2"/>
      <c r="X393" s="2"/>
      <c r="Y393" s="2"/>
      <c r="Z393" s="2"/>
    </row>
    <row r="394" spans="1:26" s="4" customFormat="1" ht="28.5" x14ac:dyDescent="0.2">
      <c r="A394" s="18" t="s">
        <v>1272</v>
      </c>
      <c r="B394" s="9">
        <v>4</v>
      </c>
      <c r="C394" s="8">
        <v>2013</v>
      </c>
      <c r="D394" s="8" t="s">
        <v>1288</v>
      </c>
      <c r="E394" s="8" t="s">
        <v>1289</v>
      </c>
      <c r="F394" s="8" t="s">
        <v>823</v>
      </c>
      <c r="G394" s="8" t="s">
        <v>97</v>
      </c>
      <c r="H394" s="17">
        <v>43536</v>
      </c>
      <c r="I394" s="2"/>
      <c r="J394" s="2"/>
      <c r="K394" s="2"/>
      <c r="L394" s="2"/>
      <c r="M394" s="2"/>
      <c r="N394" s="2"/>
      <c r="O394" s="2"/>
      <c r="P394" s="2"/>
      <c r="Q394" s="2"/>
      <c r="R394" s="2"/>
      <c r="S394" s="2"/>
      <c r="T394" s="2"/>
      <c r="U394" s="2"/>
      <c r="V394" s="2"/>
      <c r="W394" s="2"/>
      <c r="X394" s="2"/>
      <c r="Y394" s="2"/>
      <c r="Z394" s="2"/>
    </row>
    <row r="395" spans="1:26" s="4" customFormat="1" ht="28.5" x14ac:dyDescent="0.2">
      <c r="A395" s="18" t="s">
        <v>1272</v>
      </c>
      <c r="B395" s="9">
        <v>4</v>
      </c>
      <c r="C395" s="8">
        <v>2012</v>
      </c>
      <c r="D395" s="8" t="s">
        <v>1288</v>
      </c>
      <c r="E395" s="8" t="s">
        <v>158</v>
      </c>
      <c r="F395" s="8" t="s">
        <v>205</v>
      </c>
      <c r="G395" s="8" t="s">
        <v>360</v>
      </c>
      <c r="H395" s="17">
        <v>43536</v>
      </c>
      <c r="I395" s="2"/>
      <c r="J395" s="2"/>
      <c r="K395" s="2"/>
      <c r="L395" s="2"/>
      <c r="M395" s="2"/>
      <c r="N395" s="2"/>
      <c r="O395" s="2"/>
      <c r="P395" s="2"/>
      <c r="Q395" s="2"/>
      <c r="R395" s="2"/>
      <c r="S395" s="2"/>
      <c r="T395" s="2"/>
      <c r="U395" s="2"/>
      <c r="V395" s="2"/>
      <c r="W395" s="2"/>
      <c r="X395" s="2"/>
      <c r="Y395" s="2"/>
      <c r="Z395" s="2"/>
    </row>
    <row r="396" spans="1:26" s="4" customFormat="1" x14ac:dyDescent="0.2">
      <c r="A396" s="18" t="s">
        <v>1272</v>
      </c>
      <c r="B396" s="9">
        <v>8</v>
      </c>
      <c r="C396" s="8">
        <v>2010</v>
      </c>
      <c r="D396" s="8" t="s">
        <v>1284</v>
      </c>
      <c r="E396" s="8" t="s">
        <v>1285</v>
      </c>
      <c r="F396" s="8" t="s">
        <v>823</v>
      </c>
      <c r="G396" s="8" t="s">
        <v>97</v>
      </c>
      <c r="H396" s="17">
        <v>43536</v>
      </c>
      <c r="I396" s="2"/>
      <c r="J396" s="2"/>
      <c r="K396" s="2"/>
      <c r="L396" s="2"/>
      <c r="M396" s="2"/>
      <c r="N396" s="2"/>
      <c r="O396" s="2"/>
      <c r="P396" s="2"/>
      <c r="Q396" s="2"/>
      <c r="R396" s="2"/>
      <c r="S396" s="2"/>
      <c r="T396" s="2"/>
      <c r="U396" s="2"/>
      <c r="V396" s="2"/>
      <c r="W396" s="2"/>
      <c r="X396" s="2"/>
      <c r="Y396" s="2"/>
      <c r="Z396" s="2"/>
    </row>
    <row r="397" spans="1:26" s="4" customFormat="1" ht="28.5" x14ac:dyDescent="0.2">
      <c r="A397" s="18" t="s">
        <v>1272</v>
      </c>
      <c r="B397" s="9">
        <v>4</v>
      </c>
      <c r="C397" s="8">
        <v>2009</v>
      </c>
      <c r="D397" s="8" t="s">
        <v>1283</v>
      </c>
      <c r="E397" s="8" t="s">
        <v>158</v>
      </c>
      <c r="F397" s="8" t="s">
        <v>205</v>
      </c>
      <c r="G397" s="8" t="s">
        <v>360</v>
      </c>
      <c r="H397" s="17">
        <v>43536</v>
      </c>
      <c r="I397" s="2"/>
      <c r="J397" s="2"/>
      <c r="K397" s="2"/>
      <c r="L397" s="2"/>
      <c r="M397" s="2"/>
      <c r="N397" s="2"/>
      <c r="O397" s="2"/>
      <c r="P397" s="2"/>
      <c r="Q397" s="2"/>
      <c r="R397" s="2"/>
      <c r="S397" s="2"/>
      <c r="T397" s="2"/>
      <c r="U397" s="2"/>
      <c r="V397" s="2"/>
      <c r="W397" s="2"/>
      <c r="X397" s="2"/>
      <c r="Y397" s="2"/>
      <c r="Z397" s="2"/>
    </row>
    <row r="398" spans="1:26" s="4" customFormat="1" ht="28.5" x14ac:dyDescent="0.2">
      <c r="A398" s="18" t="s">
        <v>1272</v>
      </c>
      <c r="B398" s="9">
        <v>2</v>
      </c>
      <c r="C398" s="8">
        <v>2002</v>
      </c>
      <c r="D398" s="8" t="s">
        <v>1273</v>
      </c>
      <c r="E398" s="8" t="s">
        <v>1274</v>
      </c>
      <c r="F398" s="8" t="s">
        <v>131</v>
      </c>
      <c r="G398" s="8" t="s">
        <v>132</v>
      </c>
      <c r="H398" s="17">
        <v>43536</v>
      </c>
      <c r="I398" s="2"/>
      <c r="J398" s="2"/>
      <c r="K398" s="2"/>
      <c r="L398" s="2"/>
      <c r="M398" s="2"/>
      <c r="N398" s="2"/>
      <c r="O398" s="2"/>
      <c r="P398" s="2"/>
      <c r="Q398" s="2"/>
      <c r="R398" s="2"/>
      <c r="S398" s="2"/>
      <c r="T398" s="2"/>
      <c r="U398" s="2"/>
      <c r="V398" s="2"/>
      <c r="W398" s="2"/>
      <c r="X398" s="2"/>
      <c r="Y398" s="2"/>
      <c r="Z398" s="2"/>
    </row>
    <row r="399" spans="1:26" s="4" customFormat="1" ht="71.25" x14ac:dyDescent="0.2">
      <c r="A399" s="16" t="str">
        <f>HYPERLINK("http://www.contaduria.gov.co/wps/wcm/connect/0a18d835-ebc7-4ba6-b996-439039878ba7/ResO_107_2017.pdf?MOD=AJPERES&amp;CONVERT_TO=url&amp;CACHEID=0a18d835-ebc7-4ba6-b996-439039878ba7","Resolución Contaduría General de la Nación")</f>
        <v>Resolución Contaduría General de la Nación</v>
      </c>
      <c r="B399" s="9">
        <v>107</v>
      </c>
      <c r="C399" s="8">
        <v>2017</v>
      </c>
      <c r="D399" s="8" t="s">
        <v>1221</v>
      </c>
      <c r="E399" s="8" t="s">
        <v>15</v>
      </c>
      <c r="F399" s="8" t="s">
        <v>29</v>
      </c>
      <c r="G399" s="8" t="s">
        <v>30</v>
      </c>
      <c r="H399" s="17">
        <v>43536</v>
      </c>
      <c r="I399" s="2"/>
      <c r="J399" s="2"/>
      <c r="K399" s="2"/>
      <c r="L399" s="2"/>
      <c r="M399" s="2"/>
      <c r="N399" s="2"/>
      <c r="O399" s="2"/>
      <c r="P399" s="2"/>
      <c r="Q399" s="2"/>
      <c r="R399" s="2"/>
      <c r="S399" s="2"/>
      <c r="T399" s="2"/>
      <c r="U399" s="2"/>
      <c r="V399" s="2"/>
      <c r="W399" s="2"/>
      <c r="X399" s="2"/>
      <c r="Y399" s="2"/>
      <c r="Z399" s="2"/>
    </row>
    <row r="400" spans="1:26" s="4" customFormat="1" ht="71.25" x14ac:dyDescent="0.2">
      <c r="A400" s="16" t="str">
        <f>HYPERLINK("www.apccolombia.gov.co/sites/default/files/archivos_usuario/normograma_2017/resolucion_116_de_2017_contaduria.pdf","Resolución Contaduría General de la Nación")</f>
        <v>Resolución Contaduría General de la Nación</v>
      </c>
      <c r="B400" s="9">
        <v>116</v>
      </c>
      <c r="C400" s="8">
        <v>2017</v>
      </c>
      <c r="D400" s="8" t="s">
        <v>1222</v>
      </c>
      <c r="E400" s="8" t="s">
        <v>15</v>
      </c>
      <c r="F400" s="8" t="s">
        <v>29</v>
      </c>
      <c r="G400" s="8" t="s">
        <v>30</v>
      </c>
      <c r="H400" s="17">
        <v>43536</v>
      </c>
      <c r="I400" s="2"/>
      <c r="J400" s="2"/>
      <c r="K400" s="2"/>
      <c r="L400" s="2"/>
      <c r="M400" s="2"/>
      <c r="N400" s="2"/>
      <c r="O400" s="2"/>
      <c r="P400" s="2"/>
      <c r="Q400" s="2"/>
      <c r="R400" s="2"/>
      <c r="S400" s="2"/>
      <c r="T400" s="2"/>
      <c r="U400" s="2"/>
      <c r="V400" s="2"/>
      <c r="W400" s="2"/>
      <c r="X400" s="2"/>
      <c r="Y400" s="2"/>
      <c r="Z400" s="2"/>
    </row>
    <row r="401" spans="1:26" s="4" customFormat="1" ht="71.25" x14ac:dyDescent="0.2">
      <c r="A401" s="16" t="str">
        <f>HYPERLINK("http://www.contaduria.gov.co/wps/wcm/connect/312ac549-2bed-44ef-8a8a-26c64fa9d499/ResO_182_2017.pdf?MOD=AJPERES&amp;CONVERT_TO=url&amp;CACHEID=312ac549-2bed-44ef-8a8a-26c64fa9d499","Resolución Contaduría General de la Nación")</f>
        <v>Resolución Contaduría General de la Nación</v>
      </c>
      <c r="B401" s="9">
        <v>182</v>
      </c>
      <c r="C401" s="8">
        <v>2017</v>
      </c>
      <c r="D401" s="8" t="s">
        <v>1229</v>
      </c>
      <c r="E401" s="8" t="s">
        <v>15</v>
      </c>
      <c r="F401" s="8" t="s">
        <v>29</v>
      </c>
      <c r="G401" s="8" t="s">
        <v>30</v>
      </c>
      <c r="H401" s="17">
        <v>43536</v>
      </c>
      <c r="I401" s="2"/>
      <c r="J401" s="2"/>
      <c r="K401" s="2"/>
      <c r="L401" s="2"/>
      <c r="M401" s="2"/>
      <c r="N401" s="2"/>
      <c r="O401" s="2"/>
      <c r="P401" s="2"/>
      <c r="Q401" s="2"/>
      <c r="R401" s="2"/>
      <c r="S401" s="2"/>
      <c r="T401" s="2"/>
      <c r="U401" s="2"/>
      <c r="V401" s="2"/>
      <c r="W401" s="2"/>
      <c r="X401" s="2"/>
      <c r="Y401" s="2"/>
      <c r="Z401" s="2"/>
    </row>
    <row r="402" spans="1:26" s="4" customFormat="1" ht="57" x14ac:dyDescent="0.2">
      <c r="A402" s="16" t="str">
        <f>HYPERLINK("http://www.contaduria.gov.co/wps/wcm/connect/d3f16337-0538-4993-a9ac-c4fbb3f64992/Resoluci%C3%B3n+238+de+2017.pdf?MOD=AJPERES&amp;CONVERT_TO=url&amp;CACHEID=d3f16337-0538-4993-a9ac-c4fbb3f64992","Resolución Contaduría General de la Nación")</f>
        <v>Resolución Contaduría General de la Nación</v>
      </c>
      <c r="B402" s="9">
        <v>238</v>
      </c>
      <c r="C402" s="8">
        <v>2017</v>
      </c>
      <c r="D402" s="8" t="s">
        <v>1232</v>
      </c>
      <c r="E402" s="8" t="s">
        <v>15</v>
      </c>
      <c r="F402" s="8" t="s">
        <v>29</v>
      </c>
      <c r="G402" s="8" t="s">
        <v>30</v>
      </c>
      <c r="H402" s="17">
        <v>43536</v>
      </c>
      <c r="I402" s="2"/>
      <c r="J402" s="2"/>
      <c r="K402" s="2"/>
      <c r="L402" s="2"/>
      <c r="M402" s="2"/>
      <c r="N402" s="2"/>
      <c r="O402" s="2"/>
      <c r="P402" s="2"/>
      <c r="Q402" s="2"/>
      <c r="R402" s="2"/>
      <c r="S402" s="2"/>
      <c r="T402" s="2"/>
      <c r="U402" s="2"/>
      <c r="V402" s="2"/>
      <c r="W402" s="2"/>
      <c r="X402" s="2"/>
      <c r="Y402" s="2"/>
      <c r="Z402" s="2"/>
    </row>
    <row r="403" spans="1:26" s="4" customFormat="1" ht="85.5" x14ac:dyDescent="0.2">
      <c r="A403" s="16" t="str">
        <f>HYPERLINK("http://www.contaduria.gov.co/wps/wcm/connect/e427bb5c-5df8-497e-91a8-d25902d6de27/Resoluci%C3%B3n+239+de+2017.pdf?MOD=AJPERES&amp;CONVERT_TO=url&amp;CACHEID=e427bb5c-5df8-497e-91a8-d25902d6de27","Resolución Contaduría General de la Nación")</f>
        <v>Resolución Contaduría General de la Nación</v>
      </c>
      <c r="B403" s="9">
        <v>239</v>
      </c>
      <c r="C403" s="8">
        <v>2017</v>
      </c>
      <c r="D403" s="8" t="s">
        <v>1233</v>
      </c>
      <c r="E403" s="8" t="s">
        <v>15</v>
      </c>
      <c r="F403" s="8" t="s">
        <v>29</v>
      </c>
      <c r="G403" s="8" t="s">
        <v>30</v>
      </c>
      <c r="H403" s="17">
        <v>43536</v>
      </c>
      <c r="I403" s="2"/>
      <c r="J403" s="2"/>
      <c r="K403" s="2"/>
      <c r="L403" s="2"/>
      <c r="M403" s="2"/>
      <c r="N403" s="2"/>
      <c r="O403" s="2"/>
      <c r="P403" s="2"/>
      <c r="Q403" s="2"/>
      <c r="R403" s="2"/>
      <c r="S403" s="2"/>
      <c r="T403" s="2"/>
      <c r="U403" s="2"/>
      <c r="V403" s="2"/>
      <c r="W403" s="2"/>
      <c r="X403" s="2"/>
      <c r="Y403" s="2"/>
      <c r="Z403" s="2"/>
    </row>
    <row r="404" spans="1:26" s="4" customFormat="1" ht="28.5" x14ac:dyDescent="0.2">
      <c r="A404" s="16" t="str">
        <f>HYPERLINK("http://www.contaduria.gov.co/wps/wcm/connect/5007f321-5209-447d-a5fc-7d81e7064870/Resoluci%C3%B3n+468+18+10+18+2016+11-22-09.617.pdf?MOD=AJPERES&amp;CONVERT_TO=url&amp;CACHEID=5007f321-5209-447d-a5fc-7d81e7064870","Resolución Contaduría General de la Nación")</f>
        <v>Resolución Contaduría General de la Nación</v>
      </c>
      <c r="B404" s="9">
        <v>468</v>
      </c>
      <c r="C404" s="8">
        <v>2016</v>
      </c>
      <c r="D404" s="8" t="s">
        <v>1208</v>
      </c>
      <c r="E404" s="8" t="s">
        <v>15</v>
      </c>
      <c r="F404" s="8" t="s">
        <v>29</v>
      </c>
      <c r="G404" s="8" t="s">
        <v>30</v>
      </c>
      <c r="H404" s="17">
        <v>43536</v>
      </c>
      <c r="I404" s="2"/>
      <c r="J404" s="2"/>
      <c r="K404" s="2"/>
      <c r="L404" s="2"/>
      <c r="M404" s="2"/>
      <c r="N404" s="2"/>
      <c r="O404" s="2"/>
      <c r="P404" s="2"/>
      <c r="Q404" s="2"/>
      <c r="R404" s="2"/>
      <c r="S404" s="2"/>
      <c r="T404" s="2"/>
      <c r="U404" s="2"/>
      <c r="V404" s="2"/>
      <c r="W404" s="2"/>
      <c r="X404" s="2"/>
      <c r="Y404" s="2"/>
      <c r="Z404" s="2"/>
    </row>
    <row r="405" spans="1:26" s="4" customFormat="1" ht="42.75" x14ac:dyDescent="0.2">
      <c r="A405" s="16" t="str">
        <f>HYPERLINK("http://www.colmayor.edu.co/uploaded_files/images/archivos/normograma/resoluciones/Resolucion533de2015Regimendecontabilidadpublicaparaentidadesdegobierno.pdf","Resolución Contaduría General de la Nación")</f>
        <v>Resolución Contaduría General de la Nación</v>
      </c>
      <c r="B405" s="9">
        <v>533</v>
      </c>
      <c r="C405" s="8">
        <v>2015</v>
      </c>
      <c r="D405" s="8" t="s">
        <v>1160</v>
      </c>
      <c r="E405" s="8" t="s">
        <v>15</v>
      </c>
      <c r="F405" s="8" t="s">
        <v>29</v>
      </c>
      <c r="G405" s="8" t="s">
        <v>30</v>
      </c>
      <c r="H405" s="17">
        <v>43536</v>
      </c>
      <c r="I405" s="2"/>
      <c r="J405" s="2"/>
      <c r="K405" s="2"/>
      <c r="L405" s="2"/>
      <c r="M405" s="2"/>
      <c r="N405" s="2"/>
      <c r="O405" s="2"/>
      <c r="P405" s="2"/>
      <c r="Q405" s="2"/>
      <c r="R405" s="2"/>
      <c r="S405" s="2"/>
      <c r="T405" s="2"/>
      <c r="U405" s="2"/>
      <c r="V405" s="2"/>
      <c r="W405" s="2"/>
      <c r="X405" s="2"/>
      <c r="Y405" s="2"/>
      <c r="Z405" s="2"/>
    </row>
    <row r="406" spans="1:26" s="4" customFormat="1" ht="28.5" x14ac:dyDescent="0.2">
      <c r="A406" s="16" t="str">
        <f>HYPERLINK("http://www.contaduria.gov.co/wps/wcm/connect/38ecf6d9-bd01-4c27-9da3-80284af0ed0e/Res_+620.pdf?MOD=AJPERES&amp;CONVERT_TO=url&amp;CACHEID=38ecf6d9-bd01-4c27-9da3-80284af0ed0e","Resolución Contaduría General de la Nación")</f>
        <v>Resolución Contaduría General de la Nación</v>
      </c>
      <c r="B406" s="9">
        <v>620</v>
      </c>
      <c r="C406" s="8">
        <v>2015</v>
      </c>
      <c r="D406" s="8" t="s">
        <v>1163</v>
      </c>
      <c r="E406" s="8" t="s">
        <v>15</v>
      </c>
      <c r="F406" s="8" t="s">
        <v>29</v>
      </c>
      <c r="G406" s="8" t="s">
        <v>30</v>
      </c>
      <c r="H406" s="17">
        <v>43536</v>
      </c>
      <c r="I406" s="2"/>
      <c r="J406" s="2"/>
      <c r="K406" s="2"/>
      <c r="L406" s="2"/>
      <c r="M406" s="2"/>
      <c r="N406" s="2"/>
      <c r="O406" s="2"/>
      <c r="P406" s="2"/>
      <c r="Q406" s="2"/>
      <c r="R406" s="2"/>
      <c r="S406" s="2"/>
      <c r="T406" s="2"/>
      <c r="U406" s="2"/>
      <c r="V406" s="2"/>
      <c r="W406" s="2"/>
      <c r="X406" s="2"/>
      <c r="Y406" s="2"/>
      <c r="Z406" s="2"/>
    </row>
    <row r="407" spans="1:26" s="4" customFormat="1" ht="270.75" x14ac:dyDescent="0.2">
      <c r="A407" s="18" t="s">
        <v>939</v>
      </c>
      <c r="B407" s="9">
        <v>11</v>
      </c>
      <c r="C407" s="8">
        <v>2014</v>
      </c>
      <c r="D407" s="8" t="s">
        <v>1110</v>
      </c>
      <c r="E407" s="8" t="s">
        <v>1111</v>
      </c>
      <c r="F407" s="8" t="s">
        <v>949</v>
      </c>
      <c r="G407" s="8" t="s">
        <v>950</v>
      </c>
      <c r="H407" s="17">
        <v>43536</v>
      </c>
      <c r="I407" s="2"/>
      <c r="J407" s="2"/>
      <c r="K407" s="2"/>
      <c r="L407" s="2"/>
      <c r="M407" s="2"/>
      <c r="N407" s="2"/>
      <c r="O407" s="2"/>
      <c r="P407" s="2"/>
      <c r="Q407" s="2"/>
      <c r="R407" s="2"/>
      <c r="S407" s="2"/>
      <c r="T407" s="2"/>
      <c r="U407" s="2"/>
      <c r="V407" s="2"/>
      <c r="W407" s="2"/>
      <c r="X407" s="2"/>
      <c r="Y407" s="2"/>
      <c r="Z407" s="2"/>
    </row>
    <row r="408" spans="1:26" s="4" customFormat="1" ht="28.5" x14ac:dyDescent="0.2">
      <c r="A408" s="18" t="s">
        <v>939</v>
      </c>
      <c r="B408" s="9" t="s">
        <v>1032</v>
      </c>
      <c r="C408" s="8">
        <v>2011</v>
      </c>
      <c r="D408" s="8" t="s">
        <v>1033</v>
      </c>
      <c r="E408" s="8" t="s">
        <v>15</v>
      </c>
      <c r="F408" s="8" t="s">
        <v>131</v>
      </c>
      <c r="G408" s="8" t="s">
        <v>132</v>
      </c>
      <c r="H408" s="17">
        <v>43536</v>
      </c>
      <c r="I408" s="2"/>
      <c r="J408" s="2"/>
      <c r="K408" s="2"/>
      <c r="L408" s="2"/>
      <c r="M408" s="2"/>
      <c r="N408" s="2"/>
      <c r="O408" s="2"/>
      <c r="P408" s="2"/>
      <c r="Q408" s="2"/>
      <c r="R408" s="2"/>
      <c r="S408" s="2"/>
      <c r="T408" s="2"/>
      <c r="U408" s="2"/>
      <c r="V408" s="2"/>
      <c r="W408" s="2"/>
      <c r="X408" s="2"/>
      <c r="Y408" s="2"/>
      <c r="Z408" s="2"/>
    </row>
    <row r="409" spans="1:26" s="4" customFormat="1" ht="34.5" customHeight="1" x14ac:dyDescent="0.2">
      <c r="A409" s="16" t="str">
        <f>HYPERLINK("http://www.contaduria.gov.co/wps/wcm/connect/2b404bcf-5ce9-4042-8ba0-f8fef24b2005/Res_193.pdf?MOD=AJPERES&amp;CONVERT_TO=url&amp;CACHEID=2b404bcf-5ce9-4042-8ba0-f8fef24b2005","Resolución Contaduría General de la Nación")</f>
        <v>Resolución Contaduría General de la Nación</v>
      </c>
      <c r="B409" s="7">
        <v>193</v>
      </c>
      <c r="C409" s="8">
        <v>2010</v>
      </c>
      <c r="D409" s="8" t="s">
        <v>1018</v>
      </c>
      <c r="E409" s="8" t="s">
        <v>15</v>
      </c>
      <c r="F409" s="8" t="s">
        <v>949</v>
      </c>
      <c r="G409" s="8" t="s">
        <v>950</v>
      </c>
      <c r="H409" s="17">
        <v>43536</v>
      </c>
      <c r="I409" s="2"/>
      <c r="J409" s="2"/>
      <c r="K409" s="2"/>
      <c r="L409" s="2"/>
      <c r="M409" s="2"/>
      <c r="N409" s="2"/>
      <c r="O409" s="2"/>
      <c r="P409" s="2"/>
      <c r="Q409" s="2"/>
      <c r="R409" s="2"/>
      <c r="S409" s="2"/>
      <c r="T409" s="2"/>
      <c r="U409" s="2"/>
      <c r="V409" s="2"/>
      <c r="W409" s="2"/>
      <c r="X409" s="2"/>
      <c r="Y409" s="2"/>
      <c r="Z409" s="2"/>
    </row>
    <row r="410" spans="1:26" s="4" customFormat="1" ht="28.5" x14ac:dyDescent="0.2">
      <c r="A410" s="16" t="str">
        <f>HYPERLINK("http://www.contaduria.gov.co/wps/wcm/connect/d65c82ac-374f-41c0-be77-3759a8e65ea0/Res_237.pdf?MOD=AJPERES&amp;CONVERT_TO=url&amp;CACHEID=d65c82ac-374f-41c0-be77-3759a8e65ea0","Resolución Contaduría General de la Nación")</f>
        <v>Resolución Contaduría General de la Nación</v>
      </c>
      <c r="B410" s="7">
        <v>237</v>
      </c>
      <c r="C410" s="8">
        <v>2010</v>
      </c>
      <c r="D410" s="8" t="s">
        <v>1019</v>
      </c>
      <c r="E410" s="8" t="s">
        <v>15</v>
      </c>
      <c r="F410" s="8" t="s">
        <v>29</v>
      </c>
      <c r="G410" s="8" t="s">
        <v>30</v>
      </c>
      <c r="H410" s="17">
        <v>43536</v>
      </c>
      <c r="I410" s="2"/>
      <c r="J410" s="2"/>
      <c r="K410" s="2"/>
      <c r="L410" s="2"/>
      <c r="M410" s="2"/>
      <c r="N410" s="2"/>
      <c r="O410" s="2"/>
      <c r="P410" s="2"/>
      <c r="Q410" s="2"/>
      <c r="R410" s="2"/>
      <c r="S410" s="2"/>
      <c r="T410" s="2"/>
      <c r="U410" s="2"/>
      <c r="V410" s="2"/>
      <c r="W410" s="2"/>
      <c r="X410" s="2"/>
      <c r="Y410" s="2"/>
      <c r="Z410" s="2"/>
    </row>
    <row r="411" spans="1:26" s="4" customFormat="1" ht="42.75" x14ac:dyDescent="0.2">
      <c r="A411" s="22" t="str">
        <f>HYPERLINK("http://www.alcaldiabogota.gov.co/sisjur/normas/Norma1.jsp?dt=S&amp;i=38073","Resolución Contaduría General de la Nación")</f>
        <v>Resolución Contaduría General de la Nación</v>
      </c>
      <c r="B411" s="9">
        <v>531</v>
      </c>
      <c r="C411" s="8">
        <v>2009</v>
      </c>
      <c r="D411" s="8" t="s">
        <v>1001</v>
      </c>
      <c r="E411" s="8" t="s">
        <v>15</v>
      </c>
      <c r="F411" s="8" t="s">
        <v>29</v>
      </c>
      <c r="G411" s="8" t="s">
        <v>30</v>
      </c>
      <c r="H411" s="17">
        <v>43536</v>
      </c>
      <c r="I411" s="2"/>
      <c r="J411" s="2"/>
      <c r="K411" s="2"/>
      <c r="L411" s="2"/>
      <c r="M411" s="2"/>
      <c r="N411" s="2"/>
      <c r="O411" s="2"/>
      <c r="P411" s="2"/>
      <c r="Q411" s="2"/>
      <c r="R411" s="2"/>
      <c r="S411" s="2"/>
      <c r="T411" s="2"/>
      <c r="U411" s="2"/>
      <c r="V411" s="2"/>
      <c r="W411" s="2"/>
      <c r="X411" s="2"/>
      <c r="Y411" s="2"/>
      <c r="Z411" s="2"/>
    </row>
    <row r="412" spans="1:26" s="4" customFormat="1" ht="28.5" x14ac:dyDescent="0.2">
      <c r="A412" s="22" t="str">
        <f>HYPERLINK("http://www.contaduria.gov.co/wps/wcm/connect/3483539e-41ca-4666-8b5d-abcb593c4139/Res248-07.pdf?MOD=AJPERES&amp;CONVERT_TO=url&amp;CACHEID=3483539e-41ca-4666-8b5d-abcb593c4139","Resolución Contaduría General de la Nación")</f>
        <v>Resolución Contaduría General de la Nación</v>
      </c>
      <c r="B412" s="9">
        <v>248</v>
      </c>
      <c r="C412" s="8">
        <v>2007</v>
      </c>
      <c r="D412" s="8" t="s">
        <v>948</v>
      </c>
      <c r="E412" s="8" t="s">
        <v>15</v>
      </c>
      <c r="F412" s="8" t="s">
        <v>949</v>
      </c>
      <c r="G412" s="8" t="s">
        <v>950</v>
      </c>
      <c r="H412" s="17">
        <v>43536</v>
      </c>
      <c r="I412" s="2"/>
      <c r="J412" s="2"/>
      <c r="K412" s="2"/>
      <c r="L412" s="2"/>
      <c r="M412" s="2"/>
      <c r="N412" s="2"/>
      <c r="O412" s="2"/>
      <c r="P412" s="2"/>
      <c r="Q412" s="2"/>
      <c r="R412" s="2"/>
      <c r="S412" s="2"/>
      <c r="T412" s="2"/>
      <c r="U412" s="2"/>
      <c r="V412" s="2"/>
      <c r="W412" s="2"/>
      <c r="X412" s="2"/>
      <c r="Y412" s="2"/>
      <c r="Z412" s="2"/>
    </row>
    <row r="413" spans="1:26" s="4" customFormat="1" ht="71.25" x14ac:dyDescent="0.2">
      <c r="A413" s="22" t="str">
        <f>HYPERLINK("http://www.contaduria.gov.co/wps/wcm/connect/884c56cb-38be-4ac6-a9f9-326cdfde28b0/Res354-07.pdf?MOD=AJPERES&amp;CONVERT_TO=url&amp;CACHEID=884c56cb-38be-4ac6-a9f9-326cdfde28b0","Resolución Contaduría General de la Nación")</f>
        <v>Resolución Contaduría General de la Nación</v>
      </c>
      <c r="B413" s="9">
        <v>354</v>
      </c>
      <c r="C413" s="8">
        <v>2007</v>
      </c>
      <c r="D413" s="8" t="s">
        <v>951</v>
      </c>
      <c r="E413" s="8" t="s">
        <v>15</v>
      </c>
      <c r="F413" s="8" t="s">
        <v>29</v>
      </c>
      <c r="G413" s="8" t="s">
        <v>30</v>
      </c>
      <c r="H413" s="17">
        <v>43536</v>
      </c>
      <c r="I413" s="2"/>
      <c r="J413" s="2"/>
      <c r="K413" s="2"/>
      <c r="L413" s="2"/>
      <c r="M413" s="2"/>
      <c r="N413" s="2"/>
      <c r="O413" s="2"/>
      <c r="P413" s="2"/>
      <c r="Q413" s="2"/>
      <c r="R413" s="2"/>
      <c r="S413" s="2"/>
      <c r="T413" s="2"/>
      <c r="U413" s="2"/>
      <c r="V413" s="2"/>
      <c r="W413" s="2"/>
      <c r="X413" s="2"/>
      <c r="Y413" s="2"/>
      <c r="Z413" s="2"/>
    </row>
    <row r="414" spans="1:26" s="4" customFormat="1" ht="28.5" x14ac:dyDescent="0.2">
      <c r="A414" s="22" t="str">
        <f>HYPERLINK("http://www.contaduria.gov.co/wps/wcm/connect/9c3a4690-b228-4425-aaa1-e3c099d745f0/Res355-07.pdf?MOD=AJPERES&amp;CONVERT_TO=url&amp;CACHEID=9c3a4690-b228-4425-aaa1-e3c099d745f0","Resolución Contaduría General de la Nación")</f>
        <v>Resolución Contaduría General de la Nación</v>
      </c>
      <c r="B414" s="9">
        <v>355</v>
      </c>
      <c r="C414" s="8">
        <v>2007</v>
      </c>
      <c r="D414" s="8" t="s">
        <v>952</v>
      </c>
      <c r="E414" s="8" t="s">
        <v>15</v>
      </c>
      <c r="F414" s="8" t="s">
        <v>29</v>
      </c>
      <c r="G414" s="8" t="s">
        <v>30</v>
      </c>
      <c r="H414" s="17">
        <v>43536</v>
      </c>
      <c r="I414" s="2"/>
      <c r="J414" s="2"/>
      <c r="K414" s="2"/>
      <c r="L414" s="2"/>
      <c r="M414" s="2"/>
      <c r="N414" s="2"/>
      <c r="O414" s="2"/>
      <c r="P414" s="2"/>
      <c r="Q414" s="2"/>
      <c r="R414" s="2"/>
      <c r="S414" s="2"/>
      <c r="T414" s="2"/>
      <c r="U414" s="2"/>
      <c r="V414" s="2"/>
      <c r="W414" s="2"/>
      <c r="X414" s="2"/>
      <c r="Y414" s="2"/>
      <c r="Z414" s="2"/>
    </row>
    <row r="415" spans="1:26" s="4" customFormat="1" ht="85.5" x14ac:dyDescent="0.2">
      <c r="A415" s="16" t="str">
        <f>HYPERLINK("http://www.contaduria.gov.co/wps/wcm/connect/1ce66264-fea3-4e22-9315-57fba858ccbc/Res356-07.pdf?MOD=AJPERES&amp;CONVERT_TO=url&amp;CACHEID=1ce66264-fea3-4e22-9315-57fba858ccbc","Resolución Contaduría General de la Nación")</f>
        <v>Resolución Contaduría General de la Nación</v>
      </c>
      <c r="B415" s="9">
        <v>356</v>
      </c>
      <c r="C415" s="8">
        <v>2007</v>
      </c>
      <c r="D415" s="8" t="s">
        <v>953</v>
      </c>
      <c r="E415" s="8" t="s">
        <v>15</v>
      </c>
      <c r="F415" s="8" t="s">
        <v>29</v>
      </c>
      <c r="G415" s="8" t="s">
        <v>30</v>
      </c>
      <c r="H415" s="17">
        <v>43536</v>
      </c>
      <c r="I415" s="2"/>
      <c r="J415" s="2"/>
      <c r="K415" s="2"/>
      <c r="L415" s="2"/>
      <c r="M415" s="2"/>
      <c r="N415" s="2"/>
      <c r="O415" s="2"/>
      <c r="P415" s="2"/>
      <c r="Q415" s="2"/>
      <c r="R415" s="2"/>
      <c r="S415" s="2"/>
      <c r="T415" s="2"/>
      <c r="U415" s="2"/>
      <c r="V415" s="2"/>
      <c r="W415" s="2"/>
      <c r="X415" s="2"/>
      <c r="Y415" s="2"/>
      <c r="Z415" s="2"/>
    </row>
    <row r="416" spans="1:26" s="4" customFormat="1" ht="42.75" x14ac:dyDescent="0.2">
      <c r="A416" s="16" t="str">
        <f>HYPERLINK("http://www.contaduria.gov.co/wps/wcm/connect/d9c1e20d-c53d-4ec0-af69-6403c3af0055/Res375-07.pdf?MOD=AJPERES&amp;CONVERT_TO=url&amp;CACHEID=d9c1e20d-c53d-4ec0-af69-6403c3af0055","Resolución Contaduría General de la Nación")</f>
        <v>Resolución Contaduría General de la Nación</v>
      </c>
      <c r="B416" s="9">
        <v>375</v>
      </c>
      <c r="C416" s="8">
        <v>2007</v>
      </c>
      <c r="D416" s="8" t="s">
        <v>955</v>
      </c>
      <c r="E416" s="8" t="s">
        <v>15</v>
      </c>
      <c r="F416" s="8" t="s">
        <v>29</v>
      </c>
      <c r="G416" s="8" t="s">
        <v>30</v>
      </c>
      <c r="H416" s="17">
        <v>43536</v>
      </c>
      <c r="I416" s="2"/>
      <c r="J416" s="2"/>
      <c r="K416" s="2"/>
      <c r="L416" s="2"/>
      <c r="M416" s="2"/>
      <c r="N416" s="2"/>
      <c r="O416" s="2"/>
      <c r="P416" s="2"/>
      <c r="Q416" s="2"/>
      <c r="R416" s="2"/>
      <c r="S416" s="2"/>
      <c r="T416" s="2"/>
      <c r="U416" s="2"/>
      <c r="V416" s="2"/>
      <c r="W416" s="2"/>
      <c r="X416" s="2"/>
      <c r="Y416" s="2"/>
      <c r="Z416" s="2"/>
    </row>
    <row r="417" spans="1:26" s="4" customFormat="1" ht="28.5" x14ac:dyDescent="0.2">
      <c r="A417" s="18" t="s">
        <v>939</v>
      </c>
      <c r="B417" s="9">
        <v>119</v>
      </c>
      <c r="C417" s="8">
        <v>2006</v>
      </c>
      <c r="D417" s="8" t="s">
        <v>940</v>
      </c>
      <c r="E417" s="8" t="s">
        <v>15</v>
      </c>
      <c r="F417" s="8" t="s">
        <v>29</v>
      </c>
      <c r="G417" s="8" t="s">
        <v>30</v>
      </c>
      <c r="H417" s="17">
        <v>43536</v>
      </c>
      <c r="I417" s="2"/>
      <c r="J417" s="2"/>
      <c r="K417" s="2"/>
      <c r="L417" s="2"/>
      <c r="M417" s="2"/>
      <c r="N417" s="2"/>
      <c r="O417" s="2"/>
      <c r="P417" s="2"/>
      <c r="Q417" s="2"/>
      <c r="R417" s="2"/>
      <c r="S417" s="2"/>
      <c r="T417" s="2"/>
      <c r="U417" s="2"/>
      <c r="V417" s="2"/>
      <c r="W417" s="2"/>
      <c r="X417" s="2"/>
      <c r="Y417" s="2"/>
      <c r="Z417" s="2"/>
    </row>
    <row r="418" spans="1:26" s="4" customFormat="1" ht="28.5" x14ac:dyDescent="0.2">
      <c r="A418" s="18" t="s">
        <v>939</v>
      </c>
      <c r="B418" s="9">
        <v>222</v>
      </c>
      <c r="C418" s="8">
        <v>2006</v>
      </c>
      <c r="D418" s="8" t="s">
        <v>941</v>
      </c>
      <c r="E418" s="8" t="s">
        <v>15</v>
      </c>
      <c r="F418" s="8" t="s">
        <v>29</v>
      </c>
      <c r="G418" s="8" t="s">
        <v>30</v>
      </c>
      <c r="H418" s="17">
        <v>43536</v>
      </c>
      <c r="I418" s="2"/>
      <c r="J418" s="2"/>
      <c r="K418" s="2"/>
      <c r="L418" s="2"/>
      <c r="M418" s="2"/>
      <c r="N418" s="2"/>
      <c r="O418" s="2"/>
      <c r="P418" s="2"/>
      <c r="Q418" s="2"/>
      <c r="R418" s="2"/>
      <c r="S418" s="2"/>
      <c r="T418" s="2"/>
      <c r="U418" s="2"/>
      <c r="V418" s="2"/>
      <c r="W418" s="2"/>
      <c r="X418" s="2"/>
      <c r="Y418" s="2"/>
      <c r="Z418" s="2"/>
    </row>
    <row r="419" spans="1:26" s="4" customFormat="1" ht="28.5" x14ac:dyDescent="0.2">
      <c r="A419" s="16" t="str">
        <f>HYPERLINK("http://www.alcaldiabogota.gov.co/sisjur/normas/Norma1.jsp?dt=S&amp;i=22369","Resolución Contaduría General de la Nación")</f>
        <v>Resolución Contaduría General de la Nación</v>
      </c>
      <c r="B419" s="9">
        <v>555</v>
      </c>
      <c r="C419" s="8">
        <v>2006</v>
      </c>
      <c r="D419" s="8" t="s">
        <v>943</v>
      </c>
      <c r="E419" s="8" t="s">
        <v>15</v>
      </c>
      <c r="F419" s="8" t="s">
        <v>29</v>
      </c>
      <c r="G419" s="8" t="s">
        <v>30</v>
      </c>
      <c r="H419" s="17">
        <v>43536</v>
      </c>
      <c r="I419" s="2"/>
      <c r="J419" s="2"/>
      <c r="K419" s="2"/>
      <c r="L419" s="2"/>
      <c r="M419" s="2"/>
      <c r="N419" s="2"/>
      <c r="O419" s="2"/>
      <c r="P419" s="2"/>
      <c r="Q419" s="2"/>
      <c r="R419" s="2"/>
      <c r="S419" s="2"/>
      <c r="T419" s="2"/>
      <c r="U419" s="2"/>
      <c r="V419" s="2"/>
      <c r="W419" s="2"/>
      <c r="X419" s="2"/>
      <c r="Y419" s="2"/>
      <c r="Z419" s="2"/>
    </row>
    <row r="420" spans="1:26" s="4" customFormat="1" ht="28.5" x14ac:dyDescent="0.2">
      <c r="A420" s="16" t="str">
        <f>HYPERLINK("http://www.alcaldiabogota.gov.co/sisjur/normas/Norma1.jsp?i=18609","Resolución Contaduría General de la Nación")</f>
        <v>Resolución Contaduría General de la Nación</v>
      </c>
      <c r="B420" s="9">
        <v>169</v>
      </c>
      <c r="C420" s="8">
        <v>2005</v>
      </c>
      <c r="D420" s="8" t="s">
        <v>928</v>
      </c>
      <c r="E420" s="8" t="s">
        <v>15</v>
      </c>
      <c r="F420" s="8" t="s">
        <v>29</v>
      </c>
      <c r="G420" s="8" t="s">
        <v>30</v>
      </c>
      <c r="H420" s="17">
        <v>43536</v>
      </c>
      <c r="I420" s="2"/>
      <c r="J420" s="2"/>
      <c r="K420" s="2"/>
      <c r="L420" s="2"/>
      <c r="M420" s="2"/>
      <c r="N420" s="2"/>
      <c r="O420" s="2"/>
      <c r="P420" s="2"/>
      <c r="Q420" s="2"/>
      <c r="R420" s="2"/>
      <c r="S420" s="2"/>
      <c r="T420" s="2"/>
      <c r="U420" s="2"/>
      <c r="V420" s="2"/>
      <c r="W420" s="2"/>
      <c r="X420" s="2"/>
      <c r="Y420" s="2"/>
      <c r="Z420" s="2"/>
    </row>
    <row r="421" spans="1:26" s="4" customFormat="1" ht="128.25" x14ac:dyDescent="0.2">
      <c r="A421" s="16" t="str">
        <f>HYPERLINK("https://www.dian.gov.co/fizcalizacioncontrol/herramienconsulta/FacturaElectronica/Factura%20Electrnica/Resoluci%C3%B3n_000010_06022018.pdf#search=resoluci%C3%B3n%2010%20de%202018","Resolución DIAN")</f>
        <v>Resolución DIAN</v>
      </c>
      <c r="B421" s="9">
        <v>10</v>
      </c>
      <c r="C421" s="8">
        <v>2018</v>
      </c>
      <c r="D421" s="8" t="s">
        <v>1238</v>
      </c>
      <c r="E421" s="8" t="s">
        <v>15</v>
      </c>
      <c r="F421" s="8" t="s">
        <v>29</v>
      </c>
      <c r="G421" s="8" t="s">
        <v>30</v>
      </c>
      <c r="H421" s="17">
        <v>43536</v>
      </c>
      <c r="I421" s="2"/>
      <c r="J421" s="2"/>
      <c r="K421" s="2"/>
      <c r="L421" s="2"/>
      <c r="M421" s="2"/>
      <c r="N421" s="2"/>
      <c r="O421" s="2"/>
      <c r="P421" s="2"/>
      <c r="Q421" s="2"/>
      <c r="R421" s="2"/>
      <c r="S421" s="2"/>
      <c r="T421" s="2"/>
      <c r="U421" s="2"/>
      <c r="V421" s="2"/>
      <c r="W421" s="2"/>
      <c r="X421" s="2"/>
      <c r="Y421" s="2"/>
      <c r="Z421" s="2"/>
    </row>
    <row r="422" spans="1:26" s="4" customFormat="1" ht="28.5" x14ac:dyDescent="0.2">
      <c r="A422" s="16" t="str">
        <f>HYPERLINK("https://www.incp.org.co/resolucion-000072-contribuyentes-seleccionados-facturar-electronicamente/","Resolución DIAN")</f>
        <v>Resolución DIAN</v>
      </c>
      <c r="B422" s="9">
        <v>72</v>
      </c>
      <c r="C422" s="8">
        <v>2017</v>
      </c>
      <c r="D422" s="8" t="s">
        <v>1218</v>
      </c>
      <c r="E422" s="8" t="s">
        <v>15</v>
      </c>
      <c r="F422" s="8" t="s">
        <v>29</v>
      </c>
      <c r="G422" s="8" t="s">
        <v>30</v>
      </c>
      <c r="H422" s="17">
        <v>43536</v>
      </c>
      <c r="I422" s="2"/>
      <c r="J422" s="2"/>
      <c r="K422" s="2"/>
      <c r="L422" s="2"/>
      <c r="M422" s="2"/>
      <c r="N422" s="2"/>
      <c r="O422" s="2"/>
      <c r="P422" s="2"/>
      <c r="Q422" s="2"/>
      <c r="R422" s="2"/>
      <c r="S422" s="2"/>
      <c r="T422" s="2"/>
      <c r="U422" s="2"/>
      <c r="V422" s="2"/>
      <c r="W422" s="2"/>
      <c r="X422" s="2"/>
      <c r="Y422" s="2"/>
      <c r="Z422" s="2"/>
    </row>
    <row r="423" spans="1:26" s="4" customFormat="1" ht="42.75" x14ac:dyDescent="0.2">
      <c r="A423" s="18" t="s">
        <v>1113</v>
      </c>
      <c r="B423" s="7">
        <v>44</v>
      </c>
      <c r="C423" s="8">
        <v>2014</v>
      </c>
      <c r="D423" s="8" t="s">
        <v>1114</v>
      </c>
      <c r="E423" s="8" t="s">
        <v>15</v>
      </c>
      <c r="F423" s="8" t="s">
        <v>11</v>
      </c>
      <c r="G423" s="8" t="s">
        <v>12</v>
      </c>
      <c r="H423" s="17">
        <v>43536</v>
      </c>
      <c r="I423" s="2"/>
      <c r="J423" s="2"/>
      <c r="K423" s="2"/>
      <c r="L423" s="2"/>
      <c r="M423" s="2"/>
      <c r="N423" s="2"/>
      <c r="O423" s="2"/>
      <c r="P423" s="2"/>
      <c r="Q423" s="2"/>
      <c r="R423" s="2"/>
      <c r="S423" s="2"/>
      <c r="T423" s="2"/>
      <c r="U423" s="2"/>
      <c r="V423" s="2"/>
      <c r="W423" s="2"/>
      <c r="X423" s="2"/>
      <c r="Y423" s="2"/>
      <c r="Z423" s="2"/>
    </row>
    <row r="424" spans="1:26" s="4" customFormat="1" ht="28.5" x14ac:dyDescent="0.2">
      <c r="A424" s="18" t="s">
        <v>922</v>
      </c>
      <c r="B424" s="7" t="s">
        <v>923</v>
      </c>
      <c r="C424" s="8">
        <v>2005</v>
      </c>
      <c r="D424" s="8" t="s">
        <v>924</v>
      </c>
      <c r="E424" s="8" t="s">
        <v>15</v>
      </c>
      <c r="F424" s="8" t="s">
        <v>1435</v>
      </c>
      <c r="G424" s="8" t="s">
        <v>1440</v>
      </c>
      <c r="H424" s="17">
        <v>43536</v>
      </c>
      <c r="I424" s="2"/>
      <c r="J424" s="2"/>
      <c r="K424" s="2"/>
      <c r="L424" s="2"/>
      <c r="M424" s="2"/>
      <c r="N424" s="2"/>
      <c r="O424" s="2"/>
      <c r="P424" s="2"/>
      <c r="Q424" s="2"/>
      <c r="R424" s="2"/>
      <c r="S424" s="2"/>
      <c r="T424" s="2"/>
      <c r="U424" s="2"/>
      <c r="V424" s="2"/>
      <c r="W424" s="2"/>
      <c r="X424" s="2"/>
      <c r="Y424" s="2"/>
      <c r="Z424" s="2"/>
    </row>
    <row r="425" spans="1:26" s="4" customFormat="1" ht="28.5" x14ac:dyDescent="0.2">
      <c r="A425" s="18" t="s">
        <v>925</v>
      </c>
      <c r="B425" s="9">
        <v>68</v>
      </c>
      <c r="C425" s="8">
        <v>2005</v>
      </c>
      <c r="D425" s="8" t="s">
        <v>926</v>
      </c>
      <c r="E425" s="8" t="s">
        <v>15</v>
      </c>
      <c r="F425" s="8" t="s">
        <v>150</v>
      </c>
      <c r="G425" s="8" t="s">
        <v>1417</v>
      </c>
      <c r="H425" s="17">
        <v>43523</v>
      </c>
      <c r="I425" s="2"/>
      <c r="J425" s="2"/>
      <c r="K425" s="2"/>
      <c r="L425" s="2"/>
      <c r="M425" s="2"/>
      <c r="N425" s="2"/>
      <c r="O425" s="2"/>
      <c r="P425" s="2"/>
      <c r="Q425" s="2"/>
      <c r="R425" s="2"/>
      <c r="S425" s="2"/>
      <c r="T425" s="2"/>
      <c r="U425" s="2"/>
      <c r="V425" s="2"/>
      <c r="W425" s="2"/>
      <c r="X425" s="2"/>
      <c r="Y425" s="2"/>
      <c r="Z425" s="2"/>
    </row>
    <row r="426" spans="1:26" s="4" customFormat="1" ht="71.25" x14ac:dyDescent="0.2">
      <c r="A426" s="18" t="s">
        <v>1179</v>
      </c>
      <c r="B426" s="9">
        <v>1206</v>
      </c>
      <c r="C426" s="8">
        <v>2016</v>
      </c>
      <c r="D426" s="8" t="s">
        <v>1209</v>
      </c>
      <c r="E426" s="8" t="s">
        <v>158</v>
      </c>
      <c r="F426" s="8" t="s">
        <v>1392</v>
      </c>
      <c r="G426" s="8" t="s">
        <v>1393</v>
      </c>
      <c r="H426" s="17">
        <v>43536</v>
      </c>
      <c r="I426" s="2"/>
      <c r="J426" s="2"/>
      <c r="K426" s="2"/>
      <c r="L426" s="2"/>
      <c r="M426" s="2"/>
      <c r="N426" s="2"/>
      <c r="O426" s="2"/>
      <c r="P426" s="2"/>
      <c r="Q426" s="2"/>
      <c r="R426" s="2"/>
      <c r="S426" s="2"/>
      <c r="T426" s="2"/>
      <c r="U426" s="2"/>
      <c r="V426" s="2"/>
      <c r="W426" s="2"/>
      <c r="X426" s="2"/>
      <c r="Y426" s="2"/>
      <c r="Z426" s="2"/>
    </row>
    <row r="427" spans="1:26" s="4" customFormat="1" ht="85.5" x14ac:dyDescent="0.2">
      <c r="A427" s="18" t="s">
        <v>1179</v>
      </c>
      <c r="B427" s="9">
        <v>1844</v>
      </c>
      <c r="C427" s="8">
        <v>2015</v>
      </c>
      <c r="D427" s="8" t="s">
        <v>1181</v>
      </c>
      <c r="E427" s="8" t="s">
        <v>158</v>
      </c>
      <c r="F427" s="8" t="s">
        <v>1182</v>
      </c>
      <c r="G427" s="8" t="s">
        <v>1183</v>
      </c>
      <c r="H427" s="17">
        <v>43523</v>
      </c>
      <c r="I427" s="2"/>
      <c r="J427" s="2"/>
      <c r="K427" s="2"/>
      <c r="L427" s="2"/>
      <c r="M427" s="2"/>
      <c r="N427" s="2"/>
      <c r="O427" s="2"/>
      <c r="P427" s="2"/>
      <c r="Q427" s="2"/>
      <c r="R427" s="2"/>
      <c r="S427" s="2"/>
      <c r="T427" s="2"/>
      <c r="U427" s="2"/>
      <c r="V427" s="2"/>
      <c r="W427" s="2"/>
      <c r="X427" s="2"/>
      <c r="Y427" s="2"/>
      <c r="Z427" s="2"/>
    </row>
    <row r="428" spans="1:26" s="4" customFormat="1" ht="42.75" x14ac:dyDescent="0.2">
      <c r="A428" s="18" t="s">
        <v>1023</v>
      </c>
      <c r="B428" s="9">
        <v>472</v>
      </c>
      <c r="C428" s="8">
        <v>2017</v>
      </c>
      <c r="D428" s="8" t="s">
        <v>1234</v>
      </c>
      <c r="E428" s="8" t="s">
        <v>15</v>
      </c>
      <c r="F428" s="8" t="s">
        <v>823</v>
      </c>
      <c r="G428" s="8" t="s">
        <v>97</v>
      </c>
      <c r="H428" s="17">
        <v>43524</v>
      </c>
      <c r="I428" s="2"/>
      <c r="J428" s="2"/>
      <c r="K428" s="2"/>
      <c r="L428" s="2"/>
      <c r="M428" s="2"/>
      <c r="N428" s="2"/>
      <c r="O428" s="2"/>
      <c r="P428" s="2"/>
      <c r="Q428" s="2"/>
      <c r="R428" s="2"/>
      <c r="S428" s="2"/>
      <c r="T428" s="2"/>
      <c r="U428" s="2"/>
      <c r="V428" s="2"/>
      <c r="W428" s="2"/>
      <c r="X428" s="2"/>
      <c r="Y428" s="2"/>
      <c r="Z428" s="2"/>
    </row>
    <row r="429" spans="1:26" s="4" customFormat="1" ht="28.5" x14ac:dyDescent="0.2">
      <c r="A429" s="18" t="s">
        <v>1023</v>
      </c>
      <c r="B429" s="9">
        <v>1326</v>
      </c>
      <c r="C429" s="8">
        <v>2017</v>
      </c>
      <c r="D429" s="8" t="s">
        <v>1024</v>
      </c>
      <c r="E429" s="8" t="s">
        <v>15</v>
      </c>
      <c r="F429" s="8" t="s">
        <v>96</v>
      </c>
      <c r="G429" s="8" t="s">
        <v>858</v>
      </c>
      <c r="H429" s="17">
        <v>43524</v>
      </c>
      <c r="I429" s="2"/>
      <c r="J429" s="2"/>
      <c r="K429" s="2"/>
      <c r="L429" s="2"/>
      <c r="M429" s="2"/>
      <c r="N429" s="2"/>
      <c r="O429" s="2"/>
      <c r="P429" s="2"/>
      <c r="Q429" s="2"/>
      <c r="R429" s="2"/>
      <c r="S429" s="2"/>
      <c r="T429" s="2"/>
      <c r="U429" s="2"/>
      <c r="V429" s="2"/>
      <c r="W429" s="2"/>
      <c r="X429" s="2"/>
      <c r="Y429" s="2"/>
      <c r="Z429" s="2"/>
    </row>
    <row r="430" spans="1:26" s="4" customFormat="1" ht="28.5" x14ac:dyDescent="0.2">
      <c r="A430" s="18" t="s">
        <v>1023</v>
      </c>
      <c r="B430" s="8">
        <v>1457</v>
      </c>
      <c r="C430" s="8">
        <v>2010</v>
      </c>
      <c r="D430" s="8" t="s">
        <v>1024</v>
      </c>
      <c r="E430" s="8" t="s">
        <v>15</v>
      </c>
      <c r="F430" s="8" t="s">
        <v>1442</v>
      </c>
      <c r="G430" s="8" t="s">
        <v>1441</v>
      </c>
      <c r="H430" s="17">
        <v>43536</v>
      </c>
      <c r="I430" s="2"/>
      <c r="J430" s="2"/>
      <c r="K430" s="2"/>
      <c r="L430" s="2"/>
      <c r="M430" s="2"/>
      <c r="N430" s="2"/>
      <c r="O430" s="2"/>
      <c r="P430" s="2"/>
      <c r="Q430" s="2"/>
      <c r="R430" s="2"/>
      <c r="S430" s="2"/>
      <c r="T430" s="2"/>
      <c r="U430" s="2"/>
      <c r="V430" s="2"/>
      <c r="W430" s="2"/>
      <c r="X430" s="2"/>
      <c r="Y430" s="2"/>
      <c r="Z430" s="2"/>
    </row>
    <row r="431" spans="1:26" s="4" customFormat="1" ht="85.5" x14ac:dyDescent="0.2">
      <c r="A431" s="18" t="s">
        <v>1630</v>
      </c>
      <c r="B431" s="7">
        <v>2509</v>
      </c>
      <c r="C431" s="8">
        <v>2010</v>
      </c>
      <c r="D431" s="8" t="s">
        <v>1025</v>
      </c>
      <c r="E431" s="8" t="s">
        <v>15</v>
      </c>
      <c r="F431" s="8" t="s">
        <v>1098</v>
      </c>
      <c r="G431" s="8" t="s">
        <v>22</v>
      </c>
      <c r="H431" s="17">
        <v>43523</v>
      </c>
      <c r="I431" s="2"/>
      <c r="J431" s="2"/>
      <c r="K431" s="2"/>
      <c r="L431" s="2"/>
      <c r="M431" s="2"/>
      <c r="N431" s="2"/>
      <c r="O431" s="2"/>
      <c r="P431" s="2"/>
      <c r="Q431" s="2"/>
      <c r="R431" s="2"/>
      <c r="S431" s="2"/>
      <c r="T431" s="2"/>
      <c r="U431" s="2"/>
      <c r="V431" s="2"/>
      <c r="W431" s="2"/>
      <c r="X431" s="2"/>
      <c r="Y431" s="2"/>
      <c r="Z431" s="2"/>
    </row>
    <row r="432" spans="1:26" s="4" customFormat="1" ht="42.75" x14ac:dyDescent="0.2">
      <c r="A432" s="18" t="s">
        <v>1010</v>
      </c>
      <c r="B432" s="9">
        <v>40122</v>
      </c>
      <c r="C432" s="8">
        <v>2017</v>
      </c>
      <c r="D432" s="8" t="s">
        <v>1215</v>
      </c>
      <c r="E432" s="8" t="s">
        <v>15</v>
      </c>
      <c r="F432" s="8" t="s">
        <v>150</v>
      </c>
      <c r="G432" s="8" t="s">
        <v>1432</v>
      </c>
      <c r="H432" s="17">
        <v>43523</v>
      </c>
      <c r="I432" s="2"/>
      <c r="J432" s="2"/>
      <c r="K432" s="2"/>
      <c r="L432" s="2"/>
      <c r="M432" s="2"/>
      <c r="N432" s="2"/>
      <c r="O432" s="2"/>
      <c r="P432" s="2"/>
      <c r="Q432" s="2"/>
      <c r="R432" s="2"/>
      <c r="S432" s="2"/>
      <c r="T432" s="2"/>
      <c r="U432" s="2"/>
      <c r="V432" s="2"/>
      <c r="W432" s="2"/>
      <c r="X432" s="2"/>
      <c r="Y432" s="2"/>
      <c r="Z432" s="2"/>
    </row>
    <row r="433" spans="1:26" s="4" customFormat="1" ht="42.75" x14ac:dyDescent="0.2">
      <c r="A433" s="18" t="s">
        <v>1010</v>
      </c>
      <c r="B433" s="7">
        <v>182544</v>
      </c>
      <c r="C433" s="8">
        <v>2014</v>
      </c>
      <c r="D433" s="8" t="s">
        <v>1031</v>
      </c>
      <c r="E433" s="8" t="s">
        <v>15</v>
      </c>
      <c r="F433" s="8" t="s">
        <v>150</v>
      </c>
      <c r="G433" s="8" t="s">
        <v>1099</v>
      </c>
      <c r="H433" s="17">
        <v>43523</v>
      </c>
      <c r="I433" s="2"/>
      <c r="J433" s="2"/>
      <c r="K433" s="2"/>
      <c r="L433" s="2"/>
      <c r="M433" s="2"/>
      <c r="N433" s="2"/>
      <c r="O433" s="2"/>
      <c r="P433" s="2"/>
      <c r="Q433" s="2"/>
      <c r="R433" s="2"/>
      <c r="S433" s="2"/>
      <c r="T433" s="2"/>
      <c r="U433" s="2"/>
      <c r="V433" s="2"/>
      <c r="W433" s="2"/>
      <c r="X433" s="2"/>
      <c r="Y433" s="2"/>
      <c r="Z433" s="2"/>
    </row>
    <row r="434" spans="1:26" s="4" customFormat="1" ht="28.5" x14ac:dyDescent="0.2">
      <c r="A434" s="18" t="s">
        <v>1010</v>
      </c>
      <c r="B434" s="7">
        <v>91872</v>
      </c>
      <c r="C434" s="8">
        <v>2013</v>
      </c>
      <c r="D434" s="8" t="s">
        <v>1078</v>
      </c>
      <c r="E434" s="8" t="s">
        <v>15</v>
      </c>
      <c r="F434" s="8" t="s">
        <v>150</v>
      </c>
      <c r="G434" s="8" t="s">
        <v>1425</v>
      </c>
      <c r="H434" s="17">
        <v>43523</v>
      </c>
      <c r="I434" s="2"/>
      <c r="J434" s="2"/>
      <c r="K434" s="2"/>
      <c r="L434" s="2"/>
      <c r="M434" s="2"/>
      <c r="N434" s="2"/>
      <c r="O434" s="2"/>
      <c r="P434" s="2"/>
      <c r="Q434" s="2"/>
      <c r="R434" s="2"/>
      <c r="S434" s="2"/>
      <c r="T434" s="2"/>
      <c r="U434" s="2"/>
      <c r="V434" s="2"/>
      <c r="W434" s="2"/>
      <c r="X434" s="2"/>
      <c r="Y434" s="2"/>
      <c r="Z434" s="2"/>
    </row>
    <row r="435" spans="1:26" s="4" customFormat="1" ht="42.75" x14ac:dyDescent="0.2">
      <c r="A435" s="18" t="s">
        <v>1010</v>
      </c>
      <c r="B435" s="7">
        <v>90708</v>
      </c>
      <c r="C435" s="8">
        <v>2013</v>
      </c>
      <c r="D435" s="8" t="s">
        <v>1105</v>
      </c>
      <c r="E435" s="8" t="s">
        <v>15</v>
      </c>
      <c r="F435" s="8" t="s">
        <v>1106</v>
      </c>
      <c r="G435" s="8" t="s">
        <v>1431</v>
      </c>
      <c r="H435" s="17">
        <v>43536</v>
      </c>
      <c r="I435" s="2"/>
      <c r="J435" s="2"/>
      <c r="K435" s="2"/>
      <c r="L435" s="2"/>
      <c r="M435" s="2"/>
      <c r="N435" s="2"/>
      <c r="O435" s="2"/>
      <c r="P435" s="2"/>
      <c r="Q435" s="2"/>
      <c r="R435" s="2"/>
      <c r="S435" s="2"/>
      <c r="T435" s="2"/>
      <c r="U435" s="2"/>
      <c r="V435" s="2"/>
      <c r="W435" s="2"/>
      <c r="X435" s="2"/>
      <c r="Y435" s="2"/>
      <c r="Z435" s="2"/>
    </row>
    <row r="436" spans="1:26" s="4" customFormat="1" ht="28.5" x14ac:dyDescent="0.2">
      <c r="A436" s="18" t="s">
        <v>1010</v>
      </c>
      <c r="B436" s="9">
        <v>90980</v>
      </c>
      <c r="C436" s="8">
        <v>2013</v>
      </c>
      <c r="D436" s="8" t="s">
        <v>1107</v>
      </c>
      <c r="E436" s="8" t="s">
        <v>15</v>
      </c>
      <c r="F436" s="8" t="s">
        <v>150</v>
      </c>
      <c r="G436" s="8" t="s">
        <v>1099</v>
      </c>
      <c r="H436" s="17">
        <v>43523</v>
      </c>
      <c r="I436" s="2"/>
      <c r="J436" s="2"/>
      <c r="K436" s="2"/>
      <c r="L436" s="2"/>
      <c r="M436" s="2"/>
      <c r="N436" s="2"/>
      <c r="O436" s="2"/>
      <c r="P436" s="2"/>
      <c r="Q436" s="2"/>
      <c r="R436" s="2"/>
      <c r="S436" s="2"/>
      <c r="T436" s="2"/>
      <c r="U436" s="2"/>
      <c r="V436" s="2"/>
      <c r="W436" s="2"/>
      <c r="X436" s="2"/>
      <c r="Y436" s="2"/>
      <c r="Z436" s="2"/>
    </row>
    <row r="437" spans="1:26" s="4" customFormat="1" ht="57" x14ac:dyDescent="0.2">
      <c r="A437" s="18" t="s">
        <v>1010</v>
      </c>
      <c r="B437" s="9">
        <v>181331</v>
      </c>
      <c r="C437" s="8">
        <v>2010</v>
      </c>
      <c r="D437" s="8" t="s">
        <v>1011</v>
      </c>
      <c r="E437" s="8" t="s">
        <v>15</v>
      </c>
      <c r="F437" s="8" t="s">
        <v>1012</v>
      </c>
      <c r="G437" s="8" t="s">
        <v>1013</v>
      </c>
      <c r="H437" s="17">
        <v>43523</v>
      </c>
      <c r="I437" s="2"/>
      <c r="J437" s="2"/>
      <c r="K437" s="2"/>
      <c r="L437" s="2"/>
      <c r="M437" s="2"/>
      <c r="N437" s="2"/>
      <c r="O437" s="2"/>
      <c r="P437" s="2"/>
      <c r="Q437" s="2"/>
      <c r="R437" s="2"/>
      <c r="S437" s="2"/>
      <c r="T437" s="2"/>
      <c r="U437" s="2"/>
      <c r="V437" s="2"/>
      <c r="W437" s="2"/>
      <c r="X437" s="2"/>
      <c r="Y437" s="2"/>
      <c r="Z437" s="2"/>
    </row>
    <row r="438" spans="1:26" s="4" customFormat="1" ht="57" x14ac:dyDescent="0.2">
      <c r="A438" s="18" t="s">
        <v>1010</v>
      </c>
      <c r="B438" s="9">
        <v>180540</v>
      </c>
      <c r="C438" s="8">
        <v>2010</v>
      </c>
      <c r="D438" s="8" t="s">
        <v>1030</v>
      </c>
      <c r="E438" s="8" t="s">
        <v>15</v>
      </c>
      <c r="F438" s="8" t="s">
        <v>150</v>
      </c>
      <c r="G438" s="8" t="s">
        <v>1427</v>
      </c>
      <c r="H438" s="17">
        <v>43523</v>
      </c>
      <c r="I438" s="2"/>
      <c r="J438" s="2"/>
      <c r="K438" s="2"/>
      <c r="L438" s="2"/>
      <c r="M438" s="2"/>
      <c r="N438" s="2"/>
      <c r="O438" s="2"/>
      <c r="P438" s="2"/>
      <c r="Q438" s="2"/>
      <c r="R438" s="2"/>
      <c r="S438" s="2"/>
      <c r="T438" s="2"/>
      <c r="U438" s="2"/>
      <c r="V438" s="2"/>
      <c r="W438" s="2"/>
      <c r="X438" s="2"/>
      <c r="Y438" s="2"/>
      <c r="Z438" s="2"/>
    </row>
    <row r="439" spans="1:26" s="4" customFormat="1" ht="42.75" x14ac:dyDescent="0.2">
      <c r="A439" s="18" t="s">
        <v>1010</v>
      </c>
      <c r="B439" s="9">
        <v>181568</v>
      </c>
      <c r="C439" s="8">
        <v>2010</v>
      </c>
      <c r="D439" s="8" t="s">
        <v>1031</v>
      </c>
      <c r="E439" s="8" t="s">
        <v>15</v>
      </c>
      <c r="F439" s="8" t="s">
        <v>150</v>
      </c>
      <c r="G439" s="8" t="s">
        <v>1428</v>
      </c>
      <c r="H439" s="17">
        <v>43523</v>
      </c>
      <c r="I439" s="2"/>
      <c r="J439" s="2"/>
      <c r="K439" s="2"/>
      <c r="L439" s="2"/>
      <c r="M439" s="2"/>
      <c r="N439" s="2"/>
      <c r="O439" s="2"/>
      <c r="P439" s="2"/>
      <c r="Q439" s="2"/>
      <c r="R439" s="2"/>
      <c r="S439" s="2"/>
      <c r="T439" s="2"/>
      <c r="U439" s="2"/>
      <c r="V439" s="2"/>
      <c r="W439" s="2"/>
      <c r="X439" s="2"/>
      <c r="Y439" s="2"/>
      <c r="Z439" s="2"/>
    </row>
    <row r="440" spans="1:26" s="4" customFormat="1" ht="42.75" x14ac:dyDescent="0.2">
      <c r="A440" s="18" t="s">
        <v>1041</v>
      </c>
      <c r="B440" s="7">
        <v>2087</v>
      </c>
      <c r="C440" s="8">
        <v>2013</v>
      </c>
      <c r="D440" s="8" t="s">
        <v>1102</v>
      </c>
      <c r="E440" s="8" t="s">
        <v>15</v>
      </c>
      <c r="F440" s="8" t="s">
        <v>11</v>
      </c>
      <c r="G440" s="8" t="s">
        <v>12</v>
      </c>
      <c r="H440" s="17">
        <v>43536</v>
      </c>
      <c r="I440" s="2"/>
      <c r="J440" s="2"/>
      <c r="K440" s="2"/>
      <c r="L440" s="2"/>
      <c r="M440" s="2"/>
      <c r="N440" s="2"/>
      <c r="O440" s="2"/>
      <c r="P440" s="2"/>
      <c r="Q440" s="2"/>
      <c r="R440" s="2"/>
      <c r="S440" s="2"/>
      <c r="T440" s="2"/>
      <c r="U440" s="2"/>
      <c r="V440" s="2"/>
      <c r="W440" s="2"/>
      <c r="X440" s="2"/>
      <c r="Y440" s="2"/>
      <c r="Z440" s="2"/>
    </row>
    <row r="441" spans="1:26" s="4" customFormat="1" ht="28.5" x14ac:dyDescent="0.2">
      <c r="A441" s="18" t="s">
        <v>1041</v>
      </c>
      <c r="B441" s="7">
        <v>4502</v>
      </c>
      <c r="C441" s="8">
        <v>2012</v>
      </c>
      <c r="D441" s="8" t="s">
        <v>1069</v>
      </c>
      <c r="E441" s="8">
        <v>11</v>
      </c>
      <c r="F441" s="8" t="s">
        <v>11</v>
      </c>
      <c r="G441" s="8" t="s">
        <v>12</v>
      </c>
      <c r="H441" s="17">
        <v>43536</v>
      </c>
      <c r="I441" s="2"/>
      <c r="J441" s="2"/>
      <c r="K441" s="2"/>
      <c r="L441" s="2"/>
      <c r="M441" s="2"/>
      <c r="N441" s="2"/>
      <c r="O441" s="2"/>
      <c r="P441" s="2"/>
      <c r="Q441" s="2"/>
      <c r="R441" s="2"/>
      <c r="S441" s="2"/>
      <c r="T441" s="2"/>
      <c r="U441" s="2"/>
      <c r="V441" s="2"/>
      <c r="W441" s="2"/>
      <c r="X441" s="2"/>
      <c r="Y441" s="2"/>
      <c r="Z441" s="2"/>
    </row>
    <row r="442" spans="1:26" s="4" customFormat="1" ht="57" x14ac:dyDescent="0.2">
      <c r="A442" s="18" t="s">
        <v>1041</v>
      </c>
      <c r="B442" s="7">
        <v>257</v>
      </c>
      <c r="C442" s="8">
        <v>2011</v>
      </c>
      <c r="D442" s="8" t="s">
        <v>1042</v>
      </c>
      <c r="E442" s="8" t="s">
        <v>15</v>
      </c>
      <c r="F442" s="8" t="s">
        <v>11</v>
      </c>
      <c r="G442" s="8" t="s">
        <v>12</v>
      </c>
      <c r="H442" s="17">
        <v>43536</v>
      </c>
      <c r="I442" s="2"/>
      <c r="J442" s="2"/>
      <c r="K442" s="2"/>
      <c r="L442" s="2"/>
      <c r="M442" s="2"/>
      <c r="N442" s="2"/>
      <c r="O442" s="2"/>
      <c r="P442" s="2"/>
      <c r="Q442" s="2"/>
      <c r="R442" s="2"/>
      <c r="S442" s="2"/>
      <c r="T442" s="2"/>
      <c r="U442" s="2"/>
      <c r="V442" s="2"/>
      <c r="W442" s="2"/>
      <c r="X442" s="2"/>
      <c r="Y442" s="2"/>
      <c r="Z442" s="2"/>
    </row>
    <row r="443" spans="1:26" s="4" customFormat="1" ht="28.5" x14ac:dyDescent="0.2">
      <c r="A443" s="18" t="s">
        <v>1041</v>
      </c>
      <c r="B443" s="7">
        <v>1004</v>
      </c>
      <c r="C443" s="8">
        <v>2010</v>
      </c>
      <c r="D443" s="8" t="s">
        <v>1021</v>
      </c>
      <c r="E443" s="8" t="s">
        <v>15</v>
      </c>
      <c r="F443" s="8" t="s">
        <v>11</v>
      </c>
      <c r="G443" s="8" t="s">
        <v>12</v>
      </c>
      <c r="H443" s="17">
        <v>43536</v>
      </c>
      <c r="I443" s="2"/>
      <c r="J443" s="2"/>
      <c r="K443" s="2"/>
      <c r="L443" s="2"/>
      <c r="M443" s="2"/>
      <c r="N443" s="2"/>
      <c r="O443" s="2"/>
      <c r="P443" s="2"/>
      <c r="Q443" s="2"/>
      <c r="R443" s="2"/>
      <c r="S443" s="2"/>
      <c r="T443" s="2"/>
      <c r="U443" s="2"/>
      <c r="V443" s="2"/>
      <c r="W443" s="2"/>
      <c r="X443" s="2"/>
      <c r="Y443" s="2"/>
      <c r="Z443" s="2"/>
    </row>
    <row r="444" spans="1:26" s="4" customFormat="1" ht="28.5" x14ac:dyDescent="0.2">
      <c r="A444" s="18" t="s">
        <v>1609</v>
      </c>
      <c r="B444" s="9">
        <v>1918</v>
      </c>
      <c r="C444" s="8">
        <v>2009</v>
      </c>
      <c r="D444" s="8" t="s">
        <v>1005</v>
      </c>
      <c r="E444" s="8" t="s">
        <v>1006</v>
      </c>
      <c r="F444" s="8" t="s">
        <v>1581</v>
      </c>
      <c r="G444" s="8" t="s">
        <v>12</v>
      </c>
      <c r="H444" s="17">
        <v>43536</v>
      </c>
      <c r="I444" s="2"/>
      <c r="J444" s="2"/>
      <c r="K444" s="2"/>
      <c r="L444" s="2"/>
      <c r="M444" s="2"/>
      <c r="N444" s="2"/>
      <c r="O444" s="2"/>
      <c r="P444" s="2"/>
      <c r="Q444" s="2"/>
      <c r="R444" s="2"/>
      <c r="S444" s="2"/>
      <c r="T444" s="2"/>
      <c r="U444" s="2"/>
      <c r="V444" s="2"/>
      <c r="W444" s="2"/>
      <c r="X444" s="2"/>
      <c r="Y444" s="2"/>
      <c r="Z444" s="2"/>
    </row>
    <row r="445" spans="1:26" s="4" customFormat="1" ht="28.5" x14ac:dyDescent="0.2">
      <c r="A445" s="18" t="s">
        <v>1609</v>
      </c>
      <c r="B445" s="9">
        <v>241</v>
      </c>
      <c r="C445" s="8">
        <v>2008</v>
      </c>
      <c r="D445" s="8" t="s">
        <v>969</v>
      </c>
      <c r="E445" s="8" t="s">
        <v>970</v>
      </c>
      <c r="F445" s="8" t="s">
        <v>1581</v>
      </c>
      <c r="G445" s="8" t="s">
        <v>12</v>
      </c>
      <c r="H445" s="17">
        <v>43523</v>
      </c>
      <c r="I445" s="2"/>
      <c r="J445" s="2"/>
      <c r="K445" s="2"/>
      <c r="L445" s="2"/>
      <c r="M445" s="2"/>
      <c r="N445" s="2"/>
      <c r="O445" s="2"/>
      <c r="P445" s="2"/>
      <c r="Q445" s="2"/>
      <c r="R445" s="2"/>
      <c r="S445" s="2"/>
      <c r="T445" s="2"/>
      <c r="U445" s="2"/>
      <c r="V445" s="2"/>
      <c r="W445" s="2"/>
      <c r="X445" s="2"/>
      <c r="Y445" s="2"/>
      <c r="Z445" s="2"/>
    </row>
    <row r="446" spans="1:26" s="4" customFormat="1" ht="28.5" x14ac:dyDescent="0.2">
      <c r="A446" s="18" t="s">
        <v>1609</v>
      </c>
      <c r="B446" s="9">
        <v>252</v>
      </c>
      <c r="C446" s="8">
        <v>2008</v>
      </c>
      <c r="D446" s="8" t="s">
        <v>971</v>
      </c>
      <c r="E446" s="8" t="s">
        <v>15</v>
      </c>
      <c r="F446" s="8" t="s">
        <v>1581</v>
      </c>
      <c r="G446" s="8" t="s">
        <v>12</v>
      </c>
      <c r="H446" s="17">
        <v>43523</v>
      </c>
      <c r="I446" s="2"/>
      <c r="J446" s="2"/>
      <c r="K446" s="2"/>
      <c r="L446" s="2"/>
      <c r="M446" s="2"/>
      <c r="N446" s="2"/>
      <c r="O446" s="2"/>
      <c r="P446" s="2"/>
      <c r="Q446" s="2"/>
      <c r="R446" s="2"/>
      <c r="S446" s="2"/>
      <c r="T446" s="2"/>
      <c r="U446" s="2"/>
      <c r="V446" s="2"/>
      <c r="W446" s="2"/>
      <c r="X446" s="2"/>
      <c r="Y446" s="2"/>
      <c r="Z446" s="2"/>
    </row>
    <row r="447" spans="1:26" s="4" customFormat="1" ht="42.75" x14ac:dyDescent="0.2">
      <c r="A447" s="18" t="s">
        <v>1609</v>
      </c>
      <c r="B447" s="9">
        <v>1414</v>
      </c>
      <c r="C447" s="8">
        <v>2008</v>
      </c>
      <c r="D447" s="8" t="s">
        <v>983</v>
      </c>
      <c r="E447" s="8" t="s">
        <v>15</v>
      </c>
      <c r="F447" s="8" t="s">
        <v>1581</v>
      </c>
      <c r="G447" s="8" t="s">
        <v>12</v>
      </c>
      <c r="H447" s="17">
        <v>43523</v>
      </c>
      <c r="I447" s="2"/>
      <c r="J447" s="2"/>
      <c r="K447" s="2"/>
      <c r="L447" s="2"/>
      <c r="M447" s="2"/>
      <c r="N447" s="2"/>
      <c r="O447" s="2"/>
      <c r="P447" s="2"/>
      <c r="Q447" s="2"/>
      <c r="R447" s="2"/>
      <c r="S447" s="2"/>
      <c r="T447" s="2"/>
      <c r="U447" s="2"/>
      <c r="V447" s="2"/>
      <c r="W447" s="2"/>
      <c r="X447" s="2"/>
      <c r="Y447" s="2"/>
      <c r="Z447" s="2"/>
    </row>
    <row r="448" spans="1:26" s="4" customFormat="1" ht="28.5" x14ac:dyDescent="0.2">
      <c r="A448" s="18" t="s">
        <v>1609</v>
      </c>
      <c r="B448" s="9">
        <v>1457</v>
      </c>
      <c r="C448" s="8">
        <v>2008</v>
      </c>
      <c r="D448" s="8" t="s">
        <v>984</v>
      </c>
      <c r="E448" s="8" t="s">
        <v>15</v>
      </c>
      <c r="F448" s="8" t="s">
        <v>1581</v>
      </c>
      <c r="G448" s="8" t="s">
        <v>12</v>
      </c>
      <c r="H448" s="17">
        <v>43523</v>
      </c>
      <c r="I448" s="2"/>
      <c r="J448" s="2"/>
      <c r="K448" s="2"/>
      <c r="L448" s="2"/>
      <c r="M448" s="2"/>
      <c r="N448" s="2"/>
      <c r="O448" s="2"/>
      <c r="P448" s="2"/>
      <c r="Q448" s="2"/>
      <c r="R448" s="2"/>
      <c r="S448" s="2"/>
      <c r="T448" s="2"/>
      <c r="U448" s="2"/>
      <c r="V448" s="2"/>
      <c r="W448" s="2"/>
      <c r="X448" s="2"/>
      <c r="Y448" s="2"/>
      <c r="Z448" s="2"/>
    </row>
    <row r="449" spans="1:26" s="4" customFormat="1" ht="57" x14ac:dyDescent="0.2">
      <c r="A449" s="18" t="s">
        <v>1609</v>
      </c>
      <c r="B449" s="9">
        <v>1677</v>
      </c>
      <c r="C449" s="8">
        <v>2008</v>
      </c>
      <c r="D449" s="8" t="s">
        <v>985</v>
      </c>
      <c r="E449" s="8" t="s">
        <v>986</v>
      </c>
      <c r="F449" s="8" t="s">
        <v>1581</v>
      </c>
      <c r="G449" s="8" t="s">
        <v>12</v>
      </c>
      <c r="H449" s="17">
        <v>43523</v>
      </c>
      <c r="I449" s="2"/>
      <c r="J449" s="2"/>
      <c r="K449" s="2"/>
      <c r="L449" s="2"/>
      <c r="M449" s="2"/>
      <c r="N449" s="2"/>
      <c r="O449" s="2"/>
      <c r="P449" s="2"/>
      <c r="Q449" s="2"/>
      <c r="R449" s="2"/>
      <c r="S449" s="2"/>
      <c r="T449" s="2"/>
      <c r="U449" s="2"/>
      <c r="V449" s="2"/>
      <c r="W449" s="2"/>
      <c r="X449" s="2"/>
      <c r="Y449" s="2"/>
      <c r="Z449" s="2"/>
    </row>
    <row r="450" spans="1:26" s="4" customFormat="1" ht="71.25" x14ac:dyDescent="0.2">
      <c r="A450" s="18" t="s">
        <v>1609</v>
      </c>
      <c r="B450" s="9">
        <v>1747</v>
      </c>
      <c r="C450" s="8">
        <v>2008</v>
      </c>
      <c r="D450" s="8" t="s">
        <v>987</v>
      </c>
      <c r="E450" s="8" t="s">
        <v>15</v>
      </c>
      <c r="F450" s="8" t="s">
        <v>1581</v>
      </c>
      <c r="G450" s="8" t="s">
        <v>12</v>
      </c>
      <c r="H450" s="17">
        <v>43536</v>
      </c>
      <c r="I450" s="2"/>
      <c r="J450" s="2"/>
      <c r="K450" s="2"/>
      <c r="L450" s="2"/>
      <c r="M450" s="2"/>
      <c r="N450" s="2"/>
      <c r="O450" s="2"/>
      <c r="P450" s="2"/>
      <c r="Q450" s="2"/>
      <c r="R450" s="2"/>
      <c r="S450" s="2"/>
      <c r="T450" s="2"/>
      <c r="U450" s="2"/>
      <c r="V450" s="2"/>
      <c r="W450" s="2"/>
      <c r="X450" s="2"/>
      <c r="Y450" s="2"/>
      <c r="Z450" s="2"/>
    </row>
    <row r="451" spans="1:26" s="4" customFormat="1" ht="28.5" x14ac:dyDescent="0.2">
      <c r="A451" s="18" t="s">
        <v>1609</v>
      </c>
      <c r="B451" s="9">
        <v>1956</v>
      </c>
      <c r="C451" s="8">
        <v>2008</v>
      </c>
      <c r="D451" s="8" t="s">
        <v>988</v>
      </c>
      <c r="E451" s="8" t="s">
        <v>989</v>
      </c>
      <c r="F451" s="8" t="s">
        <v>1581</v>
      </c>
      <c r="G451" s="8" t="s">
        <v>12</v>
      </c>
      <c r="H451" s="17">
        <v>43536</v>
      </c>
      <c r="I451" s="2"/>
      <c r="J451" s="2"/>
      <c r="K451" s="2"/>
      <c r="L451" s="2"/>
      <c r="M451" s="2"/>
      <c r="N451" s="2"/>
      <c r="O451" s="2"/>
      <c r="P451" s="2"/>
      <c r="Q451" s="2"/>
      <c r="R451" s="2"/>
      <c r="S451" s="2"/>
      <c r="T451" s="2"/>
      <c r="U451" s="2"/>
      <c r="V451" s="2"/>
      <c r="W451" s="2"/>
      <c r="X451" s="2"/>
      <c r="Y451" s="2"/>
      <c r="Z451" s="2"/>
    </row>
    <row r="452" spans="1:26" s="4" customFormat="1" ht="57" x14ac:dyDescent="0.2">
      <c r="A452" s="18" t="s">
        <v>1609</v>
      </c>
      <c r="B452" s="9">
        <v>2646</v>
      </c>
      <c r="C452" s="8">
        <v>2008</v>
      </c>
      <c r="D452" s="8" t="s">
        <v>990</v>
      </c>
      <c r="E452" s="8" t="s">
        <v>15</v>
      </c>
      <c r="F452" s="8" t="s">
        <v>1581</v>
      </c>
      <c r="G452" s="8" t="s">
        <v>12</v>
      </c>
      <c r="H452" s="17">
        <v>43536</v>
      </c>
      <c r="I452" s="2"/>
      <c r="J452" s="2"/>
      <c r="K452" s="2"/>
      <c r="L452" s="2"/>
      <c r="M452" s="2"/>
      <c r="N452" s="2"/>
      <c r="O452" s="2"/>
      <c r="P452" s="2"/>
      <c r="Q452" s="2"/>
      <c r="R452" s="2"/>
      <c r="S452" s="2"/>
      <c r="T452" s="2"/>
      <c r="U452" s="2"/>
      <c r="V452" s="2"/>
      <c r="W452" s="2"/>
      <c r="X452" s="2"/>
      <c r="Y452" s="2"/>
      <c r="Z452" s="2"/>
    </row>
    <row r="453" spans="1:26" s="4" customFormat="1" ht="28.5" x14ac:dyDescent="0.2">
      <c r="A453" s="18" t="s">
        <v>1609</v>
      </c>
      <c r="B453" s="9">
        <v>2733</v>
      </c>
      <c r="C453" s="8">
        <v>2008</v>
      </c>
      <c r="D453" s="8" t="s">
        <v>991</v>
      </c>
      <c r="E453" s="8" t="s">
        <v>15</v>
      </c>
      <c r="F453" s="8" t="s">
        <v>1581</v>
      </c>
      <c r="G453" s="8" t="s">
        <v>12</v>
      </c>
      <c r="H453" s="17">
        <v>43536</v>
      </c>
      <c r="I453" s="2"/>
      <c r="J453" s="2"/>
      <c r="K453" s="2"/>
      <c r="L453" s="2"/>
      <c r="M453" s="2"/>
      <c r="N453" s="2"/>
      <c r="O453" s="2"/>
      <c r="P453" s="2"/>
      <c r="Q453" s="2"/>
      <c r="R453" s="2"/>
      <c r="S453" s="2"/>
      <c r="T453" s="2"/>
      <c r="U453" s="2"/>
      <c r="V453" s="2"/>
      <c r="W453" s="2"/>
      <c r="X453" s="2"/>
      <c r="Y453" s="2"/>
      <c r="Z453" s="2"/>
    </row>
    <row r="454" spans="1:26" s="4" customFormat="1" ht="28.5" x14ac:dyDescent="0.2">
      <c r="A454" s="18" t="s">
        <v>1041</v>
      </c>
      <c r="B454" s="9">
        <v>736</v>
      </c>
      <c r="C454" s="8">
        <v>2007</v>
      </c>
      <c r="D454" s="8" t="s">
        <v>958</v>
      </c>
      <c r="E454" s="8" t="s">
        <v>15</v>
      </c>
      <c r="F454" s="8" t="s">
        <v>11</v>
      </c>
      <c r="G454" s="8" t="s">
        <v>12</v>
      </c>
      <c r="H454" s="17">
        <v>43523</v>
      </c>
      <c r="I454" s="2"/>
      <c r="J454" s="2"/>
      <c r="K454" s="2"/>
      <c r="L454" s="2"/>
      <c r="M454" s="2"/>
      <c r="N454" s="2"/>
      <c r="O454" s="2"/>
      <c r="P454" s="2"/>
      <c r="Q454" s="2"/>
      <c r="R454" s="2"/>
      <c r="S454" s="2"/>
      <c r="T454" s="2"/>
      <c r="U454" s="2"/>
      <c r="V454" s="2"/>
      <c r="W454" s="2"/>
      <c r="X454" s="2"/>
      <c r="Y454" s="2"/>
      <c r="Z454" s="2"/>
    </row>
    <row r="455" spans="1:26" s="4" customFormat="1" ht="28.5" x14ac:dyDescent="0.2">
      <c r="A455" s="18" t="s">
        <v>1609</v>
      </c>
      <c r="B455" s="9">
        <v>1190</v>
      </c>
      <c r="C455" s="8">
        <v>2007</v>
      </c>
      <c r="D455" s="8" t="s">
        <v>959</v>
      </c>
      <c r="E455" s="8" t="s">
        <v>15</v>
      </c>
      <c r="F455" s="8" t="s">
        <v>1581</v>
      </c>
      <c r="G455" s="8" t="s">
        <v>12</v>
      </c>
      <c r="H455" s="17">
        <v>43523</v>
      </c>
      <c r="I455" s="2"/>
      <c r="J455" s="2"/>
      <c r="K455" s="2"/>
      <c r="L455" s="2"/>
      <c r="M455" s="2"/>
      <c r="N455" s="2"/>
      <c r="O455" s="2"/>
      <c r="P455" s="2"/>
      <c r="Q455" s="2"/>
      <c r="R455" s="2"/>
      <c r="S455" s="2"/>
      <c r="T455" s="2"/>
      <c r="U455" s="2"/>
      <c r="V455" s="2"/>
      <c r="W455" s="2"/>
      <c r="X455" s="2"/>
      <c r="Y455" s="2"/>
      <c r="Z455" s="2"/>
    </row>
    <row r="456" spans="1:26" s="4" customFormat="1" ht="28.5" x14ac:dyDescent="0.2">
      <c r="A456" s="18" t="s">
        <v>1609</v>
      </c>
      <c r="B456" s="9">
        <v>1401</v>
      </c>
      <c r="C456" s="8">
        <v>2007</v>
      </c>
      <c r="D456" s="8" t="s">
        <v>960</v>
      </c>
      <c r="E456" s="8" t="s">
        <v>961</v>
      </c>
      <c r="F456" s="8" t="s">
        <v>1581</v>
      </c>
      <c r="G456" s="8" t="s">
        <v>12</v>
      </c>
      <c r="H456" s="17">
        <v>43523</v>
      </c>
      <c r="I456" s="2"/>
      <c r="J456" s="2"/>
      <c r="K456" s="2"/>
      <c r="L456" s="2"/>
      <c r="M456" s="2"/>
      <c r="N456" s="2"/>
      <c r="O456" s="2"/>
      <c r="P456" s="2"/>
      <c r="Q456" s="2"/>
      <c r="R456" s="2"/>
      <c r="S456" s="2"/>
      <c r="T456" s="2"/>
      <c r="U456" s="2"/>
      <c r="V456" s="2"/>
      <c r="W456" s="2"/>
      <c r="X456" s="2"/>
      <c r="Y456" s="2"/>
      <c r="Z456" s="2"/>
    </row>
    <row r="457" spans="1:26" s="4" customFormat="1" ht="42.75" x14ac:dyDescent="0.2">
      <c r="A457" s="18" t="s">
        <v>1609</v>
      </c>
      <c r="B457" s="9">
        <v>2346</v>
      </c>
      <c r="C457" s="12">
        <v>39274</v>
      </c>
      <c r="D457" s="8" t="s">
        <v>962</v>
      </c>
      <c r="E457" s="8" t="s">
        <v>15</v>
      </c>
      <c r="F457" s="8" t="s">
        <v>1581</v>
      </c>
      <c r="G457" s="8" t="s">
        <v>12</v>
      </c>
      <c r="H457" s="17">
        <v>43523</v>
      </c>
      <c r="I457" s="2"/>
      <c r="J457" s="2"/>
      <c r="K457" s="2"/>
      <c r="L457" s="2"/>
      <c r="M457" s="2"/>
      <c r="N457" s="2"/>
      <c r="O457" s="2"/>
      <c r="P457" s="2"/>
      <c r="Q457" s="2"/>
      <c r="R457" s="2"/>
      <c r="S457" s="2"/>
      <c r="T457" s="2"/>
      <c r="U457" s="2"/>
      <c r="V457" s="2"/>
      <c r="W457" s="2"/>
      <c r="X457" s="2"/>
      <c r="Y457" s="2"/>
      <c r="Z457" s="2"/>
    </row>
    <row r="458" spans="1:26" s="4" customFormat="1" ht="28.5" x14ac:dyDescent="0.2">
      <c r="A458" s="18" t="s">
        <v>1609</v>
      </c>
      <c r="B458" s="9">
        <v>2844</v>
      </c>
      <c r="C458" s="8">
        <v>2007</v>
      </c>
      <c r="D458" s="8" t="s">
        <v>964</v>
      </c>
      <c r="E458" s="8">
        <v>1</v>
      </c>
      <c r="F458" s="8" t="s">
        <v>1581</v>
      </c>
      <c r="G458" s="8" t="s">
        <v>12</v>
      </c>
      <c r="H458" s="17">
        <v>43523</v>
      </c>
      <c r="I458" s="2"/>
      <c r="J458" s="2"/>
      <c r="K458" s="2"/>
      <c r="L458" s="2"/>
      <c r="M458" s="2"/>
      <c r="N458" s="2"/>
      <c r="O458" s="2"/>
      <c r="P458" s="2"/>
      <c r="Q458" s="2"/>
      <c r="R458" s="2"/>
      <c r="S458" s="2"/>
      <c r="T458" s="2"/>
      <c r="U458" s="2"/>
      <c r="V458" s="2"/>
      <c r="W458" s="2"/>
      <c r="X458" s="2"/>
      <c r="Y458" s="2"/>
      <c r="Z458" s="2"/>
    </row>
    <row r="459" spans="1:26" s="4" customFormat="1" ht="28.5" x14ac:dyDescent="0.2">
      <c r="A459" s="18" t="s">
        <v>1609</v>
      </c>
      <c r="B459" s="9">
        <v>634</v>
      </c>
      <c r="C459" s="8">
        <v>2006</v>
      </c>
      <c r="D459" s="8" t="s">
        <v>944</v>
      </c>
      <c r="E459" s="8">
        <v>1</v>
      </c>
      <c r="F459" s="8" t="s">
        <v>1581</v>
      </c>
      <c r="G459" s="8" t="s">
        <v>12</v>
      </c>
      <c r="H459" s="17">
        <v>43523</v>
      </c>
      <c r="I459" s="2"/>
      <c r="J459" s="2"/>
      <c r="K459" s="2"/>
      <c r="L459" s="2"/>
      <c r="M459" s="2"/>
      <c r="N459" s="2"/>
      <c r="O459" s="2"/>
      <c r="P459" s="2"/>
      <c r="Q459" s="2"/>
      <c r="R459" s="2"/>
      <c r="S459" s="2"/>
      <c r="T459" s="2"/>
      <c r="U459" s="2"/>
      <c r="V459" s="2"/>
      <c r="W459" s="2"/>
      <c r="X459" s="2"/>
      <c r="Y459" s="2"/>
      <c r="Z459" s="2"/>
    </row>
    <row r="460" spans="1:26" s="4" customFormat="1" ht="28.5" x14ac:dyDescent="0.2">
      <c r="A460" s="18" t="s">
        <v>1041</v>
      </c>
      <c r="B460" s="9">
        <v>734</v>
      </c>
      <c r="C460" s="8">
        <v>2006</v>
      </c>
      <c r="D460" s="8" t="s">
        <v>945</v>
      </c>
      <c r="E460" s="8" t="s">
        <v>15</v>
      </c>
      <c r="F460" s="8" t="s">
        <v>11</v>
      </c>
      <c r="G460" s="8" t="s">
        <v>12</v>
      </c>
      <c r="H460" s="17">
        <v>43523</v>
      </c>
      <c r="I460" s="2"/>
      <c r="J460" s="2"/>
      <c r="K460" s="2"/>
      <c r="L460" s="2"/>
      <c r="M460" s="2"/>
      <c r="N460" s="2"/>
      <c r="O460" s="2"/>
      <c r="P460" s="2"/>
      <c r="Q460" s="2"/>
      <c r="R460" s="2"/>
      <c r="S460" s="2"/>
      <c r="T460" s="2"/>
      <c r="U460" s="2"/>
      <c r="V460" s="2"/>
      <c r="W460" s="2"/>
      <c r="X460" s="2"/>
      <c r="Y460" s="2"/>
      <c r="Z460" s="2"/>
    </row>
    <row r="461" spans="1:26" s="4" customFormat="1" ht="28.5" x14ac:dyDescent="0.2">
      <c r="A461" s="18" t="s">
        <v>1041</v>
      </c>
      <c r="B461" s="7">
        <v>156</v>
      </c>
      <c r="C461" s="8">
        <v>2005</v>
      </c>
      <c r="D461" s="8" t="s">
        <v>927</v>
      </c>
      <c r="E461" s="8" t="s">
        <v>15</v>
      </c>
      <c r="F461" s="8" t="s">
        <v>11</v>
      </c>
      <c r="G461" s="8" t="s">
        <v>12</v>
      </c>
      <c r="H461" s="17">
        <v>43523</v>
      </c>
      <c r="I461" s="2"/>
      <c r="J461" s="2"/>
      <c r="K461" s="2"/>
      <c r="L461" s="2"/>
      <c r="M461" s="2"/>
      <c r="N461" s="2"/>
      <c r="O461" s="2"/>
      <c r="P461" s="2"/>
      <c r="Q461" s="2"/>
      <c r="R461" s="2"/>
      <c r="S461" s="2"/>
      <c r="T461" s="2"/>
      <c r="U461" s="2"/>
      <c r="V461" s="2"/>
      <c r="W461" s="2"/>
      <c r="X461" s="2"/>
      <c r="Y461" s="2"/>
      <c r="Z461" s="2"/>
    </row>
    <row r="462" spans="1:26" s="4" customFormat="1" ht="42.75" x14ac:dyDescent="0.2">
      <c r="A462" s="18" t="s">
        <v>1609</v>
      </c>
      <c r="B462" s="9">
        <v>1570</v>
      </c>
      <c r="C462" s="8">
        <v>2005</v>
      </c>
      <c r="D462" s="8" t="s">
        <v>1608</v>
      </c>
      <c r="E462" s="8">
        <v>5</v>
      </c>
      <c r="F462" s="8" t="s">
        <v>1612</v>
      </c>
      <c r="G462" s="8" t="s">
        <v>12</v>
      </c>
      <c r="H462" s="17">
        <v>43523</v>
      </c>
      <c r="I462" s="2"/>
      <c r="J462" s="2"/>
      <c r="K462" s="2"/>
      <c r="L462" s="2"/>
      <c r="M462" s="2"/>
      <c r="N462" s="2"/>
      <c r="O462" s="2"/>
      <c r="P462" s="2"/>
      <c r="Q462" s="2"/>
      <c r="R462" s="2"/>
      <c r="S462" s="2"/>
      <c r="T462" s="2"/>
      <c r="U462" s="2"/>
      <c r="V462" s="2"/>
      <c r="W462" s="2"/>
      <c r="X462" s="2"/>
      <c r="Y462" s="2"/>
      <c r="Z462" s="2"/>
    </row>
    <row r="463" spans="1:26" s="4" customFormat="1" ht="42.75" x14ac:dyDescent="0.2">
      <c r="A463" s="18" t="s">
        <v>1605</v>
      </c>
      <c r="B463" s="9" t="s">
        <v>896</v>
      </c>
      <c r="C463" s="8">
        <v>2001</v>
      </c>
      <c r="D463" s="8" t="s">
        <v>897</v>
      </c>
      <c r="E463" s="8" t="s">
        <v>15</v>
      </c>
      <c r="F463" s="8" t="s">
        <v>21</v>
      </c>
      <c r="G463" s="8" t="s">
        <v>22</v>
      </c>
      <c r="H463" s="17">
        <v>43523</v>
      </c>
      <c r="I463" s="2"/>
      <c r="J463" s="2"/>
      <c r="K463" s="2"/>
      <c r="L463" s="2"/>
      <c r="M463" s="2"/>
      <c r="N463" s="2"/>
      <c r="O463" s="2"/>
      <c r="P463" s="2"/>
      <c r="Q463" s="2"/>
      <c r="R463" s="2"/>
      <c r="S463" s="2"/>
      <c r="T463" s="2"/>
      <c r="U463" s="2"/>
      <c r="V463" s="2"/>
      <c r="W463" s="2"/>
      <c r="X463" s="2"/>
      <c r="Y463" s="2"/>
      <c r="Z463" s="2"/>
    </row>
    <row r="464" spans="1:26" s="4" customFormat="1" ht="28.5" x14ac:dyDescent="0.2">
      <c r="A464" s="18" t="s">
        <v>1605</v>
      </c>
      <c r="B464" s="9">
        <v>4050</v>
      </c>
      <c r="C464" s="8">
        <v>1995</v>
      </c>
      <c r="D464" s="8" t="s">
        <v>887</v>
      </c>
      <c r="E464" s="8">
        <v>2</v>
      </c>
      <c r="F464" s="8" t="s">
        <v>1581</v>
      </c>
      <c r="G464" s="8" t="s">
        <v>12</v>
      </c>
      <c r="H464" s="17">
        <v>43523</v>
      </c>
      <c r="I464" s="2"/>
      <c r="J464" s="2"/>
      <c r="K464" s="2"/>
      <c r="L464" s="2"/>
      <c r="M464" s="2"/>
      <c r="N464" s="2"/>
      <c r="O464" s="2"/>
      <c r="P464" s="2"/>
      <c r="Q464" s="2"/>
      <c r="R464" s="2"/>
      <c r="S464" s="2"/>
      <c r="T464" s="2"/>
      <c r="U464" s="2"/>
      <c r="V464" s="2"/>
      <c r="W464" s="2"/>
      <c r="X464" s="2"/>
      <c r="Y464" s="2"/>
      <c r="Z464" s="2"/>
    </row>
    <row r="465" spans="1:26" s="4" customFormat="1" ht="42.75" x14ac:dyDescent="0.2">
      <c r="A465" s="18" t="s">
        <v>1605</v>
      </c>
      <c r="B465" s="9">
        <v>9279</v>
      </c>
      <c r="C465" s="8">
        <v>1994</v>
      </c>
      <c r="D465" s="8" t="s">
        <v>883</v>
      </c>
      <c r="E465" s="8" t="s">
        <v>15</v>
      </c>
      <c r="F465" s="8" t="s">
        <v>1581</v>
      </c>
      <c r="G465" s="8" t="s">
        <v>12</v>
      </c>
      <c r="H465" s="17">
        <v>43536</v>
      </c>
      <c r="I465" s="2"/>
      <c r="J465" s="2"/>
      <c r="K465" s="2"/>
      <c r="L465" s="2"/>
      <c r="M465" s="2"/>
      <c r="N465" s="2"/>
      <c r="O465" s="2"/>
      <c r="P465" s="2"/>
      <c r="Q465" s="2"/>
      <c r="R465" s="2"/>
      <c r="S465" s="2"/>
      <c r="T465" s="2"/>
      <c r="U465" s="2"/>
      <c r="V465" s="2"/>
      <c r="W465" s="2"/>
      <c r="X465" s="2"/>
      <c r="Y465" s="2"/>
      <c r="Z465" s="2"/>
    </row>
    <row r="466" spans="1:26" s="4" customFormat="1" ht="28.5" x14ac:dyDescent="0.2">
      <c r="A466" s="18" t="s">
        <v>1605</v>
      </c>
      <c r="B466" s="9">
        <v>4225</v>
      </c>
      <c r="C466" s="8">
        <v>1993</v>
      </c>
      <c r="D466" s="8" t="s">
        <v>882</v>
      </c>
      <c r="E466" s="8">
        <v>2</v>
      </c>
      <c r="F466" s="8" t="s">
        <v>1581</v>
      </c>
      <c r="G466" s="8" t="s">
        <v>12</v>
      </c>
      <c r="H466" s="17">
        <v>43536</v>
      </c>
      <c r="I466" s="2"/>
      <c r="J466" s="2"/>
      <c r="K466" s="2"/>
      <c r="L466" s="2"/>
      <c r="M466" s="2"/>
      <c r="N466" s="2"/>
      <c r="O466" s="2"/>
      <c r="P466" s="2"/>
      <c r="Q466" s="2"/>
      <c r="R466" s="2"/>
      <c r="S466" s="2"/>
      <c r="T466" s="2"/>
      <c r="U466" s="2"/>
      <c r="V466" s="2"/>
      <c r="W466" s="2"/>
      <c r="X466" s="2"/>
      <c r="Y466" s="2"/>
      <c r="Z466" s="2"/>
    </row>
    <row r="467" spans="1:26" s="4" customFormat="1" ht="28.5" x14ac:dyDescent="0.2">
      <c r="A467" s="18" t="s">
        <v>1605</v>
      </c>
      <c r="B467" s="9">
        <v>1075</v>
      </c>
      <c r="C467" s="26">
        <v>33687</v>
      </c>
      <c r="D467" s="8" t="s">
        <v>881</v>
      </c>
      <c r="E467" s="8">
        <v>1</v>
      </c>
      <c r="F467" s="8" t="s">
        <v>1581</v>
      </c>
      <c r="G467" s="8" t="s">
        <v>12</v>
      </c>
      <c r="H467" s="17">
        <v>43523</v>
      </c>
      <c r="I467" s="2"/>
      <c r="J467" s="2"/>
      <c r="K467" s="2"/>
      <c r="L467" s="2"/>
      <c r="M467" s="2"/>
      <c r="N467" s="2"/>
      <c r="O467" s="2"/>
      <c r="P467" s="2"/>
      <c r="Q467" s="2"/>
      <c r="R467" s="2"/>
      <c r="S467" s="2"/>
      <c r="T467" s="2"/>
      <c r="U467" s="2"/>
      <c r="V467" s="2"/>
      <c r="W467" s="2"/>
      <c r="X467" s="2"/>
      <c r="Y467" s="2"/>
      <c r="Z467" s="2"/>
    </row>
    <row r="468" spans="1:26" s="4" customFormat="1" ht="28.5" x14ac:dyDescent="0.2">
      <c r="A468" s="18" t="s">
        <v>1605</v>
      </c>
      <c r="B468" s="9">
        <v>1792</v>
      </c>
      <c r="C468" s="8">
        <v>1992</v>
      </c>
      <c r="D468" s="8" t="s">
        <v>880</v>
      </c>
      <c r="E468" s="8" t="s">
        <v>15</v>
      </c>
      <c r="F468" s="8" t="s">
        <v>1581</v>
      </c>
      <c r="G468" s="8" t="s">
        <v>12</v>
      </c>
      <c r="H468" s="17">
        <v>43523</v>
      </c>
      <c r="I468" s="2"/>
      <c r="J468" s="2"/>
      <c r="K468" s="2"/>
      <c r="L468" s="2"/>
      <c r="M468" s="2"/>
      <c r="N468" s="2"/>
      <c r="O468" s="2"/>
      <c r="P468" s="2"/>
      <c r="Q468" s="2"/>
      <c r="R468" s="2"/>
      <c r="S468" s="2"/>
      <c r="T468" s="2"/>
      <c r="U468" s="2"/>
      <c r="V468" s="2"/>
      <c r="W468" s="2"/>
      <c r="X468" s="2"/>
      <c r="Y468" s="2"/>
      <c r="Z468" s="2"/>
    </row>
    <row r="469" spans="1:26" s="4" customFormat="1" ht="42.75" x14ac:dyDescent="0.2">
      <c r="A469" s="18" t="s">
        <v>1605</v>
      </c>
      <c r="B469" s="9">
        <v>1016</v>
      </c>
      <c r="C469" s="8">
        <v>1990</v>
      </c>
      <c r="D469" s="8" t="s">
        <v>879</v>
      </c>
      <c r="E469" s="8" t="s">
        <v>15</v>
      </c>
      <c r="F469" s="8" t="s">
        <v>1581</v>
      </c>
      <c r="G469" s="8" t="s">
        <v>12</v>
      </c>
      <c r="H469" s="17">
        <v>43523</v>
      </c>
      <c r="I469" s="2"/>
      <c r="J469" s="2"/>
      <c r="K469" s="2"/>
      <c r="L469" s="2"/>
      <c r="M469" s="2"/>
      <c r="N469" s="2"/>
      <c r="O469" s="2"/>
      <c r="P469" s="2"/>
      <c r="Q469" s="2"/>
      <c r="R469" s="2"/>
      <c r="S469" s="2"/>
      <c r="T469" s="2"/>
      <c r="U469" s="2"/>
      <c r="V469" s="2"/>
      <c r="W469" s="2"/>
      <c r="X469" s="2"/>
      <c r="Y469" s="2"/>
      <c r="Z469" s="2"/>
    </row>
    <row r="470" spans="1:26" s="4" customFormat="1" ht="42.75" x14ac:dyDescent="0.2">
      <c r="A470" s="18" t="s">
        <v>1605</v>
      </c>
      <c r="B470" s="9">
        <v>2013</v>
      </c>
      <c r="C470" s="8">
        <v>1989</v>
      </c>
      <c r="D470" s="8" t="s">
        <v>877</v>
      </c>
      <c r="E470" s="8" t="s">
        <v>878</v>
      </c>
      <c r="F470" s="8" t="s">
        <v>1581</v>
      </c>
      <c r="G470" s="8" t="s">
        <v>12</v>
      </c>
      <c r="H470" s="17">
        <v>43523</v>
      </c>
      <c r="I470" s="2"/>
      <c r="J470" s="2"/>
      <c r="K470" s="2"/>
      <c r="L470" s="2"/>
      <c r="M470" s="2"/>
      <c r="N470" s="2"/>
      <c r="O470" s="2"/>
      <c r="P470" s="2"/>
      <c r="Q470" s="2"/>
      <c r="R470" s="2"/>
      <c r="S470" s="2"/>
      <c r="T470" s="2"/>
      <c r="U470" s="2"/>
      <c r="V470" s="2"/>
      <c r="W470" s="2"/>
      <c r="X470" s="2"/>
      <c r="Y470" s="2"/>
      <c r="Z470" s="2"/>
    </row>
    <row r="471" spans="1:26" s="4" customFormat="1" ht="42.75" x14ac:dyDescent="0.2">
      <c r="A471" s="18" t="s">
        <v>1605</v>
      </c>
      <c r="B471" s="9">
        <v>8321</v>
      </c>
      <c r="C471" s="8">
        <v>1986</v>
      </c>
      <c r="D471" s="8" t="s">
        <v>876</v>
      </c>
      <c r="E471" s="8" t="s">
        <v>15</v>
      </c>
      <c r="F471" s="8" t="s">
        <v>1581</v>
      </c>
      <c r="G471" s="8" t="s">
        <v>12</v>
      </c>
      <c r="H471" s="17">
        <v>43523</v>
      </c>
      <c r="I471" s="2"/>
      <c r="J471" s="2"/>
      <c r="K471" s="2"/>
      <c r="L471" s="2"/>
      <c r="M471" s="2"/>
      <c r="N471" s="2"/>
      <c r="O471" s="2"/>
      <c r="P471" s="2"/>
      <c r="Q471" s="2"/>
      <c r="R471" s="2"/>
      <c r="S471" s="2"/>
      <c r="T471" s="2"/>
      <c r="U471" s="2"/>
      <c r="V471" s="2"/>
      <c r="W471" s="2"/>
      <c r="X471" s="2"/>
      <c r="Y471" s="2"/>
      <c r="Z471" s="2"/>
    </row>
    <row r="472" spans="1:26" s="4" customFormat="1" ht="28.5" x14ac:dyDescent="0.2">
      <c r="A472" s="18" t="s">
        <v>1606</v>
      </c>
      <c r="B472" s="9">
        <v>2400</v>
      </c>
      <c r="C472" s="8">
        <v>1983</v>
      </c>
      <c r="D472" s="8" t="s">
        <v>874</v>
      </c>
      <c r="E472" s="8" t="s">
        <v>875</v>
      </c>
      <c r="F472" s="8" t="s">
        <v>1581</v>
      </c>
      <c r="G472" s="8" t="s">
        <v>12</v>
      </c>
      <c r="H472" s="17">
        <v>43523</v>
      </c>
      <c r="I472" s="2"/>
      <c r="J472" s="2"/>
      <c r="K472" s="2"/>
      <c r="L472" s="2"/>
      <c r="M472" s="2"/>
      <c r="N472" s="2"/>
      <c r="O472" s="2"/>
      <c r="P472" s="2"/>
      <c r="Q472" s="2"/>
      <c r="R472" s="2"/>
      <c r="S472" s="2"/>
      <c r="T472" s="2"/>
      <c r="U472" s="2"/>
      <c r="V472" s="2"/>
      <c r="W472" s="2"/>
      <c r="X472" s="2"/>
      <c r="Y472" s="2"/>
      <c r="Z472" s="2"/>
    </row>
    <row r="473" spans="1:26" s="4" customFormat="1" ht="42.75" x14ac:dyDescent="0.2">
      <c r="A473" s="18" t="s">
        <v>1186</v>
      </c>
      <c r="B473" s="9">
        <v>3564</v>
      </c>
      <c r="C473" s="8">
        <v>2016</v>
      </c>
      <c r="D473" s="8" t="s">
        <v>1187</v>
      </c>
      <c r="E473" s="8" t="s">
        <v>15</v>
      </c>
      <c r="F473" s="8" t="s">
        <v>184</v>
      </c>
      <c r="G473" s="8" t="s">
        <v>1501</v>
      </c>
      <c r="H473" s="17">
        <v>43528</v>
      </c>
      <c r="I473" s="2"/>
      <c r="J473" s="2"/>
      <c r="K473" s="2"/>
      <c r="L473" s="2"/>
      <c r="M473" s="2"/>
      <c r="N473" s="2"/>
      <c r="O473" s="2"/>
      <c r="P473" s="2"/>
      <c r="Q473" s="2"/>
      <c r="R473" s="2"/>
      <c r="S473" s="2"/>
      <c r="T473" s="2"/>
      <c r="U473" s="2"/>
      <c r="V473" s="2"/>
      <c r="W473" s="2"/>
      <c r="X473" s="2"/>
      <c r="Y473" s="2"/>
      <c r="Z473" s="2"/>
    </row>
    <row r="474" spans="1:26" s="4" customFormat="1" x14ac:dyDescent="0.2">
      <c r="A474" s="18" t="s">
        <v>1061</v>
      </c>
      <c r="B474" s="9">
        <v>2851</v>
      </c>
      <c r="C474" s="8">
        <v>2015</v>
      </c>
      <c r="D474" s="8" t="s">
        <v>1185</v>
      </c>
      <c r="E474" s="8" t="s">
        <v>15</v>
      </c>
      <c r="F474" s="8" t="s">
        <v>11</v>
      </c>
      <c r="G474" s="8" t="s">
        <v>12</v>
      </c>
      <c r="H474" s="17">
        <v>43536</v>
      </c>
      <c r="I474" s="2"/>
      <c r="J474" s="2"/>
      <c r="K474" s="2"/>
      <c r="L474" s="2"/>
      <c r="M474" s="2"/>
      <c r="N474" s="2"/>
      <c r="O474" s="2"/>
      <c r="P474" s="2"/>
      <c r="Q474" s="2"/>
      <c r="R474" s="2"/>
      <c r="S474" s="2"/>
      <c r="T474" s="2"/>
      <c r="U474" s="2"/>
      <c r="V474" s="2"/>
      <c r="W474" s="2"/>
      <c r="X474" s="2"/>
      <c r="Y474" s="2"/>
      <c r="Z474" s="2"/>
    </row>
    <row r="475" spans="1:26" s="4" customFormat="1" ht="42.75" x14ac:dyDescent="0.2">
      <c r="A475" s="18" t="s">
        <v>1061</v>
      </c>
      <c r="B475" s="9">
        <v>892</v>
      </c>
      <c r="C475" s="8">
        <v>2014</v>
      </c>
      <c r="D475" s="8" t="s">
        <v>1136</v>
      </c>
      <c r="E475" s="8" t="s">
        <v>15</v>
      </c>
      <c r="F475" s="8" t="s">
        <v>11</v>
      </c>
      <c r="G475" s="8" t="s">
        <v>12</v>
      </c>
      <c r="H475" s="17">
        <v>43536</v>
      </c>
      <c r="I475" s="2"/>
      <c r="J475" s="2"/>
      <c r="K475" s="2"/>
      <c r="L475" s="2"/>
      <c r="M475" s="2"/>
      <c r="N475" s="2"/>
      <c r="O475" s="2"/>
      <c r="P475" s="2"/>
      <c r="Q475" s="2"/>
      <c r="R475" s="2"/>
      <c r="S475" s="2"/>
      <c r="T475" s="2"/>
      <c r="U475" s="2"/>
      <c r="V475" s="2"/>
      <c r="W475" s="2"/>
      <c r="X475" s="2"/>
      <c r="Y475" s="2"/>
      <c r="Z475" s="2"/>
    </row>
    <row r="476" spans="1:26" s="4" customFormat="1" ht="28.5" x14ac:dyDescent="0.2">
      <c r="A476" s="18" t="s">
        <v>1061</v>
      </c>
      <c r="B476" s="9">
        <v>3368</v>
      </c>
      <c r="C476" s="8">
        <v>2014</v>
      </c>
      <c r="D476" s="8" t="s">
        <v>1141</v>
      </c>
      <c r="E476" s="8" t="s">
        <v>15</v>
      </c>
      <c r="F476" s="8" t="s">
        <v>11</v>
      </c>
      <c r="G476" s="8" t="s">
        <v>12</v>
      </c>
      <c r="H476" s="17">
        <v>43536</v>
      </c>
      <c r="I476" s="2"/>
      <c r="J476" s="2"/>
      <c r="K476" s="2"/>
      <c r="L476" s="2"/>
      <c r="M476" s="2"/>
      <c r="N476" s="2"/>
      <c r="O476" s="2"/>
      <c r="P476" s="2"/>
      <c r="Q476" s="2"/>
      <c r="R476" s="2"/>
      <c r="S476" s="2"/>
      <c r="T476" s="2"/>
      <c r="U476" s="2"/>
      <c r="V476" s="2"/>
      <c r="W476" s="2"/>
      <c r="X476" s="2"/>
      <c r="Y476" s="2"/>
      <c r="Z476" s="2"/>
    </row>
    <row r="477" spans="1:26" s="4" customFormat="1" ht="42.75" x14ac:dyDescent="0.2">
      <c r="A477" s="18" t="s">
        <v>1061</v>
      </c>
      <c r="B477" s="7">
        <v>1903</v>
      </c>
      <c r="C477" s="8">
        <v>2013</v>
      </c>
      <c r="D477" s="8" t="s">
        <v>1101</v>
      </c>
      <c r="E477" s="8" t="s">
        <v>15</v>
      </c>
      <c r="F477" s="8" t="s">
        <v>11</v>
      </c>
      <c r="G477" s="8" t="s">
        <v>12</v>
      </c>
      <c r="H477" s="17">
        <v>43536</v>
      </c>
      <c r="I477" s="2"/>
      <c r="J477" s="2"/>
      <c r="K477" s="2"/>
      <c r="L477" s="2"/>
      <c r="M477" s="2"/>
      <c r="N477" s="2"/>
      <c r="O477" s="2"/>
      <c r="P477" s="2"/>
      <c r="Q477" s="2"/>
      <c r="R477" s="2"/>
      <c r="S477" s="2"/>
      <c r="T477" s="2"/>
      <c r="U477" s="2"/>
      <c r="V477" s="2"/>
      <c r="W477" s="2"/>
      <c r="X477" s="2"/>
      <c r="Y477" s="2"/>
      <c r="Z477" s="2"/>
    </row>
    <row r="478" spans="1:26" s="4" customFormat="1" ht="42.75" x14ac:dyDescent="0.2">
      <c r="A478" s="18" t="s">
        <v>1061</v>
      </c>
      <c r="B478" s="7">
        <v>652</v>
      </c>
      <c r="C478" s="8">
        <v>2012</v>
      </c>
      <c r="D478" s="8" t="s">
        <v>1062</v>
      </c>
      <c r="E478" s="8" t="s">
        <v>15</v>
      </c>
      <c r="F478" s="8" t="s">
        <v>11</v>
      </c>
      <c r="G478" s="8" t="s">
        <v>12</v>
      </c>
      <c r="H478" s="17">
        <v>43536</v>
      </c>
      <c r="I478" s="2"/>
      <c r="J478" s="2"/>
      <c r="K478" s="2"/>
      <c r="L478" s="2"/>
      <c r="M478" s="2"/>
      <c r="N478" s="2"/>
      <c r="O478" s="2"/>
      <c r="P478" s="2"/>
      <c r="Q478" s="2"/>
      <c r="R478" s="2"/>
      <c r="S478" s="2"/>
      <c r="T478" s="2"/>
      <c r="U478" s="2"/>
      <c r="V478" s="2"/>
      <c r="W478" s="2"/>
      <c r="X478" s="2"/>
      <c r="Y478" s="2"/>
      <c r="Z478" s="2"/>
    </row>
    <row r="479" spans="1:26" s="4" customFormat="1" x14ac:dyDescent="0.2">
      <c r="A479" s="18" t="s">
        <v>1061</v>
      </c>
      <c r="B479" s="7">
        <v>1356</v>
      </c>
      <c r="C479" s="8">
        <v>2012</v>
      </c>
      <c r="D479" s="8" t="s">
        <v>1066</v>
      </c>
      <c r="E479" s="8" t="s">
        <v>15</v>
      </c>
      <c r="F479" s="8" t="s">
        <v>11</v>
      </c>
      <c r="G479" s="8" t="s">
        <v>12</v>
      </c>
      <c r="H479" s="17">
        <v>43536</v>
      </c>
      <c r="I479" s="2"/>
      <c r="J479" s="2"/>
      <c r="K479" s="2"/>
      <c r="L479" s="2"/>
      <c r="M479" s="2"/>
      <c r="N479" s="2"/>
      <c r="O479" s="2"/>
      <c r="P479" s="2"/>
      <c r="Q479" s="2"/>
      <c r="R479" s="2"/>
      <c r="S479" s="2"/>
      <c r="T479" s="2"/>
      <c r="U479" s="2"/>
      <c r="V479" s="2"/>
      <c r="W479" s="2"/>
      <c r="X479" s="2"/>
      <c r="Y479" s="2"/>
      <c r="Z479" s="2"/>
    </row>
    <row r="480" spans="1:26" s="4" customFormat="1" ht="42.75" x14ac:dyDescent="0.2">
      <c r="A480" s="18" t="s">
        <v>1061</v>
      </c>
      <c r="B480" s="7">
        <v>1409</v>
      </c>
      <c r="C480" s="8">
        <v>2012</v>
      </c>
      <c r="D480" s="8" t="s">
        <v>1067</v>
      </c>
      <c r="E480" s="8" t="s">
        <v>15</v>
      </c>
      <c r="F480" s="8" t="s">
        <v>11</v>
      </c>
      <c r="G480" s="8" t="s">
        <v>12</v>
      </c>
      <c r="H480" s="17">
        <v>43536</v>
      </c>
      <c r="I480" s="2"/>
      <c r="J480" s="2"/>
      <c r="K480" s="2"/>
      <c r="L480" s="2"/>
      <c r="M480" s="2"/>
      <c r="N480" s="2"/>
      <c r="O480" s="2"/>
      <c r="P480" s="2"/>
      <c r="Q480" s="2"/>
      <c r="R480" s="2"/>
      <c r="S480" s="2"/>
      <c r="T480" s="2"/>
      <c r="U480" s="2"/>
      <c r="V480" s="2"/>
      <c r="W480" s="2"/>
      <c r="X480" s="2"/>
      <c r="Y480" s="2"/>
      <c r="Z480" s="2"/>
    </row>
    <row r="481" spans="1:26" s="4" customFormat="1" ht="42.75" x14ac:dyDescent="0.2">
      <c r="A481" s="18" t="s">
        <v>1061</v>
      </c>
      <c r="B481" s="7">
        <v>2272</v>
      </c>
      <c r="C481" s="8">
        <v>2012</v>
      </c>
      <c r="D481" s="8" t="s">
        <v>1068</v>
      </c>
      <c r="E481" s="8" t="s">
        <v>15</v>
      </c>
      <c r="F481" s="8" t="s">
        <v>11</v>
      </c>
      <c r="G481" s="8" t="s">
        <v>12</v>
      </c>
      <c r="H481" s="17">
        <v>43536</v>
      </c>
      <c r="I481" s="2"/>
      <c r="J481" s="2"/>
      <c r="K481" s="2"/>
      <c r="L481" s="2"/>
      <c r="M481" s="2"/>
      <c r="N481" s="2"/>
      <c r="O481" s="2"/>
      <c r="P481" s="2"/>
      <c r="Q481" s="2"/>
      <c r="R481" s="2"/>
      <c r="S481" s="2"/>
      <c r="T481" s="2"/>
      <c r="U481" s="2"/>
      <c r="V481" s="2"/>
      <c r="W481" s="2"/>
      <c r="X481" s="2"/>
      <c r="Y481" s="2"/>
      <c r="Z481" s="2"/>
    </row>
    <row r="482" spans="1:26" s="4" customFormat="1" ht="71.25" x14ac:dyDescent="0.2">
      <c r="A482" s="18" t="s">
        <v>884</v>
      </c>
      <c r="B482" s="9">
        <v>1349</v>
      </c>
      <c r="C482" s="8">
        <v>2018</v>
      </c>
      <c r="D482" s="8" t="s">
        <v>1235</v>
      </c>
      <c r="E482" s="8" t="s">
        <v>158</v>
      </c>
      <c r="F482" s="8" t="s">
        <v>205</v>
      </c>
      <c r="G482" s="8" t="s">
        <v>360</v>
      </c>
      <c r="H482" s="17">
        <v>43536</v>
      </c>
      <c r="I482" s="2"/>
      <c r="J482" s="2"/>
      <c r="K482" s="2"/>
      <c r="L482" s="2"/>
      <c r="M482" s="2"/>
      <c r="N482" s="2"/>
      <c r="O482" s="2"/>
      <c r="P482" s="2"/>
      <c r="Q482" s="2"/>
      <c r="R482" s="2"/>
      <c r="S482" s="2"/>
      <c r="T482" s="2"/>
      <c r="U482" s="2"/>
      <c r="V482" s="2"/>
      <c r="W482" s="2"/>
      <c r="X482" s="2"/>
      <c r="Y482" s="2"/>
      <c r="Z482" s="2"/>
    </row>
    <row r="483" spans="1:26" s="4" customFormat="1" ht="71.25" x14ac:dyDescent="0.2">
      <c r="A483" s="18" t="s">
        <v>884</v>
      </c>
      <c r="B483" s="9">
        <v>718</v>
      </c>
      <c r="C483" s="8">
        <v>2018</v>
      </c>
      <c r="D483" s="8" t="s">
        <v>1263</v>
      </c>
      <c r="E483" s="8" t="s">
        <v>15</v>
      </c>
      <c r="F483" s="8" t="s">
        <v>1442</v>
      </c>
      <c r="G483" s="8" t="s">
        <v>1441</v>
      </c>
      <c r="H483" s="17">
        <v>43536</v>
      </c>
      <c r="I483" s="2"/>
      <c r="J483" s="2"/>
      <c r="K483" s="2"/>
      <c r="L483" s="2"/>
      <c r="M483" s="2"/>
      <c r="N483" s="2"/>
      <c r="O483" s="2"/>
      <c r="P483" s="2"/>
      <c r="Q483" s="2"/>
      <c r="R483" s="2"/>
      <c r="S483" s="2"/>
      <c r="T483" s="2"/>
      <c r="U483" s="2"/>
      <c r="V483" s="2"/>
      <c r="W483" s="2"/>
      <c r="X483" s="2"/>
      <c r="Y483" s="2"/>
      <c r="Z483" s="2"/>
    </row>
    <row r="484" spans="1:26" s="4" customFormat="1" ht="28.5" x14ac:dyDescent="0.2">
      <c r="A484" s="18" t="s">
        <v>1236</v>
      </c>
      <c r="B484" s="9">
        <v>3246</v>
      </c>
      <c r="C484" s="8">
        <v>2018</v>
      </c>
      <c r="D484" s="8" t="s">
        <v>1237</v>
      </c>
      <c r="E484" s="8" t="s">
        <v>158</v>
      </c>
      <c r="F484" s="8" t="s">
        <v>205</v>
      </c>
      <c r="G484" s="8" t="s">
        <v>360</v>
      </c>
      <c r="H484" s="17">
        <v>43536</v>
      </c>
      <c r="I484" s="2"/>
      <c r="J484" s="2"/>
      <c r="K484" s="2"/>
      <c r="L484" s="2"/>
      <c r="M484" s="2"/>
      <c r="N484" s="2"/>
      <c r="O484" s="2"/>
      <c r="P484" s="2"/>
      <c r="Q484" s="2"/>
      <c r="R484" s="2"/>
      <c r="S484" s="2"/>
      <c r="T484" s="2"/>
      <c r="U484" s="2"/>
      <c r="V484" s="2"/>
      <c r="W484" s="2"/>
      <c r="X484" s="2"/>
      <c r="Y484" s="2"/>
      <c r="Z484" s="2"/>
    </row>
    <row r="485" spans="1:26" s="4" customFormat="1" ht="71.25" x14ac:dyDescent="0.2">
      <c r="A485" s="18" t="s">
        <v>884</v>
      </c>
      <c r="B485" s="7">
        <v>3256</v>
      </c>
      <c r="C485" s="8">
        <v>2018</v>
      </c>
      <c r="D485" s="8" t="s">
        <v>1264</v>
      </c>
      <c r="E485" s="8" t="s">
        <v>15</v>
      </c>
      <c r="F485" s="8" t="s">
        <v>74</v>
      </c>
      <c r="G485" s="8" t="s">
        <v>1459</v>
      </c>
      <c r="H485" s="17">
        <v>43522</v>
      </c>
      <c r="I485" s="2"/>
      <c r="J485" s="2"/>
      <c r="K485" s="2"/>
      <c r="L485" s="2"/>
      <c r="M485" s="2"/>
      <c r="N485" s="2"/>
      <c r="O485" s="2"/>
      <c r="P485" s="2"/>
      <c r="Q485" s="2"/>
      <c r="R485" s="2"/>
      <c r="S485" s="2"/>
      <c r="T485" s="2"/>
      <c r="U485" s="2"/>
      <c r="V485" s="2"/>
      <c r="W485" s="2"/>
      <c r="X485" s="2"/>
      <c r="Y485" s="2"/>
      <c r="Z485" s="2"/>
    </row>
    <row r="486" spans="1:26" s="4" customFormat="1" ht="99.75" x14ac:dyDescent="0.2">
      <c r="A486" s="18" t="s">
        <v>884</v>
      </c>
      <c r="B486" s="7">
        <v>160</v>
      </c>
      <c r="C486" s="8">
        <v>2017</v>
      </c>
      <c r="D486" s="8" t="s">
        <v>1227</v>
      </c>
      <c r="E486" s="8" t="s">
        <v>158</v>
      </c>
      <c r="F486" s="8" t="s">
        <v>1228</v>
      </c>
      <c r="G486" s="8" t="s">
        <v>1402</v>
      </c>
      <c r="H486" s="17">
        <v>43523</v>
      </c>
      <c r="I486" s="2"/>
      <c r="J486" s="2"/>
      <c r="K486" s="2"/>
      <c r="L486" s="2"/>
      <c r="M486" s="2"/>
      <c r="N486" s="2"/>
      <c r="O486" s="2"/>
      <c r="P486" s="2"/>
      <c r="Q486" s="2"/>
      <c r="R486" s="2"/>
      <c r="S486" s="2"/>
      <c r="T486" s="2"/>
      <c r="U486" s="2"/>
      <c r="V486" s="2"/>
      <c r="W486" s="2"/>
      <c r="X486" s="2"/>
      <c r="Y486" s="2"/>
      <c r="Z486" s="2"/>
    </row>
    <row r="487" spans="1:26" s="4" customFormat="1" ht="28.5" x14ac:dyDescent="0.2">
      <c r="A487" s="18" t="s">
        <v>884</v>
      </c>
      <c r="B487" s="9">
        <v>1231</v>
      </c>
      <c r="C487" s="8">
        <v>2016</v>
      </c>
      <c r="D487" s="8" t="s">
        <v>1210</v>
      </c>
      <c r="E487" s="8" t="s">
        <v>15</v>
      </c>
      <c r="F487" s="8" t="s">
        <v>761</v>
      </c>
      <c r="G487" s="8" t="s">
        <v>1407</v>
      </c>
      <c r="H487" s="17">
        <v>43536</v>
      </c>
      <c r="I487" s="2"/>
      <c r="J487" s="2"/>
      <c r="K487" s="2"/>
      <c r="L487" s="2"/>
      <c r="M487" s="2"/>
      <c r="N487" s="2"/>
      <c r="O487" s="2"/>
      <c r="P487" s="2"/>
      <c r="Q487" s="2"/>
      <c r="R487" s="2"/>
      <c r="S487" s="2"/>
      <c r="T487" s="2"/>
      <c r="U487" s="2"/>
      <c r="V487" s="2"/>
      <c r="W487" s="2"/>
      <c r="X487" s="2"/>
      <c r="Y487" s="2"/>
      <c r="Z487" s="2"/>
    </row>
    <row r="488" spans="1:26" s="4" customFormat="1" ht="28.5" x14ac:dyDescent="0.2">
      <c r="A488" s="18" t="s">
        <v>884</v>
      </c>
      <c r="B488" s="7">
        <v>2163</v>
      </c>
      <c r="C488" s="8">
        <v>2016</v>
      </c>
      <c r="D488" s="8" t="s">
        <v>1211</v>
      </c>
      <c r="E488" s="8" t="s">
        <v>15</v>
      </c>
      <c r="F488" s="8" t="s">
        <v>1098</v>
      </c>
      <c r="G488" s="8" t="s">
        <v>1099</v>
      </c>
      <c r="H488" s="17">
        <v>43523</v>
      </c>
      <c r="I488" s="2"/>
      <c r="J488" s="2"/>
      <c r="K488" s="2"/>
      <c r="L488" s="2"/>
      <c r="M488" s="2"/>
      <c r="N488" s="2"/>
      <c r="O488" s="2"/>
      <c r="P488" s="2"/>
      <c r="Q488" s="2"/>
      <c r="R488" s="2"/>
      <c r="S488" s="2"/>
      <c r="T488" s="2"/>
      <c r="U488" s="2"/>
      <c r="V488" s="2"/>
      <c r="W488" s="2"/>
      <c r="X488" s="2"/>
      <c r="Y488" s="2"/>
      <c r="Z488" s="2"/>
    </row>
    <row r="489" spans="1:26" s="4" customFormat="1" ht="57" x14ac:dyDescent="0.2">
      <c r="A489" s="18" t="s">
        <v>884</v>
      </c>
      <c r="B489" s="7">
        <v>4170</v>
      </c>
      <c r="C489" s="8">
        <v>2016</v>
      </c>
      <c r="D489" s="8" t="s">
        <v>1212</v>
      </c>
      <c r="E489" s="8" t="s">
        <v>15</v>
      </c>
      <c r="F489" s="8" t="s">
        <v>1213</v>
      </c>
      <c r="G489" s="8" t="s">
        <v>1214</v>
      </c>
      <c r="H489" s="17">
        <v>43536</v>
      </c>
      <c r="I489" s="2"/>
      <c r="J489" s="2"/>
      <c r="K489" s="2"/>
      <c r="L489" s="2"/>
      <c r="M489" s="2"/>
      <c r="N489" s="2"/>
      <c r="O489" s="2"/>
      <c r="P489" s="2"/>
      <c r="Q489" s="2"/>
      <c r="R489" s="2"/>
      <c r="S489" s="2"/>
      <c r="T489" s="2"/>
      <c r="U489" s="2"/>
      <c r="V489" s="2"/>
      <c r="W489" s="2"/>
      <c r="X489" s="2"/>
      <c r="Y489" s="2"/>
      <c r="Z489" s="2"/>
    </row>
    <row r="490" spans="1:26" s="4" customFormat="1" ht="42.75" x14ac:dyDescent="0.2">
      <c r="A490" s="18" t="s">
        <v>884</v>
      </c>
      <c r="B490" s="8">
        <v>1565</v>
      </c>
      <c r="C490" s="8">
        <v>2015</v>
      </c>
      <c r="D490" s="8" t="s">
        <v>1180</v>
      </c>
      <c r="E490" s="8" t="s">
        <v>15</v>
      </c>
      <c r="F490" s="8" t="s">
        <v>1098</v>
      </c>
      <c r="G490" s="8" t="s">
        <v>1099</v>
      </c>
      <c r="H490" s="17">
        <v>43523</v>
      </c>
      <c r="I490" s="2"/>
      <c r="J490" s="2"/>
      <c r="K490" s="2"/>
      <c r="L490" s="2"/>
      <c r="M490" s="2"/>
      <c r="N490" s="2"/>
      <c r="O490" s="2"/>
      <c r="P490" s="2"/>
      <c r="Q490" s="2"/>
      <c r="R490" s="2"/>
      <c r="S490" s="2"/>
      <c r="T490" s="2"/>
      <c r="U490" s="2"/>
      <c r="V490" s="2"/>
      <c r="W490" s="2"/>
      <c r="X490" s="2"/>
      <c r="Y490" s="2"/>
      <c r="Z490" s="2"/>
    </row>
    <row r="491" spans="1:26" s="4" customFormat="1" ht="42.75" x14ac:dyDescent="0.2">
      <c r="A491" s="18" t="s">
        <v>884</v>
      </c>
      <c r="B491" s="7">
        <v>1885</v>
      </c>
      <c r="C491" s="8">
        <v>2015</v>
      </c>
      <c r="D491" s="8" t="s">
        <v>1184</v>
      </c>
      <c r="E491" s="8" t="s">
        <v>15</v>
      </c>
      <c r="F491" s="8" t="s">
        <v>1442</v>
      </c>
      <c r="G491" s="8" t="s">
        <v>1441</v>
      </c>
      <c r="H491" s="17">
        <v>43522</v>
      </c>
      <c r="I491" s="2"/>
      <c r="J491" s="2"/>
      <c r="K491" s="2"/>
      <c r="L491" s="2"/>
      <c r="M491" s="2"/>
      <c r="N491" s="2"/>
      <c r="O491" s="2"/>
      <c r="P491" s="2"/>
      <c r="Q491" s="2"/>
      <c r="R491" s="2"/>
      <c r="S491" s="2"/>
      <c r="T491" s="2"/>
      <c r="U491" s="2"/>
      <c r="V491" s="2"/>
      <c r="W491" s="2"/>
      <c r="X491" s="2"/>
      <c r="Y491" s="2"/>
      <c r="Z491" s="2"/>
    </row>
    <row r="492" spans="1:26" s="4" customFormat="1" ht="60.75" customHeight="1" x14ac:dyDescent="0.2">
      <c r="A492" s="18" t="s">
        <v>884</v>
      </c>
      <c r="B492" s="9">
        <v>1565</v>
      </c>
      <c r="C492" s="8">
        <v>2014</v>
      </c>
      <c r="D492" s="8" t="s">
        <v>1137</v>
      </c>
      <c r="E492" s="8" t="s">
        <v>15</v>
      </c>
      <c r="F492" s="8" t="s">
        <v>1138</v>
      </c>
      <c r="G492" s="8" t="s">
        <v>1409</v>
      </c>
      <c r="H492" s="17">
        <v>43536</v>
      </c>
      <c r="I492" s="2"/>
      <c r="J492" s="2"/>
      <c r="K492" s="2"/>
      <c r="L492" s="2"/>
      <c r="M492" s="2"/>
      <c r="N492" s="2"/>
      <c r="O492" s="2"/>
      <c r="P492" s="2"/>
      <c r="Q492" s="2"/>
      <c r="R492" s="2"/>
      <c r="S492" s="2"/>
      <c r="T492" s="2"/>
      <c r="U492" s="2"/>
      <c r="V492" s="2"/>
      <c r="W492" s="2"/>
      <c r="X492" s="2"/>
      <c r="Y492" s="2"/>
      <c r="Z492" s="2"/>
    </row>
    <row r="493" spans="1:26" s="4" customFormat="1" ht="42.75" x14ac:dyDescent="0.2">
      <c r="A493" s="18" t="s">
        <v>884</v>
      </c>
      <c r="B493" s="9">
        <v>2273</v>
      </c>
      <c r="C493" s="8">
        <v>2014</v>
      </c>
      <c r="D493" s="8" t="s">
        <v>1139</v>
      </c>
      <c r="E493" s="8" t="s">
        <v>15</v>
      </c>
      <c r="F493" s="8" t="s">
        <v>1140</v>
      </c>
      <c r="G493" s="8" t="s">
        <v>1410</v>
      </c>
      <c r="H493" s="17">
        <v>43536</v>
      </c>
      <c r="I493" s="2"/>
      <c r="J493" s="2"/>
      <c r="K493" s="2"/>
      <c r="L493" s="2"/>
      <c r="M493" s="2"/>
      <c r="N493" s="2"/>
      <c r="O493" s="2"/>
      <c r="P493" s="2"/>
      <c r="Q493" s="2"/>
      <c r="R493" s="2"/>
      <c r="S493" s="2"/>
      <c r="T493" s="2"/>
      <c r="U493" s="2"/>
      <c r="V493" s="2"/>
      <c r="W493" s="2"/>
      <c r="X493" s="2"/>
      <c r="Y493" s="2"/>
      <c r="Z493" s="2"/>
    </row>
    <row r="494" spans="1:26" s="4" customFormat="1" ht="42.75" x14ac:dyDescent="0.2">
      <c r="A494" s="18" t="s">
        <v>884</v>
      </c>
      <c r="B494" s="7">
        <v>315</v>
      </c>
      <c r="C494" s="8">
        <v>2013</v>
      </c>
      <c r="D494" s="8" t="s">
        <v>1094</v>
      </c>
      <c r="E494" s="8" t="s">
        <v>15</v>
      </c>
      <c r="F494" s="8" t="s">
        <v>1095</v>
      </c>
      <c r="G494" s="8" t="s">
        <v>1096</v>
      </c>
      <c r="H494" s="17">
        <v>43523</v>
      </c>
      <c r="I494" s="2"/>
      <c r="J494" s="2"/>
      <c r="K494" s="2"/>
      <c r="L494" s="2"/>
      <c r="M494" s="2"/>
      <c r="N494" s="2"/>
      <c r="O494" s="2"/>
      <c r="P494" s="2"/>
      <c r="Q494" s="2"/>
      <c r="R494" s="2"/>
      <c r="S494" s="2"/>
      <c r="T494" s="2"/>
      <c r="U494" s="2"/>
      <c r="V494" s="2"/>
      <c r="W494" s="2"/>
      <c r="X494" s="2"/>
      <c r="Y494" s="2"/>
      <c r="Z494" s="2"/>
    </row>
    <row r="495" spans="1:26" s="4" customFormat="1" ht="42.75" x14ac:dyDescent="0.2">
      <c r="A495" s="18" t="s">
        <v>884</v>
      </c>
      <c r="B495" s="7">
        <v>572</v>
      </c>
      <c r="C495" s="8">
        <v>2013</v>
      </c>
      <c r="D495" s="8" t="s">
        <v>1097</v>
      </c>
      <c r="E495" s="8" t="s">
        <v>15</v>
      </c>
      <c r="F495" s="8" t="s">
        <v>1098</v>
      </c>
      <c r="G495" s="8" t="s">
        <v>1099</v>
      </c>
      <c r="H495" s="17">
        <v>43523</v>
      </c>
      <c r="I495" s="2"/>
      <c r="J495" s="2"/>
      <c r="K495" s="2"/>
      <c r="L495" s="2"/>
      <c r="M495" s="2"/>
      <c r="N495" s="2"/>
      <c r="O495" s="2"/>
      <c r="P495" s="2"/>
      <c r="Q495" s="2"/>
      <c r="R495" s="2"/>
      <c r="S495" s="2"/>
      <c r="T495" s="2"/>
      <c r="U495" s="2"/>
      <c r="V495" s="2"/>
      <c r="W495" s="2"/>
      <c r="X495" s="2"/>
      <c r="Y495" s="2"/>
      <c r="Z495" s="2"/>
    </row>
    <row r="496" spans="1:26" s="4" customFormat="1" ht="28.5" x14ac:dyDescent="0.2">
      <c r="A496" s="18" t="s">
        <v>884</v>
      </c>
      <c r="B496" s="9">
        <v>4575</v>
      </c>
      <c r="C496" s="8">
        <v>2013</v>
      </c>
      <c r="D496" s="8" t="s">
        <v>1103</v>
      </c>
      <c r="E496" s="8" t="s">
        <v>1104</v>
      </c>
      <c r="F496" s="8" t="s">
        <v>205</v>
      </c>
      <c r="G496" s="8" t="s">
        <v>360</v>
      </c>
      <c r="H496" s="17">
        <v>43536</v>
      </c>
      <c r="I496" s="2"/>
      <c r="J496" s="2"/>
      <c r="K496" s="2"/>
      <c r="L496" s="2"/>
      <c r="M496" s="2"/>
      <c r="N496" s="2"/>
      <c r="O496" s="2"/>
      <c r="P496" s="2"/>
      <c r="Q496" s="2"/>
      <c r="R496" s="2"/>
      <c r="S496" s="2"/>
      <c r="T496" s="2"/>
      <c r="U496" s="2"/>
      <c r="V496" s="2"/>
      <c r="W496" s="2"/>
      <c r="X496" s="2"/>
      <c r="Y496" s="2"/>
      <c r="Z496" s="2"/>
    </row>
    <row r="497" spans="1:26" s="4" customFormat="1" ht="28.5" x14ac:dyDescent="0.2">
      <c r="A497" s="18" t="s">
        <v>884</v>
      </c>
      <c r="B497" s="7">
        <v>11268</v>
      </c>
      <c r="C497" s="8">
        <v>2012</v>
      </c>
      <c r="D497" s="8" t="s">
        <v>1070</v>
      </c>
      <c r="E497" s="8" t="s">
        <v>15</v>
      </c>
      <c r="F497" s="8" t="s">
        <v>761</v>
      </c>
      <c r="G497" s="8" t="s">
        <v>1407</v>
      </c>
      <c r="H497" s="17">
        <v>43536</v>
      </c>
      <c r="I497" s="2"/>
      <c r="J497" s="2"/>
      <c r="K497" s="2"/>
      <c r="L497" s="2"/>
      <c r="M497" s="2"/>
      <c r="N497" s="2"/>
      <c r="O497" s="2"/>
      <c r="P497" s="2"/>
      <c r="Q497" s="2"/>
      <c r="R497" s="2"/>
      <c r="S497" s="2"/>
      <c r="T497" s="2"/>
      <c r="U497" s="2"/>
      <c r="V497" s="2"/>
      <c r="W497" s="2"/>
      <c r="X497" s="2"/>
      <c r="Y497" s="2"/>
      <c r="Z497" s="2"/>
    </row>
    <row r="498" spans="1:26" s="4" customFormat="1" ht="42.75" x14ac:dyDescent="0.2">
      <c r="A498" s="18" t="s">
        <v>884</v>
      </c>
      <c r="B498" s="7">
        <v>12336</v>
      </c>
      <c r="C498" s="8">
        <v>2012</v>
      </c>
      <c r="D498" s="8" t="s">
        <v>1071</v>
      </c>
      <c r="E498" s="8" t="s">
        <v>1072</v>
      </c>
      <c r="F498" s="8" t="s">
        <v>11</v>
      </c>
      <c r="G498" s="8" t="s">
        <v>12</v>
      </c>
      <c r="H498" s="17">
        <v>43536</v>
      </c>
      <c r="I498" s="2"/>
      <c r="J498" s="2"/>
      <c r="K498" s="2"/>
      <c r="L498" s="2"/>
      <c r="M498" s="2"/>
      <c r="N498" s="2"/>
      <c r="O498" s="2"/>
      <c r="P498" s="2"/>
      <c r="Q498" s="2"/>
      <c r="R498" s="2"/>
      <c r="S498" s="2"/>
      <c r="T498" s="2"/>
      <c r="U498" s="2"/>
      <c r="V498" s="2"/>
      <c r="W498" s="2"/>
      <c r="X498" s="2"/>
      <c r="Y498" s="2"/>
      <c r="Z498" s="2"/>
    </row>
    <row r="499" spans="1:26" s="4" customFormat="1" ht="57" x14ac:dyDescent="0.2">
      <c r="A499" s="18" t="s">
        <v>884</v>
      </c>
      <c r="B499" s="9">
        <v>12379</v>
      </c>
      <c r="C499" s="8">
        <v>2012</v>
      </c>
      <c r="D499" s="8" t="s">
        <v>1073</v>
      </c>
      <c r="E499" s="8" t="s">
        <v>1074</v>
      </c>
      <c r="F499" s="8" t="s">
        <v>1075</v>
      </c>
      <c r="G499" s="8" t="s">
        <v>360</v>
      </c>
      <c r="H499" s="17">
        <v>43536</v>
      </c>
      <c r="I499" s="2"/>
      <c r="J499" s="2"/>
      <c r="K499" s="2"/>
      <c r="L499" s="2"/>
      <c r="M499" s="2"/>
      <c r="N499" s="2"/>
      <c r="O499" s="2"/>
      <c r="P499" s="2"/>
      <c r="Q499" s="2"/>
      <c r="R499" s="2"/>
      <c r="S499" s="2"/>
      <c r="T499" s="2"/>
      <c r="U499" s="2"/>
      <c r="V499" s="2"/>
      <c r="W499" s="2"/>
      <c r="X499" s="2"/>
      <c r="Y499" s="2"/>
      <c r="Z499" s="2"/>
    </row>
    <row r="500" spans="1:26" s="4" customFormat="1" ht="42.75" x14ac:dyDescent="0.2">
      <c r="A500" s="18" t="s">
        <v>884</v>
      </c>
      <c r="B500" s="7">
        <v>479</v>
      </c>
      <c r="C500" s="8">
        <v>2010</v>
      </c>
      <c r="D500" s="8" t="s">
        <v>1020</v>
      </c>
      <c r="E500" s="8" t="s">
        <v>15</v>
      </c>
      <c r="F500" s="8" t="s">
        <v>21</v>
      </c>
      <c r="G500" s="8" t="s">
        <v>22</v>
      </c>
      <c r="H500" s="17">
        <v>43523</v>
      </c>
      <c r="I500" s="2"/>
      <c r="J500" s="2"/>
      <c r="K500" s="2"/>
      <c r="L500" s="2"/>
      <c r="M500" s="2"/>
      <c r="N500" s="2"/>
      <c r="O500" s="2"/>
      <c r="P500" s="2"/>
      <c r="Q500" s="2"/>
      <c r="R500" s="2"/>
      <c r="S500" s="2"/>
      <c r="T500" s="2"/>
      <c r="U500" s="2"/>
      <c r="V500" s="2"/>
      <c r="W500" s="2"/>
      <c r="X500" s="2"/>
      <c r="Y500" s="2"/>
      <c r="Z500" s="2"/>
    </row>
    <row r="501" spans="1:26" s="4" customFormat="1" ht="42.75" x14ac:dyDescent="0.2">
      <c r="A501" s="18" t="s">
        <v>884</v>
      </c>
      <c r="B501" s="7">
        <v>1384</v>
      </c>
      <c r="C501" s="8">
        <v>2010</v>
      </c>
      <c r="D501" s="8" t="s">
        <v>1022</v>
      </c>
      <c r="E501" s="8" t="s">
        <v>15</v>
      </c>
      <c r="F501" s="8" t="s">
        <v>21</v>
      </c>
      <c r="G501" s="8" t="s">
        <v>1424</v>
      </c>
      <c r="H501" s="17">
        <v>43523</v>
      </c>
      <c r="I501" s="2"/>
      <c r="J501" s="2"/>
      <c r="K501" s="2"/>
      <c r="L501" s="2"/>
      <c r="M501" s="2"/>
      <c r="N501" s="2"/>
      <c r="O501" s="2"/>
      <c r="P501" s="2"/>
      <c r="Q501" s="2"/>
      <c r="R501" s="2"/>
      <c r="S501" s="2"/>
      <c r="T501" s="2"/>
      <c r="U501" s="2"/>
      <c r="V501" s="2"/>
      <c r="W501" s="2"/>
      <c r="X501" s="2"/>
      <c r="Y501" s="2"/>
      <c r="Z501" s="2"/>
    </row>
    <row r="502" spans="1:26" s="4" customFormat="1" ht="28.5" x14ac:dyDescent="0.2">
      <c r="A502" s="18" t="s">
        <v>884</v>
      </c>
      <c r="B502" s="7">
        <v>3019</v>
      </c>
      <c r="C502" s="8">
        <v>2010</v>
      </c>
      <c r="D502" s="8" t="s">
        <v>1026</v>
      </c>
      <c r="E502" s="8" t="s">
        <v>15</v>
      </c>
      <c r="F502" s="8" t="s">
        <v>1098</v>
      </c>
      <c r="G502" s="8" t="s">
        <v>22</v>
      </c>
      <c r="H502" s="17">
        <v>43523</v>
      </c>
      <c r="I502" s="2"/>
      <c r="J502" s="2"/>
      <c r="K502" s="2"/>
      <c r="L502" s="2"/>
      <c r="M502" s="2"/>
      <c r="N502" s="2"/>
      <c r="O502" s="2"/>
      <c r="P502" s="2"/>
      <c r="Q502" s="2"/>
      <c r="R502" s="2"/>
      <c r="S502" s="2"/>
      <c r="T502" s="2"/>
      <c r="U502" s="2"/>
      <c r="V502" s="2"/>
      <c r="W502" s="2"/>
      <c r="X502" s="2"/>
      <c r="Y502" s="2"/>
      <c r="Z502" s="2"/>
    </row>
    <row r="503" spans="1:26" s="4" customFormat="1" ht="85.5" x14ac:dyDescent="0.2">
      <c r="A503" s="18" t="s">
        <v>884</v>
      </c>
      <c r="B503" s="7">
        <v>3027</v>
      </c>
      <c r="C503" s="8">
        <v>2010</v>
      </c>
      <c r="D503" s="8" t="s">
        <v>1027</v>
      </c>
      <c r="E503" s="8" t="s">
        <v>158</v>
      </c>
      <c r="F503" s="8" t="s">
        <v>1642</v>
      </c>
      <c r="G503" s="8" t="s">
        <v>1426</v>
      </c>
      <c r="H503" s="17">
        <v>43523</v>
      </c>
      <c r="I503" s="2"/>
      <c r="J503" s="2"/>
      <c r="K503" s="2"/>
      <c r="L503" s="2"/>
      <c r="M503" s="2"/>
      <c r="N503" s="2"/>
      <c r="O503" s="2"/>
      <c r="P503" s="2"/>
      <c r="Q503" s="2"/>
      <c r="R503" s="2"/>
      <c r="S503" s="2"/>
      <c r="T503" s="2"/>
      <c r="U503" s="2"/>
      <c r="V503" s="2"/>
      <c r="W503" s="2"/>
      <c r="X503" s="2"/>
      <c r="Y503" s="2"/>
      <c r="Z503" s="2"/>
    </row>
    <row r="504" spans="1:26" s="4" customFormat="1" ht="42.75" x14ac:dyDescent="0.2">
      <c r="A504" s="18" t="s">
        <v>884</v>
      </c>
      <c r="B504" s="9">
        <v>3204</v>
      </c>
      <c r="C504" s="8">
        <v>2010</v>
      </c>
      <c r="D504" s="8" t="s">
        <v>1028</v>
      </c>
      <c r="E504" s="8" t="s">
        <v>158</v>
      </c>
      <c r="F504" s="8" t="s">
        <v>1029</v>
      </c>
      <c r="G504" s="8" t="s">
        <v>1408</v>
      </c>
      <c r="H504" s="17">
        <v>43536</v>
      </c>
      <c r="I504" s="2"/>
      <c r="J504" s="2"/>
      <c r="K504" s="2"/>
      <c r="L504" s="2"/>
      <c r="M504" s="2"/>
      <c r="N504" s="2"/>
      <c r="O504" s="2"/>
      <c r="P504" s="2"/>
      <c r="Q504" s="2"/>
      <c r="R504" s="2"/>
      <c r="S504" s="2"/>
      <c r="T504" s="2"/>
      <c r="U504" s="2"/>
      <c r="V504" s="2"/>
      <c r="W504" s="2"/>
      <c r="X504" s="2"/>
      <c r="Y504" s="2"/>
      <c r="Z504" s="2"/>
    </row>
    <row r="505" spans="1:26" s="4" customFormat="1" ht="99.75" x14ac:dyDescent="0.2">
      <c r="A505" s="18" t="s">
        <v>1632</v>
      </c>
      <c r="B505" s="9">
        <v>2604</v>
      </c>
      <c r="C505" s="8">
        <v>2009</v>
      </c>
      <c r="D505" s="8" t="s">
        <v>1007</v>
      </c>
      <c r="E505" s="8" t="s">
        <v>15</v>
      </c>
      <c r="F505" s="8" t="s">
        <v>1098</v>
      </c>
      <c r="G505" s="8" t="s">
        <v>22</v>
      </c>
      <c r="H505" s="17">
        <v>43523</v>
      </c>
      <c r="I505" s="2"/>
      <c r="J505" s="2"/>
      <c r="K505" s="2"/>
      <c r="L505" s="2"/>
      <c r="M505" s="2"/>
      <c r="N505" s="2"/>
      <c r="O505" s="2"/>
      <c r="P505" s="2"/>
      <c r="Q505" s="2"/>
      <c r="R505" s="2"/>
      <c r="S505" s="2"/>
      <c r="T505" s="2"/>
      <c r="U505" s="2"/>
      <c r="V505" s="2"/>
      <c r="W505" s="2"/>
      <c r="X505" s="2"/>
      <c r="Y505" s="2"/>
      <c r="Z505" s="2"/>
    </row>
    <row r="506" spans="1:26" s="4" customFormat="1" ht="42.75" x14ac:dyDescent="0.2">
      <c r="A506" s="18" t="s">
        <v>884</v>
      </c>
      <c r="B506" s="7">
        <v>4659</v>
      </c>
      <c r="C506" s="8">
        <v>2009</v>
      </c>
      <c r="D506" s="8" t="s">
        <v>992</v>
      </c>
      <c r="E506" s="8" t="s">
        <v>15</v>
      </c>
      <c r="F506" s="8" t="s">
        <v>74</v>
      </c>
      <c r="G506" s="8" t="s">
        <v>1459</v>
      </c>
      <c r="H506" s="17">
        <v>43522</v>
      </c>
      <c r="I506" s="2"/>
      <c r="J506" s="2"/>
      <c r="K506" s="2"/>
      <c r="L506" s="2"/>
      <c r="M506" s="2"/>
      <c r="N506" s="2"/>
      <c r="O506" s="2"/>
      <c r="P506" s="2"/>
      <c r="Q506" s="2"/>
      <c r="R506" s="2"/>
      <c r="S506" s="2"/>
      <c r="T506" s="2"/>
      <c r="U506" s="2"/>
      <c r="V506" s="2"/>
      <c r="W506" s="2"/>
      <c r="X506" s="2"/>
      <c r="Y506" s="2"/>
      <c r="Z506" s="2"/>
    </row>
    <row r="507" spans="1:26" s="4" customFormat="1" ht="28.5" x14ac:dyDescent="0.2">
      <c r="A507" s="18" t="s">
        <v>884</v>
      </c>
      <c r="B507" s="9">
        <v>1782</v>
      </c>
      <c r="C507" s="8">
        <v>2009</v>
      </c>
      <c r="D507" s="8" t="s">
        <v>1002</v>
      </c>
      <c r="E507" s="8" t="s">
        <v>1003</v>
      </c>
      <c r="F507" s="8" t="s">
        <v>1442</v>
      </c>
      <c r="G507" s="8" t="s">
        <v>1441</v>
      </c>
      <c r="H507" s="17">
        <v>43536</v>
      </c>
      <c r="I507" s="2"/>
      <c r="J507" s="2"/>
      <c r="K507" s="2"/>
      <c r="L507" s="2"/>
      <c r="M507" s="2"/>
      <c r="N507" s="2"/>
      <c r="O507" s="2"/>
      <c r="P507" s="2"/>
      <c r="Q507" s="2"/>
      <c r="R507" s="2"/>
      <c r="S507" s="2"/>
      <c r="T507" s="2"/>
      <c r="U507" s="2"/>
      <c r="V507" s="2"/>
      <c r="W507" s="2"/>
      <c r="X507" s="2"/>
      <c r="Y507" s="2"/>
      <c r="Z507" s="2"/>
    </row>
    <row r="508" spans="1:26" s="4" customFormat="1" ht="28.5" x14ac:dyDescent="0.2">
      <c r="A508" s="18" t="s">
        <v>884</v>
      </c>
      <c r="B508" s="9">
        <v>5967</v>
      </c>
      <c r="C508" s="8">
        <v>2009</v>
      </c>
      <c r="D508" s="8" t="s">
        <v>1008</v>
      </c>
      <c r="E508" s="8" t="s">
        <v>1009</v>
      </c>
      <c r="F508" s="8" t="s">
        <v>1442</v>
      </c>
      <c r="G508" s="8" t="s">
        <v>1441</v>
      </c>
      <c r="H508" s="17">
        <v>43536</v>
      </c>
      <c r="I508" s="2"/>
      <c r="J508" s="2"/>
      <c r="K508" s="2"/>
      <c r="L508" s="2"/>
      <c r="M508" s="2"/>
      <c r="N508" s="2"/>
      <c r="O508" s="2"/>
      <c r="P508" s="2"/>
      <c r="Q508" s="2"/>
      <c r="R508" s="2"/>
      <c r="S508" s="2"/>
      <c r="T508" s="2"/>
      <c r="U508" s="2"/>
      <c r="V508" s="2"/>
      <c r="W508" s="2"/>
      <c r="X508" s="2"/>
      <c r="Y508" s="2"/>
      <c r="Z508" s="2"/>
    </row>
    <row r="509" spans="1:26" s="4" customFormat="1" ht="42.75" x14ac:dyDescent="0.2">
      <c r="A509" s="18" t="s">
        <v>1632</v>
      </c>
      <c r="B509" s="7">
        <v>381</v>
      </c>
      <c r="C509" s="8">
        <v>2007</v>
      </c>
      <c r="D509" s="8" t="s">
        <v>956</v>
      </c>
      <c r="E509" s="8" t="s">
        <v>15</v>
      </c>
      <c r="F509" s="8" t="s">
        <v>74</v>
      </c>
      <c r="G509" s="8" t="s">
        <v>1459</v>
      </c>
      <c r="H509" s="17">
        <v>43522</v>
      </c>
      <c r="I509" s="2"/>
      <c r="J509" s="2"/>
      <c r="K509" s="2"/>
      <c r="L509" s="2"/>
      <c r="M509" s="2"/>
      <c r="N509" s="2"/>
      <c r="O509" s="2"/>
      <c r="P509" s="2"/>
      <c r="Q509" s="2"/>
      <c r="R509" s="2"/>
      <c r="S509" s="2"/>
      <c r="T509" s="2"/>
      <c r="U509" s="2"/>
      <c r="V509" s="2"/>
      <c r="W509" s="2"/>
      <c r="X509" s="2"/>
      <c r="Y509" s="2"/>
      <c r="Z509" s="2"/>
    </row>
    <row r="510" spans="1:26" s="4" customFormat="1" ht="57" x14ac:dyDescent="0.2">
      <c r="A510" s="18" t="s">
        <v>1632</v>
      </c>
      <c r="B510" s="7">
        <v>2680</v>
      </c>
      <c r="C510" s="8">
        <v>2007</v>
      </c>
      <c r="D510" s="8" t="s">
        <v>963</v>
      </c>
      <c r="E510" s="8" t="s">
        <v>15</v>
      </c>
      <c r="F510" s="8" t="s">
        <v>74</v>
      </c>
      <c r="G510" s="8" t="s">
        <v>1459</v>
      </c>
      <c r="H510" s="17">
        <v>43522</v>
      </c>
      <c r="I510" s="2"/>
      <c r="J510" s="2"/>
      <c r="K510" s="2"/>
      <c r="L510" s="2"/>
      <c r="M510" s="2"/>
      <c r="N510" s="2"/>
      <c r="O510" s="2"/>
      <c r="P510" s="2"/>
      <c r="Q510" s="2"/>
      <c r="R510" s="2"/>
      <c r="S510" s="2"/>
      <c r="T510" s="2"/>
      <c r="U510" s="2"/>
      <c r="V510" s="2"/>
      <c r="W510" s="2"/>
      <c r="X510" s="2"/>
      <c r="Y510" s="2"/>
      <c r="Z510" s="2"/>
    </row>
    <row r="511" spans="1:26" s="4" customFormat="1" ht="42.75" x14ac:dyDescent="0.2">
      <c r="A511" s="18" t="s">
        <v>884</v>
      </c>
      <c r="B511" s="7">
        <v>4193</v>
      </c>
      <c r="C511" s="8">
        <v>2007</v>
      </c>
      <c r="D511" s="8" t="s">
        <v>965</v>
      </c>
      <c r="E511" s="8" t="s">
        <v>15</v>
      </c>
      <c r="F511" s="8" t="s">
        <v>1643</v>
      </c>
      <c r="G511" s="8" t="s">
        <v>1419</v>
      </c>
      <c r="H511" s="17">
        <v>43523</v>
      </c>
      <c r="I511" s="2"/>
      <c r="J511" s="2"/>
      <c r="K511" s="2"/>
      <c r="L511" s="2"/>
      <c r="M511" s="2"/>
      <c r="N511" s="2"/>
      <c r="O511" s="2"/>
      <c r="P511" s="2"/>
      <c r="Q511" s="2"/>
      <c r="R511" s="2"/>
      <c r="S511" s="2"/>
      <c r="T511" s="2"/>
      <c r="U511" s="2"/>
      <c r="V511" s="2"/>
      <c r="W511" s="2"/>
      <c r="X511" s="2"/>
      <c r="Y511" s="2"/>
      <c r="Z511" s="2"/>
    </row>
    <row r="512" spans="1:26" s="4" customFormat="1" ht="28.5" x14ac:dyDescent="0.2">
      <c r="A512" s="18" t="s">
        <v>884</v>
      </c>
      <c r="B512" s="9">
        <v>35</v>
      </c>
      <c r="C512" s="8">
        <v>2006</v>
      </c>
      <c r="D512" s="8" t="s">
        <v>938</v>
      </c>
      <c r="E512" s="8" t="s">
        <v>15</v>
      </c>
      <c r="F512" s="8" t="s">
        <v>11</v>
      </c>
      <c r="G512" s="8" t="s">
        <v>12</v>
      </c>
      <c r="H512" s="17">
        <v>43523</v>
      </c>
      <c r="I512" s="2"/>
      <c r="J512" s="2"/>
      <c r="K512" s="2"/>
      <c r="L512" s="2"/>
      <c r="M512" s="2"/>
      <c r="N512" s="2"/>
      <c r="O512" s="2"/>
      <c r="P512" s="2"/>
      <c r="Q512" s="2"/>
      <c r="R512" s="2"/>
      <c r="S512" s="2"/>
      <c r="T512" s="2"/>
      <c r="U512" s="2"/>
      <c r="V512" s="2"/>
      <c r="W512" s="2"/>
      <c r="X512" s="2"/>
      <c r="Y512" s="2"/>
      <c r="Z512" s="2"/>
    </row>
    <row r="513" spans="1:26" s="4" customFormat="1" ht="28.5" x14ac:dyDescent="0.2">
      <c r="A513" s="18" t="s">
        <v>1632</v>
      </c>
      <c r="B513" s="9">
        <v>1600</v>
      </c>
      <c r="C513" s="8">
        <v>2006</v>
      </c>
      <c r="D513" s="8" t="s">
        <v>937</v>
      </c>
      <c r="E513" s="8" t="s">
        <v>15</v>
      </c>
      <c r="F513" s="8" t="s">
        <v>1581</v>
      </c>
      <c r="G513" s="8" t="s">
        <v>12</v>
      </c>
      <c r="H513" s="17">
        <v>43523</v>
      </c>
      <c r="I513" s="2"/>
      <c r="J513" s="2"/>
      <c r="K513" s="2"/>
      <c r="L513" s="2"/>
      <c r="M513" s="2"/>
      <c r="N513" s="2"/>
      <c r="O513" s="2"/>
      <c r="P513" s="2"/>
      <c r="Q513" s="2"/>
      <c r="R513" s="2"/>
      <c r="S513" s="2"/>
      <c r="T513" s="2"/>
      <c r="U513" s="2"/>
      <c r="V513" s="2"/>
      <c r="W513" s="2"/>
      <c r="X513" s="2"/>
      <c r="Y513" s="2"/>
      <c r="Z513" s="2"/>
    </row>
    <row r="514" spans="1:26" s="4" customFormat="1" ht="57" x14ac:dyDescent="0.2">
      <c r="A514" s="18" t="s">
        <v>1632</v>
      </c>
      <c r="B514" s="9">
        <v>4016</v>
      </c>
      <c r="C514" s="8">
        <v>2006</v>
      </c>
      <c r="D514" s="8" t="s">
        <v>946</v>
      </c>
      <c r="E514" s="8" t="s">
        <v>15</v>
      </c>
      <c r="F514" s="8" t="s">
        <v>1581</v>
      </c>
      <c r="G514" s="8" t="s">
        <v>12</v>
      </c>
      <c r="H514" s="17">
        <v>43523</v>
      </c>
      <c r="I514" s="2"/>
      <c r="J514" s="2"/>
      <c r="K514" s="2"/>
      <c r="L514" s="2"/>
      <c r="M514" s="2"/>
      <c r="N514" s="2"/>
      <c r="O514" s="2"/>
      <c r="P514" s="2"/>
      <c r="Q514" s="2"/>
      <c r="R514" s="2"/>
      <c r="S514" s="2"/>
      <c r="T514" s="2"/>
      <c r="U514" s="2"/>
      <c r="V514" s="2"/>
      <c r="W514" s="2"/>
      <c r="X514" s="2"/>
      <c r="Y514" s="2"/>
      <c r="Z514" s="2"/>
    </row>
    <row r="515" spans="1:26" s="4" customFormat="1" ht="57" x14ac:dyDescent="0.2">
      <c r="A515" s="18" t="s">
        <v>1632</v>
      </c>
      <c r="B515" s="7">
        <v>4959</v>
      </c>
      <c r="C515" s="8">
        <v>2006</v>
      </c>
      <c r="D515" s="8" t="s">
        <v>947</v>
      </c>
      <c r="E515" s="8" t="s">
        <v>15</v>
      </c>
      <c r="F515" s="8" t="s">
        <v>21</v>
      </c>
      <c r="G515" s="8" t="s">
        <v>1406</v>
      </c>
      <c r="H515" s="17">
        <v>43523</v>
      </c>
      <c r="I515" s="2"/>
      <c r="J515" s="2"/>
      <c r="K515" s="2"/>
      <c r="L515" s="2"/>
      <c r="M515" s="2"/>
      <c r="N515" s="2"/>
      <c r="O515" s="2"/>
      <c r="P515" s="2"/>
      <c r="Q515" s="2"/>
      <c r="R515" s="2"/>
      <c r="S515" s="2"/>
      <c r="T515" s="2"/>
      <c r="U515" s="2"/>
      <c r="V515" s="2"/>
      <c r="W515" s="2"/>
      <c r="X515" s="2"/>
      <c r="Y515" s="2"/>
      <c r="Z515" s="2"/>
    </row>
    <row r="516" spans="1:26" s="4" customFormat="1" ht="28.5" x14ac:dyDescent="0.2">
      <c r="A516" s="18" t="s">
        <v>884</v>
      </c>
      <c r="B516" s="7">
        <v>278</v>
      </c>
      <c r="C516" s="8">
        <v>2005</v>
      </c>
      <c r="D516" s="8" t="s">
        <v>929</v>
      </c>
      <c r="E516" s="8" t="s">
        <v>15</v>
      </c>
      <c r="F516" s="8" t="s">
        <v>74</v>
      </c>
      <c r="G516" s="8" t="s">
        <v>1459</v>
      </c>
      <c r="H516" s="17">
        <v>43522</v>
      </c>
      <c r="I516" s="2"/>
      <c r="J516" s="2"/>
      <c r="K516" s="2"/>
      <c r="L516" s="2"/>
      <c r="M516" s="2"/>
      <c r="N516" s="2"/>
      <c r="O516" s="2"/>
      <c r="P516" s="2"/>
      <c r="Q516" s="2"/>
      <c r="R516" s="2"/>
      <c r="S516" s="2"/>
      <c r="T516" s="2"/>
      <c r="U516" s="2"/>
      <c r="V516" s="2"/>
      <c r="W516" s="2"/>
      <c r="X516" s="2"/>
      <c r="Y516" s="2"/>
      <c r="Z516" s="2"/>
    </row>
    <row r="517" spans="1:26" s="4" customFormat="1" ht="28.5" x14ac:dyDescent="0.2">
      <c r="A517" s="18" t="s">
        <v>884</v>
      </c>
      <c r="B517" s="7">
        <v>497</v>
      </c>
      <c r="C517" s="8">
        <v>2005</v>
      </c>
      <c r="D517" s="8" t="s">
        <v>930</v>
      </c>
      <c r="E517" s="8" t="s">
        <v>15</v>
      </c>
      <c r="F517" s="8" t="s">
        <v>21</v>
      </c>
      <c r="G517" s="8" t="s">
        <v>22</v>
      </c>
      <c r="H517" s="17">
        <v>43523</v>
      </c>
      <c r="I517" s="2"/>
      <c r="J517" s="2"/>
      <c r="K517" s="2"/>
      <c r="L517" s="2"/>
      <c r="M517" s="2"/>
      <c r="N517" s="2"/>
      <c r="O517" s="2"/>
      <c r="P517" s="2"/>
      <c r="Q517" s="2"/>
      <c r="R517" s="2"/>
      <c r="S517" s="2"/>
      <c r="T517" s="2"/>
      <c r="U517" s="2"/>
      <c r="V517" s="2"/>
      <c r="W517" s="2"/>
      <c r="X517" s="2"/>
      <c r="Y517" s="2"/>
      <c r="Z517" s="2"/>
    </row>
    <row r="518" spans="1:26" s="4" customFormat="1" ht="28.5" x14ac:dyDescent="0.2">
      <c r="A518" s="18" t="s">
        <v>884</v>
      </c>
      <c r="B518" s="7">
        <v>909</v>
      </c>
      <c r="C518" s="8">
        <v>2005</v>
      </c>
      <c r="D518" s="8" t="s">
        <v>932</v>
      </c>
      <c r="E518" s="8" t="s">
        <v>15</v>
      </c>
      <c r="F518" s="8" t="s">
        <v>21</v>
      </c>
      <c r="G518" s="8" t="s">
        <v>22</v>
      </c>
      <c r="H518" s="17">
        <v>43523</v>
      </c>
      <c r="I518" s="2"/>
      <c r="J518" s="2"/>
      <c r="K518" s="2"/>
      <c r="L518" s="2"/>
      <c r="M518" s="2"/>
      <c r="N518" s="2"/>
      <c r="O518" s="2"/>
      <c r="P518" s="2"/>
      <c r="Q518" s="2"/>
      <c r="R518" s="2"/>
      <c r="S518" s="2"/>
      <c r="T518" s="2"/>
      <c r="U518" s="2"/>
      <c r="V518" s="2"/>
      <c r="W518" s="2"/>
      <c r="X518" s="2"/>
      <c r="Y518" s="2"/>
      <c r="Z518" s="2"/>
    </row>
    <row r="519" spans="1:26" s="4" customFormat="1" ht="57" x14ac:dyDescent="0.2">
      <c r="A519" s="18" t="s">
        <v>1632</v>
      </c>
      <c r="B519" s="9">
        <v>1122</v>
      </c>
      <c r="C519" s="8">
        <v>2005</v>
      </c>
      <c r="D519" s="8" t="s">
        <v>934</v>
      </c>
      <c r="E519" s="8" t="s">
        <v>15</v>
      </c>
      <c r="F519" s="8" t="s">
        <v>21</v>
      </c>
      <c r="G519" s="8" t="s">
        <v>22</v>
      </c>
      <c r="H519" s="17">
        <v>43523</v>
      </c>
      <c r="I519" s="2"/>
      <c r="J519" s="2"/>
      <c r="K519" s="2"/>
      <c r="L519" s="2"/>
      <c r="M519" s="2"/>
      <c r="N519" s="2"/>
      <c r="O519" s="2"/>
      <c r="P519" s="2"/>
      <c r="Q519" s="2"/>
      <c r="R519" s="2"/>
      <c r="S519" s="2"/>
      <c r="T519" s="2"/>
      <c r="U519" s="2"/>
      <c r="V519" s="2"/>
      <c r="W519" s="2"/>
      <c r="X519" s="2"/>
      <c r="Y519" s="2"/>
      <c r="Z519" s="2"/>
    </row>
    <row r="520" spans="1:26" s="4" customFormat="1" ht="28.5" x14ac:dyDescent="0.2">
      <c r="A520" s="18" t="s">
        <v>1632</v>
      </c>
      <c r="B520" s="7">
        <v>1183</v>
      </c>
      <c r="C520" s="8">
        <v>2005</v>
      </c>
      <c r="D520" s="8" t="s">
        <v>935</v>
      </c>
      <c r="E520" s="8" t="s">
        <v>15</v>
      </c>
      <c r="F520" s="8" t="s">
        <v>21</v>
      </c>
      <c r="G520" s="8" t="s">
        <v>22</v>
      </c>
      <c r="H520" s="17">
        <v>43523</v>
      </c>
      <c r="I520" s="2"/>
      <c r="J520" s="2"/>
      <c r="K520" s="2"/>
      <c r="L520" s="2"/>
      <c r="M520" s="2"/>
      <c r="N520" s="2"/>
      <c r="O520" s="2"/>
      <c r="P520" s="2"/>
      <c r="Q520" s="2"/>
      <c r="R520" s="2"/>
      <c r="S520" s="2"/>
      <c r="T520" s="2"/>
      <c r="U520" s="2"/>
      <c r="V520" s="2"/>
      <c r="W520" s="2"/>
      <c r="X520" s="2"/>
      <c r="Y520" s="2"/>
      <c r="Z520" s="2"/>
    </row>
    <row r="521" spans="1:26" s="4" customFormat="1" ht="28.5" x14ac:dyDescent="0.2">
      <c r="A521" s="18" t="s">
        <v>1632</v>
      </c>
      <c r="B521" s="9">
        <v>1500</v>
      </c>
      <c r="C521" s="8">
        <v>2005</v>
      </c>
      <c r="D521" s="8" t="s">
        <v>936</v>
      </c>
      <c r="E521" s="8" t="s">
        <v>15</v>
      </c>
      <c r="F521" s="8" t="s">
        <v>1612</v>
      </c>
      <c r="G521" s="8" t="s">
        <v>12</v>
      </c>
      <c r="H521" s="17">
        <v>43523</v>
      </c>
      <c r="I521" s="2"/>
      <c r="J521" s="2"/>
      <c r="K521" s="2"/>
      <c r="L521" s="2"/>
      <c r="M521" s="2"/>
      <c r="N521" s="2"/>
      <c r="O521" s="2"/>
      <c r="P521" s="2"/>
      <c r="Q521" s="2"/>
      <c r="R521" s="2"/>
      <c r="S521" s="2"/>
      <c r="T521" s="2"/>
      <c r="U521" s="2"/>
      <c r="V521" s="2"/>
      <c r="W521" s="2"/>
      <c r="X521" s="2"/>
      <c r="Y521" s="2"/>
      <c r="Z521" s="2"/>
    </row>
    <row r="522" spans="1:26" s="4" customFormat="1" x14ac:dyDescent="0.2">
      <c r="A522" s="18" t="s">
        <v>884</v>
      </c>
      <c r="B522" s="8">
        <v>4040</v>
      </c>
      <c r="C522" s="8">
        <v>2004</v>
      </c>
      <c r="D522" s="8" t="s">
        <v>917</v>
      </c>
      <c r="E522" s="8" t="s">
        <v>918</v>
      </c>
      <c r="F522" s="8" t="s">
        <v>919</v>
      </c>
      <c r="G522" s="8" t="s">
        <v>920</v>
      </c>
      <c r="H522" s="17">
        <v>43536</v>
      </c>
      <c r="I522" s="2"/>
      <c r="J522" s="2"/>
      <c r="K522" s="2"/>
      <c r="L522" s="2"/>
      <c r="M522" s="2"/>
      <c r="N522" s="2"/>
      <c r="O522" s="2"/>
      <c r="P522" s="2"/>
      <c r="Q522" s="2"/>
      <c r="R522" s="2"/>
      <c r="S522" s="2"/>
      <c r="T522" s="2"/>
      <c r="U522" s="2"/>
      <c r="V522" s="2"/>
      <c r="W522" s="2"/>
      <c r="X522" s="2"/>
      <c r="Y522" s="2"/>
      <c r="Z522" s="2"/>
    </row>
    <row r="523" spans="1:26" s="4" customFormat="1" ht="42.75" x14ac:dyDescent="0.2">
      <c r="A523" s="18" t="s">
        <v>884</v>
      </c>
      <c r="B523" s="7">
        <v>4100</v>
      </c>
      <c r="C523" s="8">
        <v>2004</v>
      </c>
      <c r="D523" s="8" t="s">
        <v>921</v>
      </c>
      <c r="E523" s="8" t="s">
        <v>15</v>
      </c>
      <c r="F523" s="8" t="s">
        <v>21</v>
      </c>
      <c r="G523" s="8" t="s">
        <v>1419</v>
      </c>
      <c r="H523" s="17">
        <v>43523</v>
      </c>
      <c r="I523" s="2"/>
      <c r="J523" s="2"/>
      <c r="K523" s="2"/>
      <c r="L523" s="2"/>
      <c r="M523" s="2"/>
      <c r="N523" s="2"/>
      <c r="O523" s="2"/>
      <c r="P523" s="2"/>
      <c r="Q523" s="2"/>
      <c r="R523" s="2"/>
      <c r="S523" s="2"/>
      <c r="T523" s="2"/>
      <c r="U523" s="2"/>
      <c r="V523" s="2"/>
      <c r="W523" s="2"/>
      <c r="X523" s="2"/>
      <c r="Y523" s="2"/>
      <c r="Z523" s="2"/>
    </row>
    <row r="524" spans="1:26" s="4" customFormat="1" ht="57" x14ac:dyDescent="0.2">
      <c r="A524" s="18" t="s">
        <v>1632</v>
      </c>
      <c r="B524" s="9">
        <v>19360</v>
      </c>
      <c r="C524" s="8">
        <v>2003</v>
      </c>
      <c r="D524" s="8" t="s">
        <v>903</v>
      </c>
      <c r="E524" s="8" t="s">
        <v>15</v>
      </c>
      <c r="F524" s="8" t="s">
        <v>1581</v>
      </c>
      <c r="G524" s="8" t="s">
        <v>12</v>
      </c>
      <c r="H524" s="17">
        <v>43523</v>
      </c>
      <c r="I524" s="2"/>
      <c r="J524" s="2"/>
      <c r="K524" s="2"/>
      <c r="L524" s="2"/>
      <c r="M524" s="2"/>
      <c r="N524" s="2"/>
      <c r="O524" s="2"/>
      <c r="P524" s="2"/>
      <c r="Q524" s="2"/>
      <c r="R524" s="2"/>
      <c r="S524" s="2"/>
      <c r="T524" s="2"/>
      <c r="U524" s="2"/>
      <c r="V524" s="2"/>
      <c r="W524" s="2"/>
      <c r="X524" s="2"/>
      <c r="Y524" s="2"/>
      <c r="Z524" s="2"/>
    </row>
    <row r="525" spans="1:26" s="4" customFormat="1" ht="42.75" x14ac:dyDescent="0.2">
      <c r="A525" s="18" t="s">
        <v>1632</v>
      </c>
      <c r="B525" s="7">
        <v>2999</v>
      </c>
      <c r="C525" s="8">
        <v>2003</v>
      </c>
      <c r="D525" s="8" t="s">
        <v>908</v>
      </c>
      <c r="E525" s="8" t="s">
        <v>15</v>
      </c>
      <c r="F525" s="8" t="s">
        <v>21</v>
      </c>
      <c r="G525" s="8" t="s">
        <v>22</v>
      </c>
      <c r="H525" s="17">
        <v>43536</v>
      </c>
      <c r="I525" s="2"/>
      <c r="J525" s="2"/>
      <c r="K525" s="2"/>
      <c r="L525" s="2"/>
      <c r="M525" s="2"/>
      <c r="N525" s="2"/>
      <c r="O525" s="2"/>
      <c r="P525" s="2"/>
      <c r="Q525" s="2"/>
      <c r="R525" s="2"/>
      <c r="S525" s="2"/>
      <c r="T525" s="2"/>
      <c r="U525" s="2"/>
      <c r="V525" s="2"/>
      <c r="W525" s="2"/>
      <c r="X525" s="2"/>
      <c r="Y525" s="2"/>
      <c r="Z525" s="2"/>
    </row>
    <row r="526" spans="1:26" s="4" customFormat="1" ht="28.5" x14ac:dyDescent="0.2">
      <c r="A526" s="18" t="s">
        <v>1632</v>
      </c>
      <c r="B526" s="9">
        <v>3500</v>
      </c>
      <c r="C526" s="8">
        <v>2003</v>
      </c>
      <c r="D526" s="8" t="s">
        <v>909</v>
      </c>
      <c r="E526" s="8" t="s">
        <v>15</v>
      </c>
      <c r="F526" s="8" t="s">
        <v>1581</v>
      </c>
      <c r="G526" s="8" t="s">
        <v>12</v>
      </c>
      <c r="H526" s="17">
        <v>43523</v>
      </c>
      <c r="I526" s="2"/>
      <c r="J526" s="2"/>
      <c r="K526" s="2"/>
      <c r="L526" s="2"/>
      <c r="M526" s="2"/>
      <c r="N526" s="2"/>
      <c r="O526" s="2"/>
      <c r="P526" s="2"/>
      <c r="Q526" s="2"/>
      <c r="R526" s="2"/>
      <c r="S526" s="2"/>
      <c r="T526" s="2"/>
      <c r="U526" s="2"/>
      <c r="V526" s="2"/>
      <c r="W526" s="2"/>
      <c r="X526" s="2"/>
      <c r="Y526" s="2"/>
      <c r="Z526" s="2"/>
    </row>
    <row r="527" spans="1:26" s="4" customFormat="1" ht="156.75" x14ac:dyDescent="0.2">
      <c r="A527" s="18" t="s">
        <v>1632</v>
      </c>
      <c r="B527" s="7">
        <v>3777</v>
      </c>
      <c r="C527" s="8">
        <v>2003</v>
      </c>
      <c r="D527" s="8" t="s">
        <v>910</v>
      </c>
      <c r="E527" s="8" t="s">
        <v>15</v>
      </c>
      <c r="F527" s="8" t="s">
        <v>21</v>
      </c>
      <c r="G527" s="8" t="s">
        <v>1458</v>
      </c>
      <c r="H527" s="17">
        <v>43523</v>
      </c>
      <c r="I527" s="2"/>
      <c r="J527" s="2"/>
      <c r="K527" s="2"/>
      <c r="L527" s="2"/>
      <c r="M527" s="2"/>
      <c r="N527" s="2"/>
      <c r="O527" s="2"/>
      <c r="P527" s="2"/>
      <c r="Q527" s="2"/>
      <c r="R527" s="2"/>
      <c r="S527" s="2"/>
      <c r="T527" s="2"/>
      <c r="U527" s="2"/>
      <c r="V527" s="2"/>
      <c r="W527" s="2"/>
      <c r="X527" s="2"/>
      <c r="Y527" s="2"/>
      <c r="Z527" s="2"/>
    </row>
    <row r="528" spans="1:26" s="4" customFormat="1" ht="42.75" x14ac:dyDescent="0.2">
      <c r="A528" s="18" t="s">
        <v>1632</v>
      </c>
      <c r="B528" s="7">
        <v>5666</v>
      </c>
      <c r="C528" s="8">
        <v>2003</v>
      </c>
      <c r="D528" s="8" t="s">
        <v>911</v>
      </c>
      <c r="E528" s="8" t="s">
        <v>15</v>
      </c>
      <c r="F528" s="8" t="s">
        <v>21</v>
      </c>
      <c r="G528" s="8" t="s">
        <v>22</v>
      </c>
      <c r="H528" s="17">
        <v>43523</v>
      </c>
      <c r="I528" s="2"/>
      <c r="J528" s="2"/>
      <c r="K528" s="2"/>
      <c r="L528" s="2"/>
      <c r="M528" s="2"/>
      <c r="N528" s="2"/>
      <c r="O528" s="2"/>
      <c r="P528" s="2"/>
      <c r="Q528" s="2"/>
      <c r="R528" s="2"/>
      <c r="S528" s="2"/>
      <c r="T528" s="2"/>
      <c r="U528" s="2"/>
      <c r="V528" s="2"/>
      <c r="W528" s="2"/>
      <c r="X528" s="2"/>
      <c r="Y528" s="2"/>
      <c r="Z528" s="2"/>
    </row>
    <row r="529" spans="1:26" s="4" customFormat="1" ht="28.5" x14ac:dyDescent="0.2">
      <c r="A529" s="18" t="s">
        <v>1632</v>
      </c>
      <c r="B529" s="7">
        <v>9200</v>
      </c>
      <c r="C529" s="8">
        <v>2003</v>
      </c>
      <c r="D529" s="8" t="s">
        <v>912</v>
      </c>
      <c r="E529" s="8" t="s">
        <v>15</v>
      </c>
      <c r="F529" s="8" t="s">
        <v>1438</v>
      </c>
      <c r="G529" s="8" t="s">
        <v>1439</v>
      </c>
      <c r="H529" s="17">
        <v>43536</v>
      </c>
      <c r="I529" s="2"/>
      <c r="J529" s="2"/>
      <c r="K529" s="2"/>
      <c r="L529" s="2"/>
      <c r="M529" s="2"/>
      <c r="N529" s="2"/>
      <c r="O529" s="2"/>
      <c r="P529" s="2"/>
      <c r="Q529" s="2"/>
      <c r="R529" s="2"/>
      <c r="S529" s="2"/>
      <c r="T529" s="2"/>
      <c r="U529" s="2"/>
      <c r="V529" s="2"/>
      <c r="W529" s="2"/>
      <c r="X529" s="2"/>
      <c r="Y529" s="2"/>
      <c r="Z529" s="2"/>
    </row>
    <row r="530" spans="1:26" s="4" customFormat="1" ht="42.75" x14ac:dyDescent="0.2">
      <c r="A530" s="18" t="s">
        <v>884</v>
      </c>
      <c r="B530" s="7">
        <v>10000</v>
      </c>
      <c r="C530" s="8">
        <v>2003</v>
      </c>
      <c r="D530" s="8" t="s">
        <v>913</v>
      </c>
      <c r="E530" s="8" t="s">
        <v>15</v>
      </c>
      <c r="F530" s="8" t="s">
        <v>21</v>
      </c>
      <c r="G530" s="8" t="s">
        <v>22</v>
      </c>
      <c r="H530" s="17">
        <v>43536</v>
      </c>
      <c r="I530" s="2"/>
      <c r="J530" s="2"/>
      <c r="K530" s="2"/>
      <c r="L530" s="2"/>
      <c r="M530" s="2"/>
      <c r="N530" s="2"/>
      <c r="O530" s="2"/>
      <c r="P530" s="2"/>
      <c r="Q530" s="2"/>
      <c r="R530" s="2"/>
      <c r="S530" s="2"/>
      <c r="T530" s="2"/>
      <c r="U530" s="2"/>
      <c r="V530" s="2"/>
      <c r="W530" s="2"/>
      <c r="X530" s="2"/>
      <c r="Y530" s="2"/>
      <c r="Z530" s="2"/>
    </row>
    <row r="531" spans="1:26" s="4" customFormat="1" ht="42.75" x14ac:dyDescent="0.2">
      <c r="A531" s="18" t="s">
        <v>884</v>
      </c>
      <c r="B531" s="7">
        <v>10800</v>
      </c>
      <c r="C531" s="8">
        <v>2003</v>
      </c>
      <c r="D531" s="8" t="s">
        <v>914</v>
      </c>
      <c r="E531" s="8" t="s">
        <v>15</v>
      </c>
      <c r="F531" s="8" t="s">
        <v>21</v>
      </c>
      <c r="G531" s="8" t="s">
        <v>1423</v>
      </c>
      <c r="H531" s="17">
        <v>43523</v>
      </c>
      <c r="I531" s="2"/>
      <c r="J531" s="2"/>
      <c r="K531" s="2"/>
      <c r="L531" s="2"/>
      <c r="M531" s="2"/>
      <c r="N531" s="2"/>
      <c r="O531" s="2"/>
      <c r="P531" s="2"/>
      <c r="Q531" s="2"/>
      <c r="R531" s="2"/>
      <c r="S531" s="2"/>
      <c r="T531" s="2"/>
      <c r="U531" s="2"/>
      <c r="V531" s="2"/>
      <c r="W531" s="2"/>
      <c r="X531" s="2"/>
      <c r="Y531" s="2"/>
      <c r="Z531" s="2"/>
    </row>
    <row r="532" spans="1:26" s="4" customFormat="1" ht="42.75" x14ac:dyDescent="0.2">
      <c r="A532" s="18" t="s">
        <v>1632</v>
      </c>
      <c r="B532" s="7">
        <v>414</v>
      </c>
      <c r="C532" s="8">
        <v>2002</v>
      </c>
      <c r="D532" s="8" t="s">
        <v>898</v>
      </c>
      <c r="E532" s="8" t="s">
        <v>15</v>
      </c>
      <c r="F532" s="8" t="s">
        <v>1098</v>
      </c>
      <c r="G532" s="8" t="s">
        <v>22</v>
      </c>
      <c r="H532" s="17">
        <v>43523</v>
      </c>
      <c r="I532" s="2"/>
      <c r="J532" s="2"/>
      <c r="K532" s="2"/>
      <c r="L532" s="2"/>
      <c r="M532" s="2"/>
      <c r="N532" s="2"/>
      <c r="O532" s="2"/>
      <c r="P532" s="2"/>
      <c r="Q532" s="2"/>
      <c r="R532" s="2"/>
      <c r="S532" s="2"/>
      <c r="T532" s="2"/>
      <c r="U532" s="2"/>
      <c r="V532" s="2"/>
      <c r="W532" s="2"/>
      <c r="X532" s="2"/>
      <c r="Y532" s="2"/>
      <c r="Z532" s="2"/>
    </row>
    <row r="533" spans="1:26" s="4" customFormat="1" ht="42.75" x14ac:dyDescent="0.2">
      <c r="A533" s="18" t="s">
        <v>1632</v>
      </c>
      <c r="B533" s="7">
        <v>453</v>
      </c>
      <c r="C533" s="8">
        <v>2002</v>
      </c>
      <c r="D533" s="8" t="s">
        <v>899</v>
      </c>
      <c r="E533" s="8" t="s">
        <v>15</v>
      </c>
      <c r="F533" s="8" t="s">
        <v>1098</v>
      </c>
      <c r="G533" s="8" t="s">
        <v>22</v>
      </c>
      <c r="H533" s="17">
        <v>43523</v>
      </c>
      <c r="I533" s="2"/>
      <c r="J533" s="2"/>
      <c r="K533" s="2"/>
      <c r="L533" s="2"/>
      <c r="M533" s="2"/>
      <c r="N533" s="2"/>
      <c r="O533" s="2"/>
      <c r="P533" s="2"/>
      <c r="Q533" s="2"/>
      <c r="R533" s="2"/>
      <c r="S533" s="2"/>
      <c r="T533" s="2"/>
      <c r="U533" s="2"/>
      <c r="V533" s="2"/>
      <c r="W533" s="2"/>
      <c r="X533" s="2"/>
      <c r="Y533" s="2"/>
      <c r="Z533" s="2"/>
    </row>
    <row r="534" spans="1:26" s="4" customFormat="1" ht="28.5" x14ac:dyDescent="0.2">
      <c r="A534" s="18" t="s">
        <v>1632</v>
      </c>
      <c r="B534" s="9">
        <v>555</v>
      </c>
      <c r="C534" s="8">
        <v>2002</v>
      </c>
      <c r="D534" s="8" t="s">
        <v>900</v>
      </c>
      <c r="E534" s="8" t="s">
        <v>15</v>
      </c>
      <c r="F534" s="8" t="s">
        <v>1098</v>
      </c>
      <c r="G534" s="8" t="s">
        <v>22</v>
      </c>
      <c r="H534" s="17">
        <v>43523</v>
      </c>
      <c r="I534" s="2"/>
      <c r="J534" s="2"/>
      <c r="K534" s="2"/>
      <c r="L534" s="2"/>
      <c r="M534" s="2"/>
      <c r="N534" s="2"/>
      <c r="O534" s="2"/>
      <c r="P534" s="2"/>
      <c r="Q534" s="2"/>
      <c r="R534" s="2"/>
      <c r="S534" s="2"/>
      <c r="T534" s="2"/>
      <c r="U534" s="2"/>
      <c r="V534" s="2"/>
      <c r="W534" s="2"/>
      <c r="X534" s="2"/>
      <c r="Y534" s="2"/>
      <c r="Z534" s="2"/>
    </row>
    <row r="535" spans="1:26" s="4" customFormat="1" ht="57" x14ac:dyDescent="0.2">
      <c r="A535" s="18" t="s">
        <v>1632</v>
      </c>
      <c r="B535" s="7">
        <v>7171</v>
      </c>
      <c r="C535" s="8">
        <v>2002</v>
      </c>
      <c r="D535" s="8" t="s">
        <v>901</v>
      </c>
      <c r="E535" s="8" t="s">
        <v>15</v>
      </c>
      <c r="F535" s="8" t="s">
        <v>1098</v>
      </c>
      <c r="G535" s="8" t="s">
        <v>22</v>
      </c>
      <c r="H535" s="17">
        <v>43523</v>
      </c>
      <c r="I535" s="2"/>
      <c r="J535" s="2"/>
      <c r="K535" s="2"/>
      <c r="L535" s="2"/>
      <c r="M535" s="2"/>
      <c r="N535" s="2"/>
      <c r="O535" s="2"/>
      <c r="P535" s="2"/>
      <c r="Q535" s="2"/>
      <c r="R535" s="2"/>
      <c r="S535" s="2"/>
      <c r="T535" s="2"/>
      <c r="U535" s="2"/>
      <c r="V535" s="2"/>
      <c r="W535" s="2"/>
      <c r="X535" s="2"/>
      <c r="Y535" s="2"/>
      <c r="Z535" s="2"/>
    </row>
    <row r="536" spans="1:26" s="4" customFormat="1" ht="28.5" x14ac:dyDescent="0.2">
      <c r="A536" s="18" t="s">
        <v>1632</v>
      </c>
      <c r="B536" s="9">
        <v>19200</v>
      </c>
      <c r="C536" s="8">
        <v>2002</v>
      </c>
      <c r="D536" s="8" t="s">
        <v>902</v>
      </c>
      <c r="E536" s="8">
        <v>1</v>
      </c>
      <c r="F536" s="8" t="s">
        <v>1581</v>
      </c>
      <c r="G536" s="8" t="s">
        <v>12</v>
      </c>
      <c r="H536" s="17">
        <v>43523</v>
      </c>
      <c r="I536" s="2"/>
      <c r="J536" s="2"/>
      <c r="K536" s="2"/>
      <c r="L536" s="2"/>
      <c r="M536" s="2"/>
      <c r="N536" s="2"/>
      <c r="O536" s="2"/>
      <c r="P536" s="2"/>
      <c r="Q536" s="2"/>
      <c r="R536" s="2"/>
      <c r="S536" s="2"/>
      <c r="T536" s="2"/>
      <c r="U536" s="2"/>
      <c r="V536" s="2"/>
      <c r="W536" s="2"/>
      <c r="X536" s="2"/>
      <c r="Y536" s="2"/>
      <c r="Z536" s="2"/>
    </row>
    <row r="537" spans="1:26" s="4" customFormat="1" ht="42.75" x14ac:dyDescent="0.2">
      <c r="A537" s="18" t="s">
        <v>884</v>
      </c>
      <c r="B537" s="7">
        <v>4350</v>
      </c>
      <c r="C537" s="8">
        <v>1998</v>
      </c>
      <c r="D537" s="8" t="s">
        <v>888</v>
      </c>
      <c r="E537" s="8" t="s">
        <v>15</v>
      </c>
      <c r="F537" s="8" t="s">
        <v>1436</v>
      </c>
      <c r="G537" s="8" t="s">
        <v>1437</v>
      </c>
      <c r="H537" s="17">
        <v>43523</v>
      </c>
      <c r="I537" s="2"/>
      <c r="J537" s="2"/>
      <c r="K537" s="2"/>
      <c r="L537" s="2"/>
      <c r="M537" s="2"/>
      <c r="N537" s="2"/>
      <c r="O537" s="2"/>
      <c r="P537" s="2"/>
      <c r="Q537" s="2"/>
      <c r="R537" s="2"/>
      <c r="S537" s="2"/>
      <c r="T537" s="2"/>
      <c r="U537" s="2"/>
      <c r="V537" s="2"/>
      <c r="W537" s="2"/>
      <c r="X537" s="2"/>
      <c r="Y537" s="2"/>
      <c r="Z537" s="2"/>
    </row>
    <row r="538" spans="1:26" s="4" customFormat="1" ht="28.5" x14ac:dyDescent="0.2">
      <c r="A538" s="18" t="s">
        <v>884</v>
      </c>
      <c r="B538" s="7">
        <v>161</v>
      </c>
      <c r="C538" s="8">
        <v>1995</v>
      </c>
      <c r="D538" s="8" t="s">
        <v>885</v>
      </c>
      <c r="E538" s="8" t="s">
        <v>15</v>
      </c>
      <c r="F538" s="8" t="s">
        <v>21</v>
      </c>
      <c r="G538" s="8" t="s">
        <v>886</v>
      </c>
      <c r="H538" s="17">
        <v>43523</v>
      </c>
      <c r="I538" s="2"/>
      <c r="J538" s="2"/>
      <c r="K538" s="2"/>
      <c r="L538" s="2"/>
      <c r="M538" s="2"/>
      <c r="N538" s="2"/>
      <c r="O538" s="2"/>
      <c r="P538" s="2"/>
      <c r="Q538" s="2"/>
      <c r="R538" s="2"/>
      <c r="S538" s="2"/>
      <c r="T538" s="2"/>
      <c r="U538" s="2"/>
      <c r="V538" s="2"/>
      <c r="W538" s="2"/>
      <c r="X538" s="2"/>
      <c r="Y538" s="2"/>
      <c r="Z538" s="2"/>
    </row>
    <row r="539" spans="1:26" s="4" customFormat="1" ht="99.75" x14ac:dyDescent="0.2">
      <c r="A539" s="18" t="s">
        <v>1076</v>
      </c>
      <c r="B539" s="7">
        <v>76434</v>
      </c>
      <c r="C539" s="8">
        <v>2012</v>
      </c>
      <c r="D539" s="8" t="s">
        <v>1077</v>
      </c>
      <c r="E539" s="8" t="s">
        <v>15</v>
      </c>
      <c r="F539" s="8" t="s">
        <v>1058</v>
      </c>
      <c r="G539" s="8" t="s">
        <v>1059</v>
      </c>
      <c r="H539" s="17">
        <v>43523</v>
      </c>
      <c r="I539" s="2"/>
      <c r="J539" s="2"/>
      <c r="K539" s="2"/>
      <c r="L539" s="2"/>
      <c r="M539" s="2"/>
      <c r="N539" s="2"/>
      <c r="O539" s="2"/>
      <c r="P539" s="2"/>
      <c r="Q539" s="2"/>
      <c r="R539" s="2"/>
      <c r="S539" s="2"/>
      <c r="T539" s="2"/>
      <c r="U539" s="2"/>
      <c r="V539" s="2"/>
      <c r="W539" s="2"/>
      <c r="X539" s="2"/>
      <c r="Y539" s="2"/>
      <c r="Z539" s="2"/>
    </row>
    <row r="540" spans="1:26" s="4" customFormat="1" ht="28.5" x14ac:dyDescent="0.2">
      <c r="A540" s="18" t="s">
        <v>578</v>
      </c>
      <c r="B540" s="9">
        <v>668</v>
      </c>
      <c r="C540" s="8">
        <v>2017</v>
      </c>
      <c r="D540" s="8" t="s">
        <v>641</v>
      </c>
      <c r="E540" s="8" t="s">
        <v>15</v>
      </c>
      <c r="F540" s="8" t="s">
        <v>1442</v>
      </c>
      <c r="G540" s="8" t="s">
        <v>1441</v>
      </c>
      <c r="H540" s="17">
        <v>43536</v>
      </c>
      <c r="I540" s="2"/>
      <c r="J540" s="2"/>
      <c r="K540" s="2"/>
      <c r="L540" s="2"/>
      <c r="M540" s="2"/>
      <c r="N540" s="2"/>
      <c r="O540" s="2"/>
      <c r="P540" s="2"/>
      <c r="Q540" s="2"/>
      <c r="R540" s="2"/>
      <c r="S540" s="2"/>
      <c r="T540" s="2"/>
      <c r="U540" s="2"/>
      <c r="V540" s="2"/>
      <c r="W540" s="2"/>
      <c r="X540" s="2"/>
      <c r="Y540" s="2"/>
      <c r="Z540" s="2"/>
    </row>
    <row r="541" spans="1:26" s="4" customFormat="1" ht="42.75" x14ac:dyDescent="0.2">
      <c r="A541" s="18" t="s">
        <v>578</v>
      </c>
      <c r="B541" s="9">
        <v>674</v>
      </c>
      <c r="C541" s="8">
        <v>2017</v>
      </c>
      <c r="D541" s="8" t="s">
        <v>642</v>
      </c>
      <c r="E541" s="8" t="s">
        <v>15</v>
      </c>
      <c r="F541" s="8" t="s">
        <v>1442</v>
      </c>
      <c r="G541" s="8" t="s">
        <v>1441</v>
      </c>
      <c r="H541" s="17">
        <v>43536</v>
      </c>
      <c r="I541" s="2"/>
      <c r="J541" s="2"/>
      <c r="K541" s="2"/>
      <c r="L541" s="2"/>
      <c r="M541" s="2"/>
      <c r="N541" s="2"/>
      <c r="O541" s="2"/>
      <c r="P541" s="2"/>
      <c r="Q541" s="2"/>
      <c r="R541" s="2"/>
      <c r="S541" s="2"/>
      <c r="T541" s="2"/>
      <c r="U541" s="2"/>
      <c r="V541" s="2"/>
      <c r="W541" s="2"/>
      <c r="X541" s="2"/>
      <c r="Y541" s="2"/>
      <c r="Z541" s="2"/>
    </row>
    <row r="542" spans="1:26" s="4" customFormat="1" ht="28.5" x14ac:dyDescent="0.2">
      <c r="A542" s="18" t="s">
        <v>578</v>
      </c>
      <c r="B542" s="9">
        <v>689</v>
      </c>
      <c r="C542" s="8">
        <v>2017</v>
      </c>
      <c r="D542" s="8" t="s">
        <v>643</v>
      </c>
      <c r="E542" s="8" t="s">
        <v>619</v>
      </c>
      <c r="F542" s="8" t="s">
        <v>205</v>
      </c>
      <c r="G542" s="8" t="s">
        <v>360</v>
      </c>
      <c r="H542" s="17">
        <v>43536</v>
      </c>
      <c r="I542" s="2"/>
      <c r="J542" s="2"/>
      <c r="K542" s="2"/>
      <c r="L542" s="2"/>
      <c r="M542" s="2"/>
      <c r="N542" s="2"/>
      <c r="O542" s="2"/>
      <c r="P542" s="2"/>
      <c r="Q542" s="2"/>
      <c r="R542" s="2"/>
      <c r="S542" s="2"/>
      <c r="T542" s="2"/>
      <c r="U542" s="2"/>
      <c r="V542" s="2"/>
      <c r="W542" s="2"/>
      <c r="X542" s="2"/>
      <c r="Y542" s="2"/>
      <c r="Z542" s="2"/>
    </row>
    <row r="543" spans="1:26" s="4" customFormat="1" ht="42.75" x14ac:dyDescent="0.2">
      <c r="A543" s="18" t="s">
        <v>578</v>
      </c>
      <c r="B543" s="7">
        <v>695</v>
      </c>
      <c r="C543" s="8">
        <v>2017</v>
      </c>
      <c r="D543" s="8" t="s">
        <v>644</v>
      </c>
      <c r="E543" s="8" t="s">
        <v>15</v>
      </c>
      <c r="F543" s="8" t="s">
        <v>1436</v>
      </c>
      <c r="G543" s="8" t="s">
        <v>1437</v>
      </c>
      <c r="H543" s="17">
        <v>43522</v>
      </c>
      <c r="I543" s="2"/>
      <c r="J543" s="2"/>
      <c r="K543" s="2"/>
      <c r="L543" s="2"/>
      <c r="M543" s="2"/>
      <c r="N543" s="2"/>
      <c r="O543" s="2"/>
      <c r="P543" s="2"/>
      <c r="Q543" s="2"/>
      <c r="R543" s="2"/>
      <c r="S543" s="2"/>
      <c r="T543" s="2"/>
      <c r="U543" s="2"/>
      <c r="V543" s="2"/>
      <c r="W543" s="2"/>
      <c r="X543" s="2"/>
      <c r="Y543" s="2"/>
      <c r="Z543" s="2"/>
    </row>
    <row r="544" spans="1:26" s="4" customFormat="1" ht="71.25" x14ac:dyDescent="0.2">
      <c r="A544" s="18" t="s">
        <v>578</v>
      </c>
      <c r="B544" s="9">
        <v>696</v>
      </c>
      <c r="C544" s="8">
        <v>2017</v>
      </c>
      <c r="D544" s="8" t="s">
        <v>645</v>
      </c>
      <c r="E544" s="8" t="s">
        <v>15</v>
      </c>
      <c r="F544" s="8" t="s">
        <v>29</v>
      </c>
      <c r="G544" s="8" t="s">
        <v>30</v>
      </c>
      <c r="H544" s="17">
        <v>43536</v>
      </c>
      <c r="I544" s="2"/>
      <c r="J544" s="2"/>
      <c r="K544" s="2"/>
      <c r="L544" s="2"/>
      <c r="M544" s="2"/>
      <c r="N544" s="2"/>
      <c r="O544" s="2"/>
      <c r="P544" s="2"/>
      <c r="Q544" s="2"/>
      <c r="R544" s="2"/>
      <c r="S544" s="2"/>
      <c r="T544" s="2"/>
      <c r="U544" s="2"/>
      <c r="V544" s="2"/>
      <c r="W544" s="2"/>
      <c r="X544" s="2"/>
      <c r="Y544" s="2"/>
      <c r="Z544" s="2"/>
    </row>
    <row r="545" spans="1:26" s="4" customFormat="1" ht="42.75" x14ac:dyDescent="0.2">
      <c r="A545" s="18" t="s">
        <v>578</v>
      </c>
      <c r="B545" s="9">
        <v>641</v>
      </c>
      <c r="C545" s="8">
        <v>2016</v>
      </c>
      <c r="D545" s="8" t="s">
        <v>637</v>
      </c>
      <c r="E545" s="8" t="s">
        <v>15</v>
      </c>
      <c r="F545" s="8" t="s">
        <v>306</v>
      </c>
      <c r="G545" s="8" t="s">
        <v>1407</v>
      </c>
      <c r="H545" s="17">
        <v>43536</v>
      </c>
      <c r="I545" s="2"/>
      <c r="J545" s="2"/>
      <c r="K545" s="2"/>
      <c r="L545" s="2"/>
      <c r="M545" s="2"/>
      <c r="N545" s="2"/>
      <c r="O545" s="2"/>
      <c r="P545" s="2"/>
      <c r="Q545" s="2"/>
      <c r="R545" s="2"/>
      <c r="S545" s="2"/>
      <c r="T545" s="2"/>
      <c r="U545" s="2"/>
      <c r="V545" s="2"/>
      <c r="W545" s="2"/>
      <c r="X545" s="2"/>
      <c r="Y545" s="2"/>
      <c r="Z545" s="2"/>
    </row>
    <row r="546" spans="1:26" s="4" customFormat="1" ht="99.75" x14ac:dyDescent="0.2">
      <c r="A546" s="18" t="s">
        <v>578</v>
      </c>
      <c r="B546" s="7">
        <v>642</v>
      </c>
      <c r="C546" s="8">
        <v>2016</v>
      </c>
      <c r="D546" s="8" t="s">
        <v>638</v>
      </c>
      <c r="E546" s="8" t="s">
        <v>15</v>
      </c>
      <c r="F546" s="8" t="s">
        <v>74</v>
      </c>
      <c r="G546" s="8" t="s">
        <v>1459</v>
      </c>
      <c r="H546" s="17">
        <v>43522</v>
      </c>
      <c r="I546" s="2"/>
      <c r="J546" s="2"/>
      <c r="K546" s="2"/>
      <c r="L546" s="2"/>
      <c r="M546" s="2"/>
      <c r="N546" s="2"/>
      <c r="O546" s="2"/>
      <c r="P546" s="2"/>
      <c r="Q546" s="2"/>
      <c r="R546" s="2"/>
      <c r="S546" s="2"/>
      <c r="T546" s="2"/>
      <c r="U546" s="2"/>
      <c r="V546" s="2"/>
      <c r="W546" s="2"/>
      <c r="X546" s="2"/>
      <c r="Y546" s="2"/>
      <c r="Z546" s="2"/>
    </row>
    <row r="547" spans="1:26" s="4" customFormat="1" ht="42.75" x14ac:dyDescent="0.2">
      <c r="A547" s="18" t="s">
        <v>578</v>
      </c>
      <c r="B547" s="7">
        <v>645</v>
      </c>
      <c r="C547" s="8">
        <v>2016</v>
      </c>
      <c r="D547" s="8" t="s">
        <v>639</v>
      </c>
      <c r="E547" s="8" t="s">
        <v>15</v>
      </c>
      <c r="F547" s="8" t="s">
        <v>108</v>
      </c>
      <c r="G547" s="8" t="s">
        <v>7</v>
      </c>
      <c r="H547" s="17">
        <v>43523</v>
      </c>
      <c r="I547" s="2"/>
      <c r="J547" s="2"/>
      <c r="K547" s="2"/>
      <c r="L547" s="2"/>
      <c r="M547" s="2"/>
      <c r="N547" s="2"/>
      <c r="O547" s="2"/>
      <c r="P547" s="2"/>
      <c r="Q547" s="2"/>
      <c r="R547" s="2"/>
      <c r="S547" s="2"/>
      <c r="T547" s="2"/>
      <c r="U547" s="2"/>
      <c r="V547" s="2"/>
      <c r="W547" s="2"/>
      <c r="X547" s="2"/>
      <c r="Y547" s="2"/>
      <c r="Z547" s="2"/>
    </row>
    <row r="548" spans="1:26" s="4" customFormat="1" ht="28.5" x14ac:dyDescent="0.2">
      <c r="A548" s="18" t="s">
        <v>578</v>
      </c>
      <c r="B548" s="8">
        <v>660</v>
      </c>
      <c r="C548" s="8">
        <v>2016</v>
      </c>
      <c r="D548" s="8" t="s">
        <v>640</v>
      </c>
      <c r="E548" s="8" t="s">
        <v>15</v>
      </c>
      <c r="F548" s="8" t="s">
        <v>1442</v>
      </c>
      <c r="G548" s="8" t="s">
        <v>1441</v>
      </c>
      <c r="H548" s="17">
        <v>43536</v>
      </c>
      <c r="I548" s="2"/>
      <c r="J548" s="2"/>
      <c r="K548" s="2"/>
      <c r="L548" s="2"/>
      <c r="M548" s="2"/>
      <c r="N548" s="2"/>
      <c r="O548" s="2"/>
      <c r="P548" s="2"/>
      <c r="Q548" s="2"/>
      <c r="R548" s="2"/>
      <c r="S548" s="2"/>
      <c r="T548" s="2"/>
      <c r="U548" s="2"/>
      <c r="V548" s="2"/>
      <c r="W548" s="2"/>
      <c r="X548" s="2"/>
      <c r="Y548" s="2"/>
      <c r="Z548" s="2"/>
    </row>
    <row r="549" spans="1:26" s="4" customFormat="1" ht="42.75" x14ac:dyDescent="0.2">
      <c r="A549" s="18" t="s">
        <v>578</v>
      </c>
      <c r="B549" s="7">
        <v>2</v>
      </c>
      <c r="C549" s="8">
        <v>2015</v>
      </c>
      <c r="D549" s="8" t="s">
        <v>626</v>
      </c>
      <c r="E549" s="8" t="s">
        <v>15</v>
      </c>
      <c r="F549" s="8" t="s">
        <v>74</v>
      </c>
      <c r="G549" s="8" t="s">
        <v>1459</v>
      </c>
      <c r="H549" s="17">
        <v>43522</v>
      </c>
      <c r="I549" s="2"/>
      <c r="J549" s="2"/>
      <c r="K549" s="2"/>
      <c r="L549" s="2"/>
      <c r="M549" s="2"/>
      <c r="N549" s="2"/>
      <c r="O549" s="2"/>
      <c r="P549" s="2"/>
      <c r="Q549" s="2"/>
      <c r="R549" s="2"/>
      <c r="S549" s="2"/>
      <c r="T549" s="2"/>
      <c r="U549" s="2"/>
      <c r="V549" s="2"/>
      <c r="W549" s="2"/>
      <c r="X549" s="2"/>
      <c r="Y549" s="2"/>
      <c r="Z549" s="2"/>
    </row>
    <row r="550" spans="1:26" s="4" customFormat="1" ht="28.5" x14ac:dyDescent="0.2">
      <c r="A550" s="18" t="s">
        <v>578</v>
      </c>
      <c r="B550" s="9">
        <v>600</v>
      </c>
      <c r="C550" s="8">
        <v>2015</v>
      </c>
      <c r="D550" s="8" t="s">
        <v>634</v>
      </c>
      <c r="E550" s="8" t="s">
        <v>15</v>
      </c>
      <c r="F550" s="8" t="s">
        <v>1442</v>
      </c>
      <c r="G550" s="8" t="s">
        <v>1441</v>
      </c>
      <c r="H550" s="17">
        <v>43536</v>
      </c>
      <c r="I550" s="2"/>
      <c r="J550" s="2"/>
      <c r="K550" s="2"/>
      <c r="L550" s="2"/>
      <c r="M550" s="2"/>
      <c r="N550" s="2"/>
      <c r="O550" s="2"/>
      <c r="P550" s="2"/>
      <c r="Q550" s="2"/>
      <c r="R550" s="2"/>
      <c r="S550" s="2"/>
      <c r="T550" s="2"/>
      <c r="U550" s="2"/>
      <c r="V550" s="2"/>
      <c r="W550" s="2"/>
      <c r="X550" s="2"/>
      <c r="Y550" s="2"/>
      <c r="Z550" s="2"/>
    </row>
    <row r="551" spans="1:26" s="4" customFormat="1" ht="42.75" x14ac:dyDescent="0.2">
      <c r="A551" s="18" t="s">
        <v>578</v>
      </c>
      <c r="B551" s="7">
        <v>619</v>
      </c>
      <c r="C551" s="8">
        <v>2015</v>
      </c>
      <c r="D551" s="8" t="s">
        <v>635</v>
      </c>
      <c r="E551" s="8" t="s">
        <v>15</v>
      </c>
      <c r="F551" s="8" t="s">
        <v>1442</v>
      </c>
      <c r="G551" s="8" t="s">
        <v>1441</v>
      </c>
      <c r="H551" s="17">
        <v>43522</v>
      </c>
      <c r="I551" s="2"/>
      <c r="J551" s="2"/>
      <c r="K551" s="2"/>
      <c r="L551" s="2"/>
      <c r="M551" s="2"/>
      <c r="N551" s="2"/>
      <c r="O551" s="2"/>
      <c r="P551" s="2"/>
      <c r="Q551" s="2"/>
      <c r="R551" s="2"/>
      <c r="S551" s="2"/>
      <c r="T551" s="2"/>
      <c r="U551" s="2"/>
      <c r="V551" s="2"/>
      <c r="W551" s="2"/>
      <c r="X551" s="2"/>
      <c r="Y551" s="2"/>
      <c r="Z551" s="2"/>
    </row>
    <row r="552" spans="1:26" s="4" customFormat="1" ht="42.75" x14ac:dyDescent="0.2">
      <c r="A552" s="18" t="s">
        <v>578</v>
      </c>
      <c r="B552" s="9">
        <v>630</v>
      </c>
      <c r="C552" s="8">
        <v>2015</v>
      </c>
      <c r="D552" s="8" t="s">
        <v>636</v>
      </c>
      <c r="E552" s="8" t="s">
        <v>158</v>
      </c>
      <c r="F552" s="8" t="s">
        <v>205</v>
      </c>
      <c r="G552" s="8" t="s">
        <v>360</v>
      </c>
      <c r="H552" s="17">
        <v>43536</v>
      </c>
      <c r="I552" s="2"/>
      <c r="J552" s="2"/>
      <c r="K552" s="2"/>
      <c r="L552" s="2"/>
      <c r="M552" s="2"/>
      <c r="N552" s="2"/>
      <c r="O552" s="2"/>
      <c r="P552" s="2"/>
      <c r="Q552" s="2"/>
      <c r="R552" s="2"/>
      <c r="S552" s="2"/>
      <c r="T552" s="2"/>
      <c r="U552" s="2"/>
      <c r="V552" s="2"/>
      <c r="W552" s="2"/>
      <c r="X552" s="2"/>
      <c r="Y552" s="2"/>
      <c r="Z552" s="2"/>
    </row>
    <row r="553" spans="1:26" s="4" customFormat="1" ht="57" x14ac:dyDescent="0.2">
      <c r="A553" s="18" t="s">
        <v>578</v>
      </c>
      <c r="B553" s="9">
        <v>5</v>
      </c>
      <c r="C553" s="8">
        <v>2014</v>
      </c>
      <c r="D553" s="8" t="s">
        <v>633</v>
      </c>
      <c r="E553" s="8" t="s">
        <v>630</v>
      </c>
      <c r="F553" s="8" t="s">
        <v>96</v>
      </c>
      <c r="G553" s="8" t="s">
        <v>97</v>
      </c>
      <c r="H553" s="17">
        <v>43523</v>
      </c>
      <c r="I553" s="2"/>
      <c r="J553" s="2"/>
      <c r="K553" s="2"/>
      <c r="L553" s="2"/>
      <c r="M553" s="2"/>
      <c r="N553" s="2"/>
      <c r="O553" s="2"/>
      <c r="P553" s="2"/>
      <c r="Q553" s="2"/>
      <c r="R553" s="2"/>
      <c r="S553" s="2"/>
      <c r="T553" s="2"/>
      <c r="U553" s="2"/>
      <c r="V553" s="2"/>
      <c r="W553" s="2"/>
      <c r="X553" s="2"/>
      <c r="Y553" s="2"/>
      <c r="Z553" s="2"/>
    </row>
    <row r="554" spans="1:26" s="4" customFormat="1" ht="57" x14ac:dyDescent="0.2">
      <c r="A554" s="18" t="s">
        <v>578</v>
      </c>
      <c r="B554" s="9">
        <v>529</v>
      </c>
      <c r="C554" s="8">
        <v>2013</v>
      </c>
      <c r="D554" s="8" t="s">
        <v>623</v>
      </c>
      <c r="E554" s="8" t="s">
        <v>158</v>
      </c>
      <c r="F554" s="8" t="s">
        <v>205</v>
      </c>
      <c r="G554" s="8" t="s">
        <v>360</v>
      </c>
      <c r="H554" s="17">
        <v>43536</v>
      </c>
      <c r="I554" s="2"/>
      <c r="J554" s="2"/>
      <c r="K554" s="2"/>
      <c r="L554" s="2"/>
      <c r="M554" s="2"/>
      <c r="N554" s="2"/>
      <c r="O554" s="2"/>
      <c r="P554" s="2"/>
      <c r="Q554" s="2"/>
      <c r="R554" s="2"/>
      <c r="S554" s="2"/>
      <c r="T554" s="2"/>
      <c r="U554" s="2"/>
      <c r="V554" s="2"/>
      <c r="W554" s="2"/>
      <c r="X554" s="2"/>
      <c r="Y554" s="2"/>
      <c r="Z554" s="2"/>
    </row>
    <row r="555" spans="1:26" s="4" customFormat="1" ht="71.25" x14ac:dyDescent="0.2">
      <c r="A555" s="18" t="s">
        <v>578</v>
      </c>
      <c r="B555" s="9">
        <v>546</v>
      </c>
      <c r="C555" s="8">
        <v>2013</v>
      </c>
      <c r="D555" s="8" t="s">
        <v>624</v>
      </c>
      <c r="E555" s="8" t="s">
        <v>15</v>
      </c>
      <c r="F555" s="8" t="s">
        <v>1436</v>
      </c>
      <c r="G555" s="8" t="s">
        <v>1437</v>
      </c>
      <c r="H555" s="17">
        <v>43536</v>
      </c>
      <c r="I555" s="2"/>
      <c r="J555" s="2"/>
      <c r="K555" s="2"/>
      <c r="L555" s="2"/>
      <c r="M555" s="2"/>
      <c r="N555" s="2"/>
      <c r="O555" s="2"/>
      <c r="P555" s="2"/>
      <c r="Q555" s="2"/>
      <c r="R555" s="2"/>
      <c r="S555" s="2"/>
      <c r="T555" s="2"/>
      <c r="U555" s="2"/>
      <c r="V555" s="2"/>
      <c r="W555" s="2"/>
      <c r="X555" s="2"/>
      <c r="Y555" s="2"/>
      <c r="Z555" s="2"/>
    </row>
    <row r="556" spans="1:26" s="4" customFormat="1" ht="57" x14ac:dyDescent="0.2">
      <c r="A556" s="18" t="s">
        <v>578</v>
      </c>
      <c r="B556" s="9">
        <v>4</v>
      </c>
      <c r="C556" s="8">
        <v>2013</v>
      </c>
      <c r="D556" s="8" t="s">
        <v>632</v>
      </c>
      <c r="E556" s="8" t="s">
        <v>630</v>
      </c>
      <c r="F556" s="8" t="s">
        <v>96</v>
      </c>
      <c r="G556" s="8" t="s">
        <v>97</v>
      </c>
      <c r="H556" s="17">
        <v>43523</v>
      </c>
      <c r="I556" s="2"/>
      <c r="J556" s="2"/>
      <c r="K556" s="2"/>
      <c r="L556" s="2"/>
      <c r="M556" s="2"/>
      <c r="N556" s="2"/>
      <c r="O556" s="2"/>
      <c r="P556" s="2"/>
      <c r="Q556" s="2"/>
      <c r="R556" s="2"/>
      <c r="S556" s="2"/>
      <c r="T556" s="2"/>
      <c r="U556" s="2"/>
      <c r="V556" s="2"/>
      <c r="W556" s="2"/>
      <c r="X556" s="2"/>
      <c r="Y556" s="2"/>
      <c r="Z556" s="2"/>
    </row>
    <row r="557" spans="1:26" s="4" customFormat="1" ht="42.75" x14ac:dyDescent="0.2">
      <c r="A557" s="18" t="s">
        <v>578</v>
      </c>
      <c r="B557" s="7">
        <v>489</v>
      </c>
      <c r="C557" s="8">
        <v>2012</v>
      </c>
      <c r="D557" s="8" t="s">
        <v>620</v>
      </c>
      <c r="E557" s="8">
        <v>43</v>
      </c>
      <c r="F557" s="8" t="s">
        <v>621</v>
      </c>
      <c r="G557" s="8" t="s">
        <v>622</v>
      </c>
      <c r="H557" s="17">
        <v>43522</v>
      </c>
      <c r="I557" s="2"/>
      <c r="J557" s="2"/>
      <c r="K557" s="2"/>
      <c r="L557" s="2"/>
      <c r="M557" s="2"/>
      <c r="N557" s="2"/>
      <c r="O557" s="2"/>
      <c r="P557" s="2"/>
      <c r="Q557" s="2"/>
      <c r="R557" s="2"/>
      <c r="S557" s="2"/>
      <c r="T557" s="2"/>
      <c r="U557" s="2"/>
      <c r="V557" s="2"/>
      <c r="W557" s="2"/>
      <c r="X557" s="2"/>
      <c r="Y557" s="2"/>
      <c r="Z557" s="2"/>
    </row>
    <row r="558" spans="1:26" s="4" customFormat="1" ht="28.5" x14ac:dyDescent="0.2">
      <c r="A558" s="18" t="s">
        <v>578</v>
      </c>
      <c r="B558" s="9">
        <v>472</v>
      </c>
      <c r="C558" s="8">
        <v>2011</v>
      </c>
      <c r="D558" s="8" t="s">
        <v>618</v>
      </c>
      <c r="E558" s="8" t="s">
        <v>619</v>
      </c>
      <c r="F558" s="8" t="s">
        <v>205</v>
      </c>
      <c r="G558" s="8" t="s">
        <v>360</v>
      </c>
      <c r="H558" s="17">
        <v>43536</v>
      </c>
      <c r="I558" s="2"/>
      <c r="J558" s="2"/>
      <c r="K558" s="2"/>
      <c r="L558" s="2"/>
      <c r="M558" s="2"/>
      <c r="N558" s="2"/>
      <c r="O558" s="2"/>
      <c r="P558" s="2"/>
      <c r="Q558" s="2"/>
      <c r="R558" s="2"/>
      <c r="S558" s="2"/>
      <c r="T558" s="2"/>
      <c r="U558" s="2"/>
      <c r="V558" s="2"/>
      <c r="W558" s="2"/>
      <c r="X558" s="2"/>
      <c r="Y558" s="2"/>
      <c r="Z558" s="2"/>
    </row>
    <row r="559" spans="1:26" s="4" customFormat="1" ht="42.75" x14ac:dyDescent="0.2">
      <c r="A559" s="18" t="s">
        <v>578</v>
      </c>
      <c r="B559" s="9">
        <v>137</v>
      </c>
      <c r="C559" s="8">
        <v>2010</v>
      </c>
      <c r="D559" s="8" t="s">
        <v>615</v>
      </c>
      <c r="E559" s="8" t="s">
        <v>15</v>
      </c>
      <c r="F559" s="8" t="s">
        <v>616</v>
      </c>
      <c r="G559" s="8" t="s">
        <v>617</v>
      </c>
      <c r="H559" s="17">
        <v>43523</v>
      </c>
      <c r="I559" s="2"/>
      <c r="J559" s="2"/>
      <c r="K559" s="2"/>
      <c r="L559" s="2"/>
      <c r="M559" s="2"/>
      <c r="N559" s="2"/>
      <c r="O559" s="2"/>
      <c r="P559" s="2"/>
      <c r="Q559" s="2"/>
      <c r="R559" s="2"/>
      <c r="S559" s="2"/>
      <c r="T559" s="2"/>
      <c r="U559" s="2"/>
      <c r="V559" s="2"/>
      <c r="W559" s="2"/>
      <c r="X559" s="2"/>
      <c r="Y559" s="2"/>
      <c r="Z559" s="2"/>
    </row>
    <row r="560" spans="1:26" s="4" customFormat="1" ht="28.5" x14ac:dyDescent="0.2">
      <c r="A560" s="18" t="s">
        <v>578</v>
      </c>
      <c r="B560" s="9">
        <v>402</v>
      </c>
      <c r="C560" s="8">
        <v>2009</v>
      </c>
      <c r="D560" s="8" t="s">
        <v>613</v>
      </c>
      <c r="E560" s="8" t="s">
        <v>15</v>
      </c>
      <c r="F560" s="8" t="s">
        <v>190</v>
      </c>
      <c r="G560" s="8" t="s">
        <v>1445</v>
      </c>
      <c r="H560" s="17">
        <v>43536</v>
      </c>
      <c r="I560" s="2"/>
      <c r="J560" s="2"/>
      <c r="K560" s="2"/>
      <c r="L560" s="2"/>
      <c r="M560" s="2"/>
      <c r="N560" s="2"/>
      <c r="O560" s="2"/>
      <c r="P560" s="2"/>
      <c r="Q560" s="2"/>
      <c r="R560" s="2"/>
      <c r="S560" s="2"/>
      <c r="T560" s="2"/>
      <c r="U560" s="2"/>
      <c r="V560" s="2"/>
      <c r="W560" s="2"/>
      <c r="X560" s="2"/>
      <c r="Y560" s="2"/>
      <c r="Z560" s="2"/>
    </row>
    <row r="561" spans="1:26" s="4" customFormat="1" ht="66.75" customHeight="1" x14ac:dyDescent="0.2">
      <c r="A561" s="18" t="s">
        <v>578</v>
      </c>
      <c r="B561" s="9">
        <v>424</v>
      </c>
      <c r="C561" s="8">
        <v>2009</v>
      </c>
      <c r="D561" s="8" t="s">
        <v>614</v>
      </c>
      <c r="E561" s="8" t="s">
        <v>15</v>
      </c>
      <c r="F561" s="8" t="s">
        <v>150</v>
      </c>
      <c r="G561" s="8" t="s">
        <v>1413</v>
      </c>
      <c r="H561" s="17">
        <v>43523</v>
      </c>
      <c r="I561" s="2"/>
      <c r="J561" s="2"/>
      <c r="K561" s="2"/>
      <c r="L561" s="2"/>
      <c r="M561" s="2"/>
      <c r="N561" s="2"/>
      <c r="O561" s="2"/>
      <c r="P561" s="2"/>
      <c r="Q561" s="2"/>
      <c r="R561" s="2"/>
      <c r="S561" s="2"/>
      <c r="T561" s="2"/>
      <c r="U561" s="2"/>
      <c r="V561" s="2"/>
      <c r="W561" s="2"/>
      <c r="X561" s="2"/>
      <c r="Y561" s="2"/>
      <c r="Z561" s="2"/>
    </row>
    <row r="562" spans="1:26" s="4" customFormat="1" ht="28.5" x14ac:dyDescent="0.2">
      <c r="A562" s="18" t="s">
        <v>578</v>
      </c>
      <c r="B562" s="9">
        <v>335</v>
      </c>
      <c r="C562" s="8">
        <v>2008</v>
      </c>
      <c r="D562" s="8" t="s">
        <v>611</v>
      </c>
      <c r="E562" s="8" t="s">
        <v>256</v>
      </c>
      <c r="F562" s="8" t="s">
        <v>1442</v>
      </c>
      <c r="G562" s="8" t="s">
        <v>1441</v>
      </c>
      <c r="H562" s="17">
        <v>43536</v>
      </c>
      <c r="I562" s="2"/>
      <c r="J562" s="2"/>
      <c r="K562" s="2"/>
      <c r="L562" s="2"/>
      <c r="M562" s="2"/>
      <c r="N562" s="2"/>
      <c r="O562" s="2"/>
      <c r="P562" s="2"/>
      <c r="Q562" s="2"/>
      <c r="R562" s="2"/>
      <c r="S562" s="2"/>
      <c r="T562" s="2"/>
      <c r="U562" s="2"/>
      <c r="V562" s="2"/>
      <c r="W562" s="2"/>
      <c r="X562" s="2"/>
      <c r="Y562" s="2"/>
      <c r="Z562" s="2"/>
    </row>
    <row r="563" spans="1:26" s="4" customFormat="1" ht="57" x14ac:dyDescent="0.2">
      <c r="A563" s="18" t="s">
        <v>578</v>
      </c>
      <c r="B563" s="9">
        <v>341</v>
      </c>
      <c r="C563" s="8">
        <v>2008</v>
      </c>
      <c r="D563" s="8" t="s">
        <v>612</v>
      </c>
      <c r="E563" s="8" t="s">
        <v>15</v>
      </c>
      <c r="F563" s="8" t="s">
        <v>1442</v>
      </c>
      <c r="G563" s="8" t="s">
        <v>1441</v>
      </c>
      <c r="H563" s="17">
        <v>43536</v>
      </c>
      <c r="I563" s="2"/>
      <c r="J563" s="2"/>
      <c r="K563" s="2"/>
      <c r="L563" s="2"/>
      <c r="M563" s="2"/>
      <c r="N563" s="2"/>
      <c r="O563" s="2"/>
      <c r="P563" s="2"/>
      <c r="Q563" s="2"/>
      <c r="R563" s="2"/>
      <c r="S563" s="2"/>
      <c r="T563" s="2"/>
      <c r="U563" s="2"/>
      <c r="V563" s="2"/>
      <c r="W563" s="2"/>
      <c r="X563" s="2"/>
      <c r="Y563" s="2"/>
      <c r="Z563" s="2"/>
    </row>
    <row r="564" spans="1:26" s="4" customFormat="1" ht="28.5" x14ac:dyDescent="0.2">
      <c r="A564" s="18" t="s">
        <v>578</v>
      </c>
      <c r="B564" s="9">
        <v>276</v>
      </c>
      <c r="C564" s="8">
        <v>2007</v>
      </c>
      <c r="D564" s="8" t="s">
        <v>605</v>
      </c>
      <c r="E564" s="8" t="s">
        <v>15</v>
      </c>
      <c r="F564" s="8" t="s">
        <v>11</v>
      </c>
      <c r="G564" s="8" t="s">
        <v>12</v>
      </c>
      <c r="H564" s="17">
        <v>43523</v>
      </c>
      <c r="I564" s="2"/>
      <c r="J564" s="2"/>
      <c r="K564" s="2"/>
      <c r="L564" s="2"/>
      <c r="M564" s="2"/>
      <c r="N564" s="2"/>
      <c r="O564" s="2"/>
      <c r="P564" s="2"/>
      <c r="Q564" s="2"/>
      <c r="R564" s="2"/>
      <c r="S564" s="2"/>
      <c r="T564" s="2"/>
      <c r="U564" s="2"/>
      <c r="V564" s="2"/>
      <c r="W564" s="2"/>
      <c r="X564" s="2"/>
      <c r="Y564" s="2"/>
      <c r="Z564" s="2"/>
    </row>
    <row r="565" spans="1:26" s="4" customFormat="1" ht="71.25" x14ac:dyDescent="0.2">
      <c r="A565" s="18" t="s">
        <v>578</v>
      </c>
      <c r="B565" s="7">
        <v>281</v>
      </c>
      <c r="C565" s="8">
        <v>2007</v>
      </c>
      <c r="D565" s="8" t="s">
        <v>606</v>
      </c>
      <c r="E565" s="8" t="s">
        <v>15</v>
      </c>
      <c r="F565" s="8" t="s">
        <v>21</v>
      </c>
      <c r="G565" s="8" t="s">
        <v>1452</v>
      </c>
      <c r="H565" s="17">
        <v>43523</v>
      </c>
      <c r="I565" s="2"/>
      <c r="J565" s="2"/>
      <c r="K565" s="2"/>
      <c r="L565" s="2"/>
      <c r="M565" s="2"/>
      <c r="N565" s="2"/>
      <c r="O565" s="2"/>
      <c r="P565" s="2"/>
      <c r="Q565" s="2"/>
      <c r="R565" s="2"/>
      <c r="S565" s="2"/>
      <c r="T565" s="2"/>
      <c r="U565" s="2"/>
      <c r="V565" s="2"/>
      <c r="W565" s="2"/>
      <c r="X565" s="2"/>
      <c r="Y565" s="2"/>
      <c r="Z565" s="2"/>
    </row>
    <row r="566" spans="1:26" s="4" customFormat="1" ht="57" x14ac:dyDescent="0.2">
      <c r="A566" s="18" t="s">
        <v>578</v>
      </c>
      <c r="B566" s="9">
        <v>292</v>
      </c>
      <c r="C566" s="8">
        <v>2007</v>
      </c>
      <c r="D566" s="8" t="s">
        <v>607</v>
      </c>
      <c r="E566" s="8" t="s">
        <v>608</v>
      </c>
      <c r="F566" s="8" t="s">
        <v>184</v>
      </c>
      <c r="G566" s="8" t="s">
        <v>1507</v>
      </c>
      <c r="H566" s="17">
        <v>43528</v>
      </c>
      <c r="I566" s="2"/>
      <c r="J566" s="2"/>
      <c r="K566" s="2"/>
      <c r="L566" s="2"/>
      <c r="M566" s="2"/>
      <c r="N566" s="2"/>
      <c r="O566" s="2"/>
      <c r="P566" s="2"/>
      <c r="Q566" s="2"/>
      <c r="R566" s="2"/>
      <c r="S566" s="2"/>
      <c r="T566" s="2"/>
      <c r="U566" s="2"/>
      <c r="V566" s="2"/>
      <c r="W566" s="2"/>
      <c r="X566" s="2"/>
      <c r="Y566" s="2"/>
      <c r="Z566" s="2"/>
    </row>
    <row r="567" spans="1:26" s="4" customFormat="1" ht="28.5" x14ac:dyDescent="0.2">
      <c r="A567" s="18" t="s">
        <v>578</v>
      </c>
      <c r="B567" s="9">
        <v>294</v>
      </c>
      <c r="C567" s="8">
        <v>2007</v>
      </c>
      <c r="D567" s="8" t="s">
        <v>609</v>
      </c>
      <c r="E567" s="8" t="s">
        <v>610</v>
      </c>
      <c r="F567" s="8" t="s">
        <v>1442</v>
      </c>
      <c r="G567" s="8" t="s">
        <v>1441</v>
      </c>
      <c r="H567" s="17">
        <v>43536</v>
      </c>
      <c r="I567" s="2"/>
      <c r="J567" s="2"/>
      <c r="K567" s="2"/>
      <c r="L567" s="2"/>
      <c r="M567" s="2"/>
      <c r="N567" s="2"/>
      <c r="O567" s="2"/>
      <c r="P567" s="2"/>
      <c r="Q567" s="2"/>
      <c r="R567" s="2"/>
      <c r="S567" s="2"/>
      <c r="T567" s="2"/>
      <c r="U567" s="2"/>
      <c r="V567" s="2"/>
      <c r="W567" s="2"/>
      <c r="X567" s="2"/>
      <c r="Y567" s="2"/>
      <c r="Z567" s="2"/>
    </row>
    <row r="568" spans="1:26" s="4" customFormat="1" ht="28.5" x14ac:dyDescent="0.2">
      <c r="A568" s="18" t="s">
        <v>578</v>
      </c>
      <c r="B568" s="7">
        <v>1</v>
      </c>
      <c r="C568" s="8">
        <v>2007</v>
      </c>
      <c r="D568" s="8" t="s">
        <v>625</v>
      </c>
      <c r="E568" s="8" t="s">
        <v>15</v>
      </c>
      <c r="F568" s="8" t="s">
        <v>74</v>
      </c>
      <c r="G568" s="8" t="s">
        <v>1459</v>
      </c>
      <c r="H568" s="17">
        <v>43522</v>
      </c>
      <c r="I568" s="2"/>
      <c r="J568" s="2"/>
      <c r="K568" s="2"/>
      <c r="L568" s="2"/>
      <c r="M568" s="2"/>
      <c r="N568" s="2"/>
      <c r="O568" s="2"/>
      <c r="P568" s="2"/>
      <c r="Q568" s="2"/>
      <c r="R568" s="2"/>
      <c r="S568" s="2"/>
      <c r="T568" s="2"/>
      <c r="U568" s="2"/>
      <c r="V568" s="2"/>
      <c r="W568" s="2"/>
      <c r="X568" s="2"/>
      <c r="Y568" s="2"/>
      <c r="Z568" s="2"/>
    </row>
    <row r="569" spans="1:26" s="4" customFormat="1" ht="28.5" x14ac:dyDescent="0.2">
      <c r="A569" s="18" t="s">
        <v>578</v>
      </c>
      <c r="B569" s="7">
        <v>223</v>
      </c>
      <c r="C569" s="8">
        <v>2006</v>
      </c>
      <c r="D569" s="8" t="s">
        <v>597</v>
      </c>
      <c r="E569" s="8" t="s">
        <v>15</v>
      </c>
      <c r="F569" s="8" t="s">
        <v>69</v>
      </c>
      <c r="G569" s="8" t="s">
        <v>70</v>
      </c>
      <c r="H569" s="17">
        <v>43536</v>
      </c>
      <c r="I569" s="2"/>
      <c r="J569" s="2"/>
      <c r="K569" s="2"/>
      <c r="L569" s="2"/>
      <c r="M569" s="2"/>
      <c r="N569" s="2"/>
      <c r="O569" s="2"/>
      <c r="P569" s="2"/>
      <c r="Q569" s="2"/>
      <c r="R569" s="2"/>
      <c r="S569" s="2"/>
      <c r="T569" s="2"/>
      <c r="U569" s="2"/>
      <c r="V569" s="2"/>
      <c r="W569" s="2"/>
      <c r="X569" s="2"/>
      <c r="Y569" s="2"/>
      <c r="Z569" s="2"/>
    </row>
    <row r="570" spans="1:26" s="4" customFormat="1" ht="28.5" x14ac:dyDescent="0.2">
      <c r="A570" s="18" t="s">
        <v>578</v>
      </c>
      <c r="B570" s="7">
        <v>236</v>
      </c>
      <c r="C570" s="8">
        <v>2006</v>
      </c>
      <c r="D570" s="8" t="s">
        <v>598</v>
      </c>
      <c r="E570" s="8" t="s">
        <v>599</v>
      </c>
      <c r="F570" s="8" t="s">
        <v>1442</v>
      </c>
      <c r="G570" s="8" t="s">
        <v>1441</v>
      </c>
      <c r="H570" s="17">
        <v>43522</v>
      </c>
      <c r="I570" s="2"/>
      <c r="J570" s="2"/>
      <c r="K570" s="2"/>
      <c r="L570" s="2"/>
      <c r="M570" s="2"/>
      <c r="N570" s="2"/>
      <c r="O570" s="2"/>
      <c r="P570" s="2"/>
      <c r="Q570" s="2"/>
      <c r="R570" s="2"/>
      <c r="S570" s="2"/>
      <c r="T570" s="2"/>
      <c r="U570" s="2"/>
      <c r="V570" s="2"/>
      <c r="W570" s="2"/>
      <c r="X570" s="2"/>
      <c r="Y570" s="2"/>
      <c r="Z570" s="2"/>
    </row>
    <row r="571" spans="1:26" s="4" customFormat="1" ht="42.75" x14ac:dyDescent="0.2">
      <c r="A571" s="18" t="s">
        <v>578</v>
      </c>
      <c r="B571" s="7">
        <v>239</v>
      </c>
      <c r="C571" s="8">
        <v>2006</v>
      </c>
      <c r="D571" s="8" t="s">
        <v>600</v>
      </c>
      <c r="E571" s="8" t="s">
        <v>15</v>
      </c>
      <c r="F571" s="8" t="s">
        <v>108</v>
      </c>
      <c r="G571" s="8" t="s">
        <v>7</v>
      </c>
      <c r="H571" s="17">
        <v>43523</v>
      </c>
      <c r="I571" s="2"/>
      <c r="J571" s="2"/>
      <c r="K571" s="2"/>
      <c r="L571" s="2"/>
      <c r="M571" s="2"/>
      <c r="N571" s="2"/>
      <c r="O571" s="2"/>
      <c r="P571" s="2"/>
      <c r="Q571" s="2"/>
      <c r="R571" s="2"/>
      <c r="S571" s="2"/>
      <c r="T571" s="2"/>
      <c r="U571" s="2"/>
      <c r="V571" s="2"/>
      <c r="W571" s="2"/>
      <c r="X571" s="2"/>
      <c r="Y571" s="2"/>
      <c r="Z571" s="2"/>
    </row>
    <row r="572" spans="1:26" s="4" customFormat="1" ht="28.5" x14ac:dyDescent="0.2">
      <c r="A572" s="18" t="s">
        <v>578</v>
      </c>
      <c r="B572" s="8">
        <v>346</v>
      </c>
      <c r="C572" s="8">
        <v>2006</v>
      </c>
      <c r="D572" s="8" t="s">
        <v>601</v>
      </c>
      <c r="E572" s="8" t="s">
        <v>602</v>
      </c>
      <c r="F572" s="8" t="s">
        <v>1442</v>
      </c>
      <c r="G572" s="8" t="s">
        <v>1441</v>
      </c>
      <c r="H572" s="17">
        <v>43536</v>
      </c>
      <c r="I572" s="2"/>
      <c r="J572" s="2"/>
      <c r="K572" s="2"/>
      <c r="L572" s="2"/>
      <c r="M572" s="2"/>
      <c r="N572" s="2"/>
      <c r="O572" s="2"/>
      <c r="P572" s="2"/>
      <c r="Q572" s="2"/>
      <c r="R572" s="2"/>
      <c r="S572" s="2"/>
      <c r="T572" s="2"/>
      <c r="U572" s="2"/>
      <c r="V572" s="2"/>
      <c r="W572" s="2"/>
      <c r="X572" s="2"/>
      <c r="Y572" s="2"/>
      <c r="Z572" s="2"/>
    </row>
    <row r="573" spans="1:26" s="4" customFormat="1" ht="84.75" customHeight="1" x14ac:dyDescent="0.2">
      <c r="A573" s="18" t="s">
        <v>578</v>
      </c>
      <c r="B573" s="7">
        <v>257</v>
      </c>
      <c r="C573" s="8">
        <v>2006</v>
      </c>
      <c r="D573" s="8" t="s">
        <v>603</v>
      </c>
      <c r="E573" s="8" t="s">
        <v>15</v>
      </c>
      <c r="F573" s="8" t="s">
        <v>604</v>
      </c>
      <c r="G573" s="8" t="s">
        <v>1485</v>
      </c>
      <c r="H573" s="17">
        <v>43536</v>
      </c>
      <c r="I573" s="2"/>
      <c r="J573" s="2"/>
      <c r="K573" s="2"/>
      <c r="L573" s="2"/>
      <c r="M573" s="2"/>
      <c r="N573" s="2"/>
      <c r="O573" s="2"/>
      <c r="P573" s="2"/>
      <c r="Q573" s="2"/>
      <c r="R573" s="2"/>
      <c r="S573" s="2"/>
      <c r="T573" s="2"/>
      <c r="U573" s="2"/>
      <c r="V573" s="2"/>
      <c r="W573" s="2"/>
      <c r="X573" s="2"/>
      <c r="Y573" s="2"/>
      <c r="Z573" s="2"/>
    </row>
    <row r="574" spans="1:26" s="4" customFormat="1" ht="96.75" customHeight="1" x14ac:dyDescent="0.2">
      <c r="A574" s="18" t="s">
        <v>578</v>
      </c>
      <c r="B574" s="9">
        <v>130</v>
      </c>
      <c r="C574" s="8">
        <v>2004</v>
      </c>
      <c r="D574" s="8" t="s">
        <v>595</v>
      </c>
      <c r="E574" s="8" t="s">
        <v>596</v>
      </c>
      <c r="F574" s="8" t="s">
        <v>403</v>
      </c>
      <c r="G574" s="8" t="s">
        <v>404</v>
      </c>
      <c r="H574" s="17">
        <v>43536</v>
      </c>
      <c r="I574" s="2"/>
      <c r="J574" s="2"/>
      <c r="K574" s="2"/>
      <c r="L574" s="2"/>
      <c r="M574" s="2"/>
      <c r="N574" s="2"/>
      <c r="O574" s="2"/>
      <c r="P574" s="2"/>
      <c r="Q574" s="2"/>
      <c r="R574" s="2"/>
      <c r="S574" s="2"/>
      <c r="T574" s="2"/>
      <c r="U574" s="2"/>
      <c r="V574" s="2"/>
      <c r="W574" s="2"/>
      <c r="X574" s="2"/>
      <c r="Y574" s="2"/>
      <c r="Z574" s="2"/>
    </row>
    <row r="575" spans="1:26" s="4" customFormat="1" ht="99.75" x14ac:dyDescent="0.2">
      <c r="A575" s="18" t="s">
        <v>578</v>
      </c>
      <c r="B575" s="7">
        <v>79</v>
      </c>
      <c r="C575" s="8">
        <v>2003</v>
      </c>
      <c r="D575" s="8" t="s">
        <v>590</v>
      </c>
      <c r="E575" s="8" t="s">
        <v>15</v>
      </c>
      <c r="F575" s="8" t="s">
        <v>591</v>
      </c>
      <c r="G575" s="8" t="s">
        <v>1418</v>
      </c>
      <c r="H575" s="17">
        <v>43523</v>
      </c>
      <c r="I575" s="2"/>
      <c r="J575" s="2"/>
      <c r="K575" s="2"/>
      <c r="L575" s="2"/>
      <c r="M575" s="2"/>
      <c r="N575" s="2"/>
      <c r="O575" s="2"/>
      <c r="P575" s="2"/>
      <c r="Q575" s="2"/>
      <c r="R575" s="2"/>
      <c r="S575" s="2"/>
      <c r="T575" s="2"/>
      <c r="U575" s="2"/>
      <c r="V575" s="2"/>
      <c r="W575" s="2"/>
      <c r="X575" s="2"/>
      <c r="Y575" s="2"/>
      <c r="Z575" s="2"/>
    </row>
    <row r="576" spans="1:26" s="4" customFormat="1" ht="42.75" x14ac:dyDescent="0.2">
      <c r="A576" s="18" t="s">
        <v>578</v>
      </c>
      <c r="B576" s="9">
        <v>87</v>
      </c>
      <c r="C576" s="8">
        <v>2003</v>
      </c>
      <c r="D576" s="8" t="s">
        <v>592</v>
      </c>
      <c r="E576" s="8" t="s">
        <v>593</v>
      </c>
      <c r="F576" s="8" t="s">
        <v>1442</v>
      </c>
      <c r="G576" s="8" t="s">
        <v>1441</v>
      </c>
      <c r="H576" s="17">
        <v>43536</v>
      </c>
      <c r="I576" s="2"/>
      <c r="J576" s="2"/>
      <c r="K576" s="2"/>
      <c r="L576" s="2"/>
      <c r="M576" s="2"/>
      <c r="N576" s="2"/>
      <c r="O576" s="2"/>
      <c r="P576" s="2"/>
      <c r="Q576" s="2"/>
      <c r="R576" s="2"/>
      <c r="S576" s="2"/>
      <c r="T576" s="2"/>
      <c r="U576" s="2"/>
      <c r="V576" s="2"/>
      <c r="W576" s="2"/>
      <c r="X576" s="2"/>
      <c r="Y576" s="2"/>
      <c r="Z576" s="2"/>
    </row>
    <row r="577" spans="1:26" s="4" customFormat="1" ht="71.25" x14ac:dyDescent="0.2">
      <c r="A577" s="18" t="s">
        <v>578</v>
      </c>
      <c r="B577" s="9">
        <v>92</v>
      </c>
      <c r="C577" s="8">
        <v>2003</v>
      </c>
      <c r="D577" s="8" t="s">
        <v>594</v>
      </c>
      <c r="E577" s="8" t="s">
        <v>15</v>
      </c>
      <c r="F577" s="8" t="s">
        <v>11</v>
      </c>
      <c r="G577" s="8" t="s">
        <v>12</v>
      </c>
      <c r="H577" s="17">
        <v>43523</v>
      </c>
      <c r="I577" s="2"/>
      <c r="J577" s="2"/>
      <c r="K577" s="2"/>
      <c r="L577" s="2"/>
      <c r="M577" s="2"/>
      <c r="N577" s="2"/>
      <c r="O577" s="2"/>
      <c r="P577" s="2"/>
      <c r="Q577" s="2"/>
      <c r="R577" s="2"/>
      <c r="S577" s="2"/>
      <c r="T577" s="2"/>
      <c r="U577" s="2"/>
      <c r="V577" s="2"/>
      <c r="W577" s="2"/>
      <c r="X577" s="2"/>
      <c r="Y577" s="2"/>
      <c r="Z577" s="2"/>
    </row>
    <row r="578" spans="1:26" s="4" customFormat="1" ht="28.5" x14ac:dyDescent="0.2">
      <c r="A578" s="18" t="s">
        <v>578</v>
      </c>
      <c r="B578" s="9">
        <v>114</v>
      </c>
      <c r="C578" s="8">
        <v>2003</v>
      </c>
      <c r="D578" s="8" t="s">
        <v>631</v>
      </c>
      <c r="E578" s="8" t="s">
        <v>630</v>
      </c>
      <c r="F578" s="8" t="s">
        <v>96</v>
      </c>
      <c r="G578" s="8" t="s">
        <v>97</v>
      </c>
      <c r="H578" s="17">
        <v>43524</v>
      </c>
      <c r="I578" s="2"/>
      <c r="J578" s="2"/>
      <c r="K578" s="2"/>
      <c r="L578" s="2"/>
      <c r="M578" s="2"/>
      <c r="N578" s="2"/>
      <c r="O578" s="2"/>
      <c r="P578" s="2"/>
      <c r="Q578" s="2"/>
      <c r="R578" s="2"/>
      <c r="S578" s="2"/>
      <c r="T578" s="2"/>
      <c r="U578" s="2"/>
      <c r="V578" s="2"/>
      <c r="W578" s="2"/>
      <c r="X578" s="2"/>
      <c r="Y578" s="2"/>
      <c r="Z578" s="2"/>
    </row>
    <row r="579" spans="1:26" s="4" customFormat="1" ht="28.5" x14ac:dyDescent="0.2">
      <c r="A579" s="18" t="s">
        <v>578</v>
      </c>
      <c r="B579" s="9">
        <v>18</v>
      </c>
      <c r="C579" s="8">
        <v>2002</v>
      </c>
      <c r="D579" s="8" t="s">
        <v>585</v>
      </c>
      <c r="E579" s="8" t="s">
        <v>586</v>
      </c>
      <c r="F579" s="8" t="s">
        <v>403</v>
      </c>
      <c r="G579" s="8" t="s">
        <v>404</v>
      </c>
      <c r="H579" s="17">
        <v>43536</v>
      </c>
      <c r="I579" s="2"/>
      <c r="J579" s="2"/>
      <c r="K579" s="2"/>
      <c r="L579" s="2"/>
      <c r="M579" s="2"/>
      <c r="N579" s="2"/>
      <c r="O579" s="2"/>
      <c r="P579" s="2"/>
      <c r="Q579" s="2"/>
      <c r="R579" s="2"/>
      <c r="S579" s="2"/>
      <c r="T579" s="2"/>
      <c r="U579" s="2"/>
      <c r="V579" s="2"/>
      <c r="W579" s="2"/>
      <c r="X579" s="2"/>
      <c r="Y579" s="2"/>
      <c r="Z579" s="2"/>
    </row>
    <row r="580" spans="1:26" s="4" customFormat="1" ht="29.25" customHeight="1" x14ac:dyDescent="0.2">
      <c r="A580" s="18" t="s">
        <v>578</v>
      </c>
      <c r="B580" s="9">
        <v>57</v>
      </c>
      <c r="C580" s="8">
        <v>2002</v>
      </c>
      <c r="D580" s="8" t="s">
        <v>587</v>
      </c>
      <c r="E580" s="8" t="s">
        <v>588</v>
      </c>
      <c r="F580" s="8" t="s">
        <v>1397</v>
      </c>
      <c r="G580" s="8" t="s">
        <v>1506</v>
      </c>
      <c r="H580" s="17">
        <v>43525</v>
      </c>
      <c r="I580" s="2"/>
      <c r="J580" s="2"/>
      <c r="K580" s="2"/>
      <c r="L580" s="2"/>
      <c r="M580" s="2"/>
      <c r="N580" s="2"/>
      <c r="O580" s="2"/>
      <c r="P580" s="2"/>
      <c r="Q580" s="2"/>
      <c r="R580" s="2"/>
      <c r="S580" s="2"/>
      <c r="T580" s="2"/>
      <c r="U580" s="2"/>
      <c r="V580" s="2"/>
      <c r="W580" s="2"/>
      <c r="X580" s="2"/>
      <c r="Y580" s="2"/>
      <c r="Z580" s="2"/>
    </row>
    <row r="581" spans="1:26" s="4" customFormat="1" ht="42.75" x14ac:dyDescent="0.2">
      <c r="A581" s="18" t="s">
        <v>578</v>
      </c>
      <c r="B581" s="9">
        <v>73</v>
      </c>
      <c r="C581" s="8">
        <v>2002</v>
      </c>
      <c r="D581" s="8" t="s">
        <v>589</v>
      </c>
      <c r="E581" s="8" t="s">
        <v>138</v>
      </c>
      <c r="F581" s="8" t="s">
        <v>1443</v>
      </c>
      <c r="G581" s="8" t="s">
        <v>1444</v>
      </c>
      <c r="H581" s="17">
        <v>43536</v>
      </c>
      <c r="I581" s="2"/>
      <c r="J581" s="2"/>
      <c r="K581" s="2"/>
      <c r="L581" s="2"/>
      <c r="M581" s="2"/>
      <c r="N581" s="2"/>
      <c r="O581" s="2"/>
      <c r="P581" s="2"/>
      <c r="Q581" s="2"/>
      <c r="R581" s="2"/>
      <c r="S581" s="2"/>
      <c r="T581" s="2"/>
      <c r="U581" s="2"/>
      <c r="V581" s="2"/>
      <c r="W581" s="2"/>
      <c r="X581" s="2"/>
      <c r="Y581" s="2"/>
      <c r="Z581" s="2"/>
    </row>
    <row r="582" spans="1:26" s="4" customFormat="1" ht="71.25" x14ac:dyDescent="0.2">
      <c r="A582" s="18" t="s">
        <v>578</v>
      </c>
      <c r="B582" s="9">
        <v>42</v>
      </c>
      <c r="C582" s="8">
        <v>2002</v>
      </c>
      <c r="D582" s="8" t="s">
        <v>629</v>
      </c>
      <c r="E582" s="8" t="s">
        <v>630</v>
      </c>
      <c r="F582" s="8" t="s">
        <v>96</v>
      </c>
      <c r="G582" s="8" t="s">
        <v>97</v>
      </c>
      <c r="H582" s="17">
        <v>43523</v>
      </c>
      <c r="I582" s="2"/>
      <c r="J582" s="2"/>
      <c r="K582" s="2"/>
      <c r="L582" s="2"/>
      <c r="M582" s="2"/>
      <c r="N582" s="2"/>
      <c r="O582" s="2"/>
      <c r="P582" s="2"/>
      <c r="Q582" s="2"/>
      <c r="R582" s="2"/>
      <c r="S582" s="2"/>
      <c r="T582" s="2"/>
      <c r="U582" s="2"/>
      <c r="V582" s="2"/>
      <c r="W582" s="2"/>
      <c r="X582" s="2"/>
      <c r="Y582" s="2"/>
      <c r="Z582" s="2"/>
    </row>
    <row r="583" spans="1:26" s="4" customFormat="1" ht="57" x14ac:dyDescent="0.2">
      <c r="A583" s="18" t="s">
        <v>578</v>
      </c>
      <c r="B583" s="9">
        <v>51</v>
      </c>
      <c r="C583" s="8">
        <v>2001</v>
      </c>
      <c r="D583" s="8" t="s">
        <v>584</v>
      </c>
      <c r="E583" s="8" t="s">
        <v>158</v>
      </c>
      <c r="F583" s="8" t="s">
        <v>205</v>
      </c>
      <c r="G583" s="8" t="s">
        <v>360</v>
      </c>
      <c r="H583" s="17">
        <v>43536</v>
      </c>
      <c r="I583" s="2"/>
      <c r="J583" s="2"/>
      <c r="K583" s="2"/>
      <c r="L583" s="2"/>
      <c r="M583" s="2"/>
      <c r="N583" s="2"/>
      <c r="O583" s="2"/>
      <c r="P583" s="2"/>
      <c r="Q583" s="2"/>
      <c r="R583" s="2"/>
      <c r="S583" s="2"/>
      <c r="T583" s="2"/>
      <c r="U583" s="2"/>
      <c r="V583" s="2"/>
      <c r="W583" s="2"/>
      <c r="X583" s="2"/>
      <c r="Y583" s="2"/>
      <c r="Z583" s="2"/>
    </row>
    <row r="584" spans="1:26" s="4" customFormat="1" ht="42.75" x14ac:dyDescent="0.2">
      <c r="A584" s="18" t="s">
        <v>578</v>
      </c>
      <c r="B584" s="9">
        <v>60</v>
      </c>
      <c r="C584" s="8">
        <v>2001</v>
      </c>
      <c r="D584" s="8" t="s">
        <v>628</v>
      </c>
      <c r="E584" s="8" t="s">
        <v>15</v>
      </c>
      <c r="F584" s="8" t="s">
        <v>96</v>
      </c>
      <c r="G584" s="8" t="s">
        <v>97</v>
      </c>
      <c r="H584" s="17">
        <v>43523</v>
      </c>
      <c r="I584" s="2"/>
      <c r="J584" s="2"/>
      <c r="K584" s="2"/>
      <c r="L584" s="2"/>
      <c r="M584" s="2"/>
      <c r="N584" s="2"/>
      <c r="O584" s="2"/>
      <c r="P584" s="2"/>
      <c r="Q584" s="2"/>
      <c r="R584" s="2"/>
      <c r="S584" s="2"/>
      <c r="T584" s="2"/>
      <c r="U584" s="2"/>
      <c r="V584" s="2"/>
      <c r="W584" s="2"/>
      <c r="X584" s="2"/>
      <c r="Y584" s="2"/>
      <c r="Z584" s="2"/>
    </row>
    <row r="585" spans="1:26" s="4" customFormat="1" x14ac:dyDescent="0.2">
      <c r="A585" s="18" t="s">
        <v>578</v>
      </c>
      <c r="B585" s="7">
        <v>5</v>
      </c>
      <c r="C585" s="8">
        <v>2000</v>
      </c>
      <c r="D585" s="8" t="s">
        <v>583</v>
      </c>
      <c r="E585" s="8" t="s">
        <v>15</v>
      </c>
      <c r="F585" s="8" t="s">
        <v>69</v>
      </c>
      <c r="G585" s="8" t="s">
        <v>7</v>
      </c>
      <c r="H585" s="17">
        <v>43523</v>
      </c>
      <c r="I585" s="2"/>
      <c r="J585" s="2"/>
      <c r="K585" s="2"/>
      <c r="L585" s="2"/>
      <c r="M585" s="2"/>
      <c r="N585" s="2"/>
      <c r="O585" s="2"/>
      <c r="P585" s="2"/>
      <c r="Q585" s="2"/>
      <c r="R585" s="2"/>
      <c r="S585" s="2"/>
      <c r="T585" s="2"/>
      <c r="U585" s="2"/>
      <c r="V585" s="2"/>
      <c r="W585" s="2"/>
      <c r="X585" s="2"/>
      <c r="Y585" s="2"/>
      <c r="Z585" s="2"/>
    </row>
    <row r="586" spans="1:26" s="4" customFormat="1" ht="42.75" x14ac:dyDescent="0.2">
      <c r="A586" s="18" t="s">
        <v>578</v>
      </c>
      <c r="B586" s="9">
        <v>49</v>
      </c>
      <c r="C586" s="8">
        <v>2000</v>
      </c>
      <c r="D586" s="8" t="s">
        <v>627</v>
      </c>
      <c r="E586" s="8" t="s">
        <v>15</v>
      </c>
      <c r="F586" s="8" t="s">
        <v>96</v>
      </c>
      <c r="G586" s="8" t="s">
        <v>97</v>
      </c>
      <c r="H586" s="17">
        <v>43523</v>
      </c>
      <c r="I586" s="2"/>
      <c r="J586" s="2"/>
      <c r="K586" s="2"/>
      <c r="L586" s="2"/>
      <c r="M586" s="2"/>
      <c r="N586" s="2"/>
      <c r="O586" s="2"/>
      <c r="P586" s="2"/>
      <c r="Q586" s="2"/>
      <c r="R586" s="2"/>
      <c r="S586" s="2"/>
      <c r="T586" s="2"/>
      <c r="U586" s="2"/>
      <c r="V586" s="2"/>
      <c r="W586" s="2"/>
      <c r="X586" s="2"/>
      <c r="Y586" s="2"/>
      <c r="Z586" s="2"/>
    </row>
    <row r="587" spans="1:26" s="4" customFormat="1" ht="57" x14ac:dyDescent="0.2">
      <c r="A587" s="16" t="str">
        <f>HYPERLINK("http://www.alcaldiabogota.gov.co/sisjur/normas/Norma1.jsp?i=892","Acuerdo Distrital")</f>
        <v>Acuerdo Distrital</v>
      </c>
      <c r="B587" s="7">
        <v>4</v>
      </c>
      <c r="C587" s="8">
        <v>1999</v>
      </c>
      <c r="D587" s="8" t="s">
        <v>582</v>
      </c>
      <c r="E587" s="8" t="s">
        <v>15</v>
      </c>
      <c r="F587" s="8" t="s">
        <v>90</v>
      </c>
      <c r="G587" s="8" t="s">
        <v>1463</v>
      </c>
      <c r="H587" s="17">
        <v>43522</v>
      </c>
      <c r="I587" s="2"/>
      <c r="J587" s="2"/>
      <c r="K587" s="2"/>
      <c r="L587" s="2"/>
      <c r="M587" s="2"/>
      <c r="N587" s="2"/>
      <c r="O587" s="2"/>
      <c r="P587" s="2"/>
      <c r="Q587" s="2"/>
      <c r="R587" s="2"/>
      <c r="S587" s="2"/>
      <c r="T587" s="2"/>
      <c r="U587" s="2"/>
      <c r="V587" s="2"/>
      <c r="W587" s="2"/>
      <c r="X587" s="2"/>
      <c r="Y587" s="2"/>
      <c r="Z587" s="2"/>
    </row>
    <row r="588" spans="1:26" s="4" customFormat="1" ht="28.5" x14ac:dyDescent="0.2">
      <c r="A588" s="18" t="s">
        <v>578</v>
      </c>
      <c r="B588" s="7">
        <v>16</v>
      </c>
      <c r="C588" s="8">
        <v>1998</v>
      </c>
      <c r="D588" s="8" t="s">
        <v>581</v>
      </c>
      <c r="E588" s="8" t="s">
        <v>15</v>
      </c>
      <c r="F588" s="8" t="s">
        <v>150</v>
      </c>
      <c r="G588" s="8" t="s">
        <v>1417</v>
      </c>
      <c r="H588" s="17">
        <v>43523</v>
      </c>
      <c r="I588" s="2"/>
      <c r="J588" s="2"/>
      <c r="K588" s="2"/>
      <c r="L588" s="2"/>
      <c r="M588" s="2"/>
      <c r="N588" s="2"/>
      <c r="O588" s="2"/>
      <c r="P588" s="2"/>
      <c r="Q588" s="2"/>
      <c r="R588" s="2"/>
      <c r="S588" s="2"/>
      <c r="T588" s="2"/>
      <c r="U588" s="2"/>
      <c r="V588" s="2"/>
      <c r="W588" s="2"/>
      <c r="X588" s="2"/>
      <c r="Y588" s="2"/>
      <c r="Z588" s="2"/>
    </row>
    <row r="589" spans="1:26" s="4" customFormat="1" ht="57" x14ac:dyDescent="0.2">
      <c r="A589" s="18" t="s">
        <v>578</v>
      </c>
      <c r="B589" s="9">
        <v>19</v>
      </c>
      <c r="C589" s="8">
        <v>1996</v>
      </c>
      <c r="D589" s="8" t="s">
        <v>580</v>
      </c>
      <c r="E589" s="8" t="s">
        <v>15</v>
      </c>
      <c r="F589" s="8" t="s">
        <v>1442</v>
      </c>
      <c r="G589" s="8" t="s">
        <v>1441</v>
      </c>
      <c r="H589" s="17">
        <v>43536</v>
      </c>
      <c r="I589" s="2"/>
      <c r="J589" s="2"/>
      <c r="K589" s="2"/>
      <c r="L589" s="2"/>
      <c r="M589" s="2"/>
      <c r="N589" s="2"/>
      <c r="O589" s="2"/>
      <c r="P589" s="2"/>
      <c r="Q589" s="2"/>
      <c r="R589" s="2"/>
      <c r="S589" s="2"/>
      <c r="T589" s="2"/>
      <c r="U589" s="2"/>
      <c r="V589" s="2"/>
      <c r="W589" s="2"/>
      <c r="X589" s="2"/>
      <c r="Y589" s="2"/>
      <c r="Z589" s="2"/>
    </row>
    <row r="590" spans="1:26" s="4" customFormat="1" ht="28.5" x14ac:dyDescent="0.2">
      <c r="A590" s="16" t="s">
        <v>578</v>
      </c>
      <c r="B590" s="9">
        <v>17</v>
      </c>
      <c r="C590" s="8">
        <v>1995</v>
      </c>
      <c r="D590" s="8" t="s">
        <v>579</v>
      </c>
      <c r="E590" s="8" t="s">
        <v>15</v>
      </c>
      <c r="F590" s="8" t="s">
        <v>29</v>
      </c>
      <c r="G590" s="8" t="s">
        <v>30</v>
      </c>
      <c r="H590" s="17">
        <v>43536</v>
      </c>
      <c r="I590" s="2"/>
      <c r="J590" s="2"/>
      <c r="K590" s="2"/>
      <c r="L590" s="2"/>
      <c r="M590" s="2"/>
      <c r="N590" s="2"/>
      <c r="O590" s="2"/>
      <c r="P590" s="2"/>
      <c r="Q590" s="2"/>
      <c r="R590" s="2"/>
      <c r="S590" s="2"/>
      <c r="T590" s="2"/>
      <c r="U590" s="2"/>
      <c r="V590" s="2"/>
      <c r="W590" s="2"/>
      <c r="X590" s="2"/>
      <c r="Y590" s="2"/>
      <c r="Z590" s="2"/>
    </row>
    <row r="591" spans="1:26" s="4" customFormat="1" ht="42.75" x14ac:dyDescent="0.2">
      <c r="A591" s="18" t="s">
        <v>469</v>
      </c>
      <c r="B591" s="9">
        <v>32</v>
      </c>
      <c r="C591" s="8">
        <v>2018</v>
      </c>
      <c r="D591" s="8" t="s">
        <v>871</v>
      </c>
      <c r="E591" s="8" t="s">
        <v>15</v>
      </c>
      <c r="F591" s="8" t="s">
        <v>11</v>
      </c>
      <c r="G591" s="8" t="s">
        <v>12</v>
      </c>
      <c r="H591" s="17">
        <v>43523</v>
      </c>
      <c r="I591" s="2"/>
      <c r="J591" s="2"/>
      <c r="K591" s="2"/>
      <c r="L591" s="2"/>
      <c r="M591" s="2"/>
      <c r="N591" s="2"/>
      <c r="O591" s="2"/>
      <c r="P591" s="2"/>
      <c r="Q591" s="2"/>
      <c r="R591" s="2"/>
      <c r="S591" s="2"/>
      <c r="T591" s="2"/>
      <c r="U591" s="2"/>
      <c r="V591" s="2"/>
      <c r="W591" s="2"/>
      <c r="X591" s="2"/>
      <c r="Y591" s="2"/>
      <c r="Z591" s="2"/>
    </row>
    <row r="592" spans="1:26" s="4" customFormat="1" ht="71.25" x14ac:dyDescent="0.2">
      <c r="A592" s="18" t="s">
        <v>469</v>
      </c>
      <c r="B592" s="7">
        <v>111</v>
      </c>
      <c r="C592" s="8">
        <v>2018</v>
      </c>
      <c r="D592" s="8" t="s">
        <v>859</v>
      </c>
      <c r="E592" s="8" t="s">
        <v>15</v>
      </c>
      <c r="F592" s="8" t="s">
        <v>74</v>
      </c>
      <c r="G592" s="8" t="s">
        <v>1459</v>
      </c>
      <c r="H592" s="17">
        <v>43522</v>
      </c>
      <c r="I592" s="2"/>
      <c r="J592" s="2"/>
      <c r="K592" s="2"/>
      <c r="L592" s="2"/>
      <c r="M592" s="2"/>
      <c r="N592" s="2"/>
      <c r="O592" s="2"/>
      <c r="P592" s="2"/>
      <c r="Q592" s="2"/>
      <c r="R592" s="2"/>
      <c r="S592" s="2"/>
      <c r="T592" s="2"/>
      <c r="U592" s="2"/>
      <c r="V592" s="2"/>
      <c r="W592" s="2"/>
      <c r="X592" s="2"/>
      <c r="Y592" s="2"/>
      <c r="Z592" s="2"/>
    </row>
    <row r="593" spans="1:26" s="4" customFormat="1" ht="71.25" x14ac:dyDescent="0.2">
      <c r="A593" s="18" t="s">
        <v>469</v>
      </c>
      <c r="B593" s="7">
        <v>118</v>
      </c>
      <c r="C593" s="8">
        <v>2018</v>
      </c>
      <c r="D593" s="8" t="s">
        <v>860</v>
      </c>
      <c r="E593" s="8" t="s">
        <v>15</v>
      </c>
      <c r="F593" s="8" t="s">
        <v>69</v>
      </c>
      <c r="G593" s="8" t="s">
        <v>7</v>
      </c>
      <c r="H593" s="17">
        <v>43523</v>
      </c>
      <c r="I593" s="2"/>
      <c r="J593" s="2"/>
      <c r="K593" s="2"/>
      <c r="L593" s="2"/>
      <c r="M593" s="2"/>
      <c r="N593" s="2"/>
      <c r="O593" s="2"/>
      <c r="P593" s="2"/>
      <c r="Q593" s="2"/>
      <c r="R593" s="2"/>
      <c r="S593" s="2"/>
      <c r="T593" s="2"/>
      <c r="U593" s="2"/>
      <c r="V593" s="2"/>
      <c r="W593" s="2"/>
      <c r="X593" s="2"/>
      <c r="Y593" s="2"/>
      <c r="Z593" s="2"/>
    </row>
    <row r="594" spans="1:26" s="4" customFormat="1" ht="57" x14ac:dyDescent="0.2">
      <c r="A594" s="18" t="s">
        <v>469</v>
      </c>
      <c r="B594" s="7">
        <v>212</v>
      </c>
      <c r="C594" s="8">
        <v>2018</v>
      </c>
      <c r="D594" s="8" t="s">
        <v>861</v>
      </c>
      <c r="E594" s="8" t="s">
        <v>15</v>
      </c>
      <c r="F594" s="8" t="s">
        <v>74</v>
      </c>
      <c r="G594" s="8" t="s">
        <v>1459</v>
      </c>
      <c r="H594" s="17">
        <v>43522</v>
      </c>
      <c r="I594" s="2"/>
      <c r="J594" s="2"/>
      <c r="K594" s="2"/>
      <c r="L594" s="2"/>
      <c r="M594" s="2"/>
      <c r="N594" s="2"/>
      <c r="O594" s="2"/>
      <c r="P594" s="2"/>
      <c r="Q594" s="2"/>
      <c r="R594" s="2"/>
      <c r="S594" s="2"/>
      <c r="T594" s="2"/>
      <c r="U594" s="2"/>
      <c r="V594" s="2"/>
      <c r="W594" s="2"/>
      <c r="X594" s="2"/>
      <c r="Y594" s="2"/>
      <c r="Z594" s="2"/>
    </row>
    <row r="595" spans="1:26" s="4" customFormat="1" ht="85.5" x14ac:dyDescent="0.2">
      <c r="A595" s="18" t="s">
        <v>469</v>
      </c>
      <c r="B595" s="7">
        <v>487</v>
      </c>
      <c r="C595" s="8">
        <v>2018</v>
      </c>
      <c r="D595" s="8" t="s">
        <v>862</v>
      </c>
      <c r="E595" s="8" t="s">
        <v>15</v>
      </c>
      <c r="F595" s="8" t="s">
        <v>74</v>
      </c>
      <c r="G595" s="8" t="s">
        <v>1459</v>
      </c>
      <c r="H595" s="17">
        <v>43522</v>
      </c>
      <c r="I595" s="2"/>
      <c r="J595" s="2"/>
      <c r="K595" s="2"/>
      <c r="L595" s="2"/>
      <c r="M595" s="2"/>
      <c r="N595" s="2"/>
      <c r="O595" s="2"/>
      <c r="P595" s="2"/>
      <c r="Q595" s="2"/>
      <c r="R595" s="2"/>
      <c r="S595" s="2"/>
      <c r="T595" s="2"/>
      <c r="U595" s="2"/>
      <c r="V595" s="2"/>
      <c r="W595" s="2"/>
      <c r="X595" s="2"/>
      <c r="Y595" s="2"/>
      <c r="Z595" s="2"/>
    </row>
    <row r="596" spans="1:26" s="4" customFormat="1" ht="28.5" x14ac:dyDescent="0.2">
      <c r="A596" s="18" t="s">
        <v>469</v>
      </c>
      <c r="B596" s="7">
        <v>567</v>
      </c>
      <c r="C596" s="8">
        <v>2018</v>
      </c>
      <c r="D596" s="8" t="s">
        <v>863</v>
      </c>
      <c r="E596" s="8" t="s">
        <v>15</v>
      </c>
      <c r="F596" s="8" t="s">
        <v>69</v>
      </c>
      <c r="G596" s="8" t="s">
        <v>7</v>
      </c>
      <c r="H596" s="17">
        <v>43523</v>
      </c>
      <c r="I596" s="2"/>
      <c r="J596" s="2"/>
      <c r="K596" s="2"/>
      <c r="L596" s="2"/>
      <c r="M596" s="2"/>
      <c r="N596" s="2"/>
      <c r="O596" s="2"/>
      <c r="P596" s="2"/>
      <c r="Q596" s="2"/>
      <c r="R596" s="2"/>
      <c r="S596" s="2"/>
      <c r="T596" s="2"/>
      <c r="U596" s="2"/>
      <c r="V596" s="2"/>
      <c r="W596" s="2"/>
      <c r="X596" s="2"/>
      <c r="Y596" s="2"/>
      <c r="Z596" s="2"/>
    </row>
    <row r="597" spans="1:26" s="4" customFormat="1" ht="28.5" x14ac:dyDescent="0.2">
      <c r="A597" s="18" t="s">
        <v>469</v>
      </c>
      <c r="B597" s="7">
        <v>430</v>
      </c>
      <c r="C597" s="8">
        <v>2018</v>
      </c>
      <c r="D597" s="8" t="s">
        <v>864</v>
      </c>
      <c r="E597" s="8" t="s">
        <v>15</v>
      </c>
      <c r="F597" s="8" t="s">
        <v>74</v>
      </c>
      <c r="G597" s="8" t="s">
        <v>1459</v>
      </c>
      <c r="H597" s="17">
        <v>43522</v>
      </c>
      <c r="I597" s="2"/>
      <c r="J597" s="2"/>
      <c r="K597" s="2"/>
      <c r="L597" s="2"/>
      <c r="M597" s="2"/>
      <c r="N597" s="2"/>
      <c r="O597" s="2"/>
      <c r="P597" s="2"/>
      <c r="Q597" s="2"/>
      <c r="R597" s="2"/>
      <c r="S597" s="2"/>
      <c r="T597" s="2"/>
      <c r="U597" s="2"/>
      <c r="V597" s="2"/>
      <c r="W597" s="2"/>
      <c r="X597" s="2"/>
      <c r="Y597" s="2"/>
      <c r="Z597" s="2"/>
    </row>
    <row r="598" spans="1:26" s="4" customFormat="1" ht="28.5" x14ac:dyDescent="0.2">
      <c r="A598" s="18" t="s">
        <v>469</v>
      </c>
      <c r="B598" s="7">
        <v>591</v>
      </c>
      <c r="C598" s="8">
        <v>2018</v>
      </c>
      <c r="D598" s="8" t="s">
        <v>865</v>
      </c>
      <c r="E598" s="8" t="s">
        <v>15</v>
      </c>
      <c r="F598" s="8" t="s">
        <v>108</v>
      </c>
      <c r="G598" s="8" t="s">
        <v>7</v>
      </c>
      <c r="H598" s="17">
        <v>43523</v>
      </c>
      <c r="I598" s="2"/>
      <c r="J598" s="2"/>
      <c r="K598" s="2"/>
      <c r="L598" s="2"/>
      <c r="M598" s="2"/>
      <c r="N598" s="2"/>
      <c r="O598" s="2"/>
      <c r="P598" s="2"/>
      <c r="Q598" s="2"/>
      <c r="R598" s="2"/>
      <c r="S598" s="2"/>
      <c r="T598" s="2"/>
      <c r="U598" s="2"/>
      <c r="V598" s="2"/>
      <c r="W598" s="2"/>
      <c r="X598" s="2"/>
      <c r="Y598" s="2"/>
      <c r="Z598" s="2"/>
    </row>
    <row r="599" spans="1:26" s="4" customFormat="1" ht="57" x14ac:dyDescent="0.2">
      <c r="A599" s="18" t="s">
        <v>469</v>
      </c>
      <c r="B599" s="9">
        <v>593</v>
      </c>
      <c r="C599" s="8">
        <v>2018</v>
      </c>
      <c r="D599" s="8" t="s">
        <v>866</v>
      </c>
      <c r="E599" s="8" t="s">
        <v>15</v>
      </c>
      <c r="F599" s="8" t="s">
        <v>21</v>
      </c>
      <c r="G599" s="8" t="s">
        <v>22</v>
      </c>
      <c r="H599" s="17">
        <v>43523</v>
      </c>
      <c r="I599" s="2"/>
      <c r="J599" s="2"/>
      <c r="K599" s="2"/>
      <c r="L599" s="2"/>
      <c r="M599" s="2"/>
      <c r="N599" s="2"/>
      <c r="O599" s="2"/>
      <c r="P599" s="2"/>
      <c r="Q599" s="2"/>
      <c r="R599" s="2"/>
      <c r="S599" s="2"/>
      <c r="T599" s="2"/>
      <c r="U599" s="2"/>
      <c r="V599" s="2"/>
      <c r="W599" s="2"/>
      <c r="X599" s="2"/>
      <c r="Y599" s="2"/>
      <c r="Z599" s="2"/>
    </row>
    <row r="600" spans="1:26" s="4" customFormat="1" ht="42.75" x14ac:dyDescent="0.2">
      <c r="A600" s="16" t="str">
        <f>HYPERLINK("https://intranetmovilidad.movilidadbogota.gov.co/intranet/REDISENO%20INSTITUCIONAL","Decreto Distrital")</f>
        <v>Decreto Distrital</v>
      </c>
      <c r="B600" s="7">
        <v>672</v>
      </c>
      <c r="C600" s="8">
        <v>2018</v>
      </c>
      <c r="D600" s="8" t="s">
        <v>867</v>
      </c>
      <c r="E600" s="8" t="s">
        <v>15</v>
      </c>
      <c r="F600" s="8" t="s">
        <v>108</v>
      </c>
      <c r="G600" s="8" t="s">
        <v>7</v>
      </c>
      <c r="H600" s="17">
        <v>43523</v>
      </c>
      <c r="I600" s="2"/>
      <c r="J600" s="2"/>
      <c r="K600" s="2"/>
      <c r="L600" s="2"/>
      <c r="M600" s="2"/>
      <c r="N600" s="2"/>
      <c r="O600" s="2"/>
      <c r="P600" s="2"/>
      <c r="Q600" s="2"/>
      <c r="R600" s="2"/>
      <c r="S600" s="2"/>
      <c r="T600" s="2"/>
      <c r="U600" s="2"/>
      <c r="V600" s="2"/>
      <c r="W600" s="2"/>
      <c r="X600" s="2"/>
      <c r="Y600" s="2"/>
      <c r="Z600" s="2"/>
    </row>
    <row r="601" spans="1:26" s="4" customFormat="1" ht="28.5" x14ac:dyDescent="0.2">
      <c r="A601" s="16" t="str">
        <f>HYPERLINK("https://intranetmovilidad.movilidadbogota.gov.co/intranet/REDISENO%20INSTITUCIONAL","Decreto Distrital")</f>
        <v>Decreto Distrital</v>
      </c>
      <c r="B601" s="7">
        <v>673</v>
      </c>
      <c r="C601" s="8">
        <v>2018</v>
      </c>
      <c r="D601" s="8" t="s">
        <v>868</v>
      </c>
      <c r="E601" s="8" t="s">
        <v>15</v>
      </c>
      <c r="F601" s="8" t="s">
        <v>108</v>
      </c>
      <c r="G601" s="8" t="s">
        <v>7</v>
      </c>
      <c r="H601" s="17">
        <v>43536</v>
      </c>
      <c r="I601" s="2"/>
      <c r="J601" s="2"/>
      <c r="K601" s="2"/>
      <c r="L601" s="2"/>
      <c r="M601" s="2"/>
      <c r="N601" s="2"/>
      <c r="O601" s="2"/>
      <c r="P601" s="2"/>
      <c r="Q601" s="2"/>
      <c r="R601" s="2"/>
      <c r="S601" s="2"/>
      <c r="T601" s="2"/>
      <c r="U601" s="2"/>
      <c r="V601" s="2"/>
      <c r="W601" s="2"/>
      <c r="X601" s="2"/>
      <c r="Y601" s="2"/>
      <c r="Z601" s="2"/>
    </row>
    <row r="602" spans="1:26" s="4" customFormat="1" ht="28.5" x14ac:dyDescent="0.2">
      <c r="A602" s="16" t="str">
        <f>HYPERLINK("https://intranetmovilidad.movilidadbogota.gov.co/intranet/REDISENO%20INSTITUCIONAL","Decreto Distrital")</f>
        <v>Decreto Distrital</v>
      </c>
      <c r="B602" s="9">
        <v>828</v>
      </c>
      <c r="C602" s="8">
        <v>2018</v>
      </c>
      <c r="D602" s="8" t="s">
        <v>869</v>
      </c>
      <c r="E602" s="8" t="s">
        <v>15</v>
      </c>
      <c r="F602" s="8" t="s">
        <v>96</v>
      </c>
      <c r="G602" s="8" t="s">
        <v>870</v>
      </c>
      <c r="H602" s="17">
        <v>43523</v>
      </c>
      <c r="I602" s="2"/>
      <c r="J602" s="2"/>
      <c r="K602" s="2"/>
      <c r="L602" s="2"/>
      <c r="M602" s="2"/>
      <c r="N602" s="2"/>
      <c r="O602" s="2"/>
      <c r="P602" s="2"/>
      <c r="Q602" s="2"/>
      <c r="R602" s="2"/>
      <c r="S602" s="2"/>
      <c r="T602" s="2"/>
      <c r="U602" s="2"/>
      <c r="V602" s="2"/>
      <c r="W602" s="2"/>
      <c r="X602" s="2"/>
      <c r="Y602" s="2"/>
      <c r="Z602" s="2"/>
    </row>
    <row r="603" spans="1:26" s="4" customFormat="1" ht="71.25" x14ac:dyDescent="0.2">
      <c r="A603" s="22" t="s">
        <v>1621</v>
      </c>
      <c r="B603" s="9">
        <v>838</v>
      </c>
      <c r="C603" s="8">
        <v>2018</v>
      </c>
      <c r="D603" s="8" t="s">
        <v>1373</v>
      </c>
      <c r="E603" s="8" t="s">
        <v>87</v>
      </c>
      <c r="F603" s="8" t="s">
        <v>103</v>
      </c>
      <c r="G603" s="8" t="s">
        <v>1462</v>
      </c>
      <c r="H603" s="17">
        <v>43522</v>
      </c>
      <c r="I603" s="2"/>
      <c r="J603" s="2"/>
      <c r="K603" s="2"/>
      <c r="L603" s="2"/>
      <c r="M603" s="2"/>
      <c r="N603" s="2"/>
      <c r="O603" s="2"/>
      <c r="P603" s="2"/>
      <c r="Q603" s="2"/>
      <c r="R603" s="2"/>
      <c r="S603" s="2"/>
      <c r="T603" s="2"/>
      <c r="U603" s="2"/>
      <c r="V603" s="2"/>
      <c r="W603" s="2"/>
      <c r="X603" s="2"/>
      <c r="Y603" s="2"/>
      <c r="Z603" s="2"/>
    </row>
    <row r="604" spans="1:26" s="4" customFormat="1" ht="42.75" x14ac:dyDescent="0.2">
      <c r="A604" s="22" t="s">
        <v>1621</v>
      </c>
      <c r="B604" s="9">
        <v>839</v>
      </c>
      <c r="C604" s="8">
        <v>2018</v>
      </c>
      <c r="D604" s="8" t="s">
        <v>1374</v>
      </c>
      <c r="E604" s="8" t="s">
        <v>87</v>
      </c>
      <c r="F604" s="8" t="s">
        <v>88</v>
      </c>
      <c r="G604" s="8" t="s">
        <v>1462</v>
      </c>
      <c r="H604" s="17">
        <v>43522</v>
      </c>
      <c r="I604" s="2"/>
      <c r="J604" s="2"/>
      <c r="K604" s="2"/>
      <c r="L604" s="2"/>
      <c r="M604" s="2"/>
      <c r="N604" s="2"/>
      <c r="O604" s="2"/>
      <c r="P604" s="2"/>
      <c r="Q604" s="2"/>
      <c r="R604" s="2"/>
      <c r="S604" s="2"/>
      <c r="T604" s="2"/>
      <c r="U604" s="2"/>
      <c r="V604" s="2"/>
      <c r="W604" s="2"/>
      <c r="X604" s="2"/>
      <c r="Y604" s="2"/>
      <c r="Z604" s="2"/>
    </row>
    <row r="605" spans="1:26" s="4" customFormat="1" ht="42.75" x14ac:dyDescent="0.2">
      <c r="A605" s="18" t="s">
        <v>469</v>
      </c>
      <c r="B605" s="9">
        <v>456</v>
      </c>
      <c r="C605" s="8">
        <v>2017</v>
      </c>
      <c r="D605" s="8" t="s">
        <v>1388</v>
      </c>
      <c r="E605" s="8" t="s">
        <v>1387</v>
      </c>
      <c r="F605" s="8" t="s">
        <v>88</v>
      </c>
      <c r="G605" s="8" t="s">
        <v>1485</v>
      </c>
      <c r="H605" s="17">
        <v>43522</v>
      </c>
      <c r="I605" s="2"/>
      <c r="J605" s="2"/>
      <c r="K605" s="2"/>
      <c r="L605" s="2"/>
      <c r="M605" s="2"/>
      <c r="N605" s="2"/>
      <c r="O605" s="2"/>
      <c r="P605" s="2"/>
      <c r="Q605" s="2"/>
      <c r="R605" s="2"/>
      <c r="S605" s="2"/>
      <c r="T605" s="2"/>
      <c r="U605" s="2"/>
      <c r="V605" s="2"/>
      <c r="W605" s="2"/>
      <c r="X605" s="2"/>
      <c r="Y605" s="2"/>
      <c r="Z605" s="2"/>
    </row>
    <row r="606" spans="1:26" s="4" customFormat="1" ht="42.75" x14ac:dyDescent="0.2">
      <c r="A606" s="18" t="s">
        <v>469</v>
      </c>
      <c r="B606" s="9">
        <v>630</v>
      </c>
      <c r="C606" s="8">
        <v>2017</v>
      </c>
      <c r="D606" s="8" t="s">
        <v>539</v>
      </c>
      <c r="E606" s="8" t="s">
        <v>15</v>
      </c>
      <c r="F606" s="8" t="s">
        <v>306</v>
      </c>
      <c r="G606" s="8" t="s">
        <v>1407</v>
      </c>
      <c r="H606" s="17">
        <v>43536</v>
      </c>
      <c r="I606" s="2"/>
      <c r="J606" s="2"/>
      <c r="K606" s="2"/>
      <c r="L606" s="2"/>
      <c r="M606" s="2"/>
      <c r="N606" s="2"/>
      <c r="O606" s="2"/>
      <c r="P606" s="2"/>
      <c r="Q606" s="2"/>
      <c r="R606" s="2"/>
      <c r="S606" s="2"/>
      <c r="T606" s="2"/>
      <c r="U606" s="2"/>
      <c r="V606" s="2"/>
      <c r="W606" s="2"/>
      <c r="X606" s="2"/>
      <c r="Y606" s="2"/>
      <c r="Z606" s="2"/>
    </row>
    <row r="607" spans="1:26" s="4" customFormat="1" ht="42.75" x14ac:dyDescent="0.2">
      <c r="A607" s="18" t="s">
        <v>469</v>
      </c>
      <c r="B607" s="9">
        <v>130</v>
      </c>
      <c r="C607" s="8">
        <v>2017</v>
      </c>
      <c r="D607" s="8" t="s">
        <v>846</v>
      </c>
      <c r="E607" s="8" t="s">
        <v>15</v>
      </c>
      <c r="F607" s="8" t="s">
        <v>1436</v>
      </c>
      <c r="G607" s="8" t="s">
        <v>1437</v>
      </c>
      <c r="H607" s="17">
        <v>43536</v>
      </c>
      <c r="I607" s="2"/>
      <c r="J607" s="2"/>
      <c r="K607" s="2"/>
      <c r="L607" s="2"/>
      <c r="M607" s="2"/>
      <c r="N607" s="2"/>
      <c r="O607" s="2"/>
      <c r="P607" s="2"/>
      <c r="Q607" s="2"/>
      <c r="R607" s="2"/>
      <c r="S607" s="2"/>
      <c r="T607" s="2"/>
      <c r="U607" s="2"/>
      <c r="V607" s="2"/>
      <c r="W607" s="2"/>
      <c r="X607" s="2"/>
      <c r="Y607" s="2"/>
      <c r="Z607" s="2"/>
    </row>
    <row r="608" spans="1:26" s="4" customFormat="1" ht="42.75" x14ac:dyDescent="0.2">
      <c r="A608" s="18" t="s">
        <v>469</v>
      </c>
      <c r="B608" s="9">
        <v>131</v>
      </c>
      <c r="C608" s="8">
        <v>2017</v>
      </c>
      <c r="D608" s="8" t="s">
        <v>847</v>
      </c>
      <c r="E608" s="8" t="s">
        <v>15</v>
      </c>
      <c r="F608" s="8" t="s">
        <v>1436</v>
      </c>
      <c r="G608" s="8" t="s">
        <v>1437</v>
      </c>
      <c r="H608" s="17">
        <v>43536</v>
      </c>
      <c r="I608" s="2"/>
      <c r="J608" s="2"/>
      <c r="K608" s="2"/>
      <c r="L608" s="2"/>
      <c r="M608" s="2"/>
      <c r="N608" s="2"/>
      <c r="O608" s="2"/>
      <c r="P608" s="2"/>
      <c r="Q608" s="2"/>
      <c r="R608" s="2"/>
      <c r="S608" s="2"/>
      <c r="T608" s="2"/>
      <c r="U608" s="2"/>
      <c r="V608" s="2"/>
      <c r="W608" s="2"/>
      <c r="X608" s="2"/>
      <c r="Y608" s="2"/>
      <c r="Z608" s="2"/>
    </row>
    <row r="609" spans="1:26" s="4" customFormat="1" ht="57" x14ac:dyDescent="0.2">
      <c r="A609" s="18" t="s">
        <v>469</v>
      </c>
      <c r="B609" s="7">
        <v>217</v>
      </c>
      <c r="C609" s="8">
        <v>2017</v>
      </c>
      <c r="D609" s="8" t="s">
        <v>848</v>
      </c>
      <c r="E609" s="8" t="s">
        <v>15</v>
      </c>
      <c r="F609" s="8" t="s">
        <v>1436</v>
      </c>
      <c r="G609" s="8" t="s">
        <v>1437</v>
      </c>
      <c r="H609" s="17">
        <v>43522</v>
      </c>
      <c r="I609" s="2"/>
      <c r="J609" s="2"/>
      <c r="K609" s="2"/>
      <c r="L609" s="2"/>
      <c r="M609" s="2"/>
      <c r="N609" s="2"/>
      <c r="O609" s="2"/>
      <c r="P609" s="2"/>
      <c r="Q609" s="2"/>
      <c r="R609" s="2"/>
      <c r="S609" s="2"/>
      <c r="T609" s="2"/>
      <c r="U609" s="2"/>
      <c r="V609" s="2"/>
      <c r="W609" s="2"/>
      <c r="X609" s="2"/>
      <c r="Y609" s="2"/>
      <c r="Z609" s="2"/>
    </row>
    <row r="610" spans="1:26" s="4" customFormat="1" ht="42.75" x14ac:dyDescent="0.2">
      <c r="A610" s="18" t="s">
        <v>469</v>
      </c>
      <c r="B610" s="7">
        <v>351</v>
      </c>
      <c r="C610" s="8">
        <v>2017</v>
      </c>
      <c r="D610" s="7" t="s">
        <v>849</v>
      </c>
      <c r="E610" s="8" t="s">
        <v>15</v>
      </c>
      <c r="F610" s="8" t="s">
        <v>844</v>
      </c>
      <c r="G610" s="8" t="s">
        <v>1492</v>
      </c>
      <c r="H610" s="17">
        <v>43522</v>
      </c>
      <c r="I610" s="2"/>
      <c r="J610" s="2"/>
      <c r="K610" s="2"/>
      <c r="L610" s="2"/>
      <c r="M610" s="2"/>
      <c r="N610" s="2"/>
      <c r="O610" s="2"/>
      <c r="P610" s="2"/>
      <c r="Q610" s="2"/>
      <c r="R610" s="2"/>
      <c r="S610" s="2"/>
      <c r="T610" s="2"/>
      <c r="U610" s="2"/>
      <c r="V610" s="2"/>
      <c r="W610" s="2"/>
      <c r="X610" s="2"/>
      <c r="Y610" s="2"/>
      <c r="Z610" s="2"/>
    </row>
    <row r="611" spans="1:26" s="4" customFormat="1" ht="42.75" x14ac:dyDescent="0.2">
      <c r="A611" s="18" t="s">
        <v>469</v>
      </c>
      <c r="B611" s="9">
        <v>456</v>
      </c>
      <c r="C611" s="8">
        <v>2017</v>
      </c>
      <c r="D611" s="8" t="s">
        <v>850</v>
      </c>
      <c r="E611" s="8" t="s">
        <v>15</v>
      </c>
      <c r="F611" s="8" t="s">
        <v>1442</v>
      </c>
      <c r="G611" s="8" t="s">
        <v>1441</v>
      </c>
      <c r="H611" s="17">
        <v>43536</v>
      </c>
      <c r="I611" s="2"/>
      <c r="J611" s="2"/>
      <c r="K611" s="2"/>
      <c r="L611" s="2"/>
      <c r="M611" s="2"/>
      <c r="N611" s="2"/>
      <c r="O611" s="2"/>
      <c r="P611" s="2"/>
      <c r="Q611" s="2"/>
      <c r="R611" s="2"/>
      <c r="S611" s="2"/>
      <c r="T611" s="2"/>
      <c r="U611" s="2"/>
      <c r="V611" s="2"/>
      <c r="W611" s="2"/>
      <c r="X611" s="2"/>
      <c r="Y611" s="2"/>
      <c r="Z611" s="2"/>
    </row>
    <row r="612" spans="1:26" s="4" customFormat="1" ht="71.25" x14ac:dyDescent="0.2">
      <c r="A612" s="18" t="s">
        <v>469</v>
      </c>
      <c r="B612" s="9">
        <v>568</v>
      </c>
      <c r="C612" s="8">
        <v>2017</v>
      </c>
      <c r="D612" s="8" t="s">
        <v>851</v>
      </c>
      <c r="E612" s="8" t="s">
        <v>15</v>
      </c>
      <c r="F612" s="8" t="s">
        <v>1442</v>
      </c>
      <c r="G612" s="8" t="s">
        <v>1441</v>
      </c>
      <c r="H612" s="17">
        <v>43523</v>
      </c>
      <c r="I612" s="2"/>
      <c r="J612" s="2"/>
      <c r="K612" s="2"/>
      <c r="L612" s="2"/>
      <c r="M612" s="2"/>
      <c r="N612" s="2"/>
      <c r="O612" s="2"/>
      <c r="P612" s="2"/>
      <c r="Q612" s="2"/>
      <c r="R612" s="2"/>
      <c r="S612" s="2"/>
      <c r="T612" s="2"/>
      <c r="U612" s="2"/>
      <c r="V612" s="2"/>
      <c r="W612" s="2"/>
      <c r="X612" s="2"/>
      <c r="Y612" s="2"/>
      <c r="Z612" s="2"/>
    </row>
    <row r="613" spans="1:26" s="4" customFormat="1" ht="128.25" x14ac:dyDescent="0.2">
      <c r="A613" s="18" t="s">
        <v>469</v>
      </c>
      <c r="B613" s="7">
        <v>683</v>
      </c>
      <c r="C613" s="8">
        <v>2017</v>
      </c>
      <c r="D613" s="8" t="s">
        <v>852</v>
      </c>
      <c r="E613" s="8" t="s">
        <v>15</v>
      </c>
      <c r="F613" s="8" t="s">
        <v>74</v>
      </c>
      <c r="G613" s="8" t="s">
        <v>1459</v>
      </c>
      <c r="H613" s="17">
        <v>43522</v>
      </c>
      <c r="I613" s="2"/>
      <c r="J613" s="2"/>
      <c r="K613" s="2"/>
      <c r="L613" s="2"/>
      <c r="M613" s="2"/>
      <c r="N613" s="2"/>
      <c r="O613" s="2"/>
      <c r="P613" s="2"/>
      <c r="Q613" s="2"/>
      <c r="R613" s="2"/>
      <c r="S613" s="2"/>
      <c r="T613" s="2"/>
      <c r="U613" s="2"/>
      <c r="V613" s="2"/>
      <c r="W613" s="2"/>
      <c r="X613" s="2"/>
      <c r="Y613" s="2"/>
      <c r="Z613" s="2"/>
    </row>
    <row r="614" spans="1:26" s="4" customFormat="1" ht="28.5" x14ac:dyDescent="0.2">
      <c r="A614" s="18" t="s">
        <v>469</v>
      </c>
      <c r="B614" s="7">
        <v>669</v>
      </c>
      <c r="C614" s="8">
        <v>2017</v>
      </c>
      <c r="D614" s="8" t="s">
        <v>853</v>
      </c>
      <c r="E614" s="8" t="s">
        <v>15</v>
      </c>
      <c r="F614" s="8" t="s">
        <v>1442</v>
      </c>
      <c r="G614" s="8" t="s">
        <v>1441</v>
      </c>
      <c r="H614" s="17">
        <v>43522</v>
      </c>
      <c r="I614" s="2"/>
      <c r="J614" s="2"/>
      <c r="K614" s="2"/>
      <c r="L614" s="2"/>
      <c r="M614" s="2"/>
      <c r="N614" s="2"/>
      <c r="O614" s="2"/>
      <c r="P614" s="2"/>
      <c r="Q614" s="2"/>
      <c r="R614" s="2"/>
      <c r="S614" s="2"/>
      <c r="T614" s="2"/>
      <c r="U614" s="2"/>
      <c r="V614" s="2"/>
      <c r="W614" s="2"/>
      <c r="X614" s="2"/>
      <c r="Y614" s="2"/>
      <c r="Z614" s="2"/>
    </row>
    <row r="615" spans="1:26" s="4" customFormat="1" ht="57" x14ac:dyDescent="0.2">
      <c r="A615" s="18" t="s">
        <v>469</v>
      </c>
      <c r="B615" s="7">
        <v>813</v>
      </c>
      <c r="C615" s="8">
        <v>2017</v>
      </c>
      <c r="D615" s="8" t="s">
        <v>854</v>
      </c>
      <c r="E615" s="8" t="s">
        <v>15</v>
      </c>
      <c r="F615" s="8" t="s">
        <v>855</v>
      </c>
      <c r="G615" s="8" t="s">
        <v>1493</v>
      </c>
      <c r="H615" s="17">
        <v>43522</v>
      </c>
      <c r="I615" s="2"/>
      <c r="J615" s="2"/>
      <c r="K615" s="2"/>
      <c r="L615" s="2"/>
      <c r="M615" s="2"/>
      <c r="N615" s="2"/>
      <c r="O615" s="2"/>
      <c r="P615" s="2"/>
      <c r="Q615" s="2"/>
      <c r="R615" s="2"/>
      <c r="S615" s="2"/>
      <c r="T615" s="2"/>
      <c r="U615" s="2"/>
      <c r="V615" s="2"/>
      <c r="W615" s="2"/>
      <c r="X615" s="2"/>
      <c r="Y615" s="2"/>
      <c r="Z615" s="2"/>
    </row>
    <row r="616" spans="1:26" s="4" customFormat="1" ht="57" x14ac:dyDescent="0.2">
      <c r="A616" s="18" t="s">
        <v>469</v>
      </c>
      <c r="B616" s="7">
        <v>815</v>
      </c>
      <c r="C616" s="8">
        <v>2017</v>
      </c>
      <c r="D616" s="8" t="s">
        <v>856</v>
      </c>
      <c r="E616" s="8" t="s">
        <v>857</v>
      </c>
      <c r="F616" s="8" t="s">
        <v>96</v>
      </c>
      <c r="G616" s="8" t="s">
        <v>858</v>
      </c>
      <c r="H616" s="17">
        <v>43523</v>
      </c>
      <c r="I616" s="2"/>
      <c r="J616" s="2"/>
      <c r="K616" s="2"/>
      <c r="L616" s="2"/>
      <c r="M616" s="2"/>
      <c r="N616" s="2"/>
      <c r="O616" s="2"/>
      <c r="P616" s="2"/>
      <c r="Q616" s="2"/>
      <c r="R616" s="2"/>
      <c r="S616" s="2"/>
      <c r="T616" s="2"/>
      <c r="U616" s="2"/>
      <c r="V616" s="2"/>
      <c r="W616" s="2"/>
      <c r="X616" s="2"/>
      <c r="Y616" s="2"/>
      <c r="Z616" s="2"/>
    </row>
    <row r="617" spans="1:26" s="4" customFormat="1" ht="28.5" x14ac:dyDescent="0.2">
      <c r="A617" s="18" t="s">
        <v>469</v>
      </c>
      <c r="B617" s="9">
        <v>1079</v>
      </c>
      <c r="C617" s="8">
        <v>2016</v>
      </c>
      <c r="D617" s="8" t="s">
        <v>501</v>
      </c>
      <c r="E617" s="8" t="s">
        <v>15</v>
      </c>
      <c r="F617" s="8" t="s">
        <v>21</v>
      </c>
      <c r="G617" s="8" t="s">
        <v>22</v>
      </c>
      <c r="H617" s="17">
        <v>43523</v>
      </c>
      <c r="I617" s="2"/>
      <c r="J617" s="2"/>
      <c r="K617" s="2"/>
      <c r="L617" s="2"/>
      <c r="M617" s="2"/>
      <c r="N617" s="2"/>
      <c r="O617" s="2"/>
      <c r="P617" s="2"/>
      <c r="Q617" s="2"/>
      <c r="R617" s="2"/>
      <c r="S617" s="2"/>
      <c r="T617" s="2"/>
      <c r="U617" s="2"/>
      <c r="V617" s="2"/>
      <c r="W617" s="2"/>
      <c r="X617" s="2"/>
      <c r="Y617" s="2"/>
      <c r="Z617" s="2"/>
    </row>
    <row r="618" spans="1:26" s="4" customFormat="1" ht="42.75" x14ac:dyDescent="0.2">
      <c r="A618" s="18" t="s">
        <v>469</v>
      </c>
      <c r="B618" s="9">
        <v>35</v>
      </c>
      <c r="C618" s="8">
        <v>2016</v>
      </c>
      <c r="D618" s="8" t="s">
        <v>828</v>
      </c>
      <c r="E618" s="8" t="s">
        <v>15</v>
      </c>
      <c r="F618" s="8" t="s">
        <v>11</v>
      </c>
      <c r="G618" s="8" t="s">
        <v>12</v>
      </c>
      <c r="H618" s="17">
        <v>43523</v>
      </c>
      <c r="I618" s="2"/>
      <c r="J618" s="2"/>
      <c r="K618" s="2"/>
      <c r="L618" s="2"/>
      <c r="M618" s="2"/>
      <c r="N618" s="2"/>
      <c r="O618" s="2"/>
      <c r="P618" s="2"/>
      <c r="Q618" s="2"/>
      <c r="R618" s="2"/>
      <c r="S618" s="2"/>
      <c r="T618" s="2"/>
      <c r="U618" s="2"/>
      <c r="V618" s="2"/>
      <c r="W618" s="2"/>
      <c r="X618" s="2"/>
      <c r="Y618" s="2"/>
      <c r="Z618" s="2"/>
    </row>
    <row r="619" spans="1:26" s="4" customFormat="1" ht="57.75" customHeight="1" x14ac:dyDescent="0.2">
      <c r="A619" s="18" t="s">
        <v>469</v>
      </c>
      <c r="B619" s="7">
        <v>46</v>
      </c>
      <c r="C619" s="8">
        <v>2016</v>
      </c>
      <c r="D619" s="8" t="s">
        <v>829</v>
      </c>
      <c r="E619" s="8"/>
      <c r="F619" s="8" t="s">
        <v>74</v>
      </c>
      <c r="G619" s="8" t="s">
        <v>1459</v>
      </c>
      <c r="H619" s="17">
        <v>43522</v>
      </c>
      <c r="I619" s="2"/>
      <c r="J619" s="2"/>
      <c r="K619" s="2"/>
      <c r="L619" s="2"/>
      <c r="M619" s="2"/>
      <c r="N619" s="2"/>
      <c r="O619" s="2"/>
      <c r="P619" s="2"/>
      <c r="Q619" s="2"/>
      <c r="R619" s="2"/>
      <c r="S619" s="2"/>
      <c r="T619" s="2"/>
      <c r="U619" s="2"/>
      <c r="V619" s="2"/>
      <c r="W619" s="2"/>
      <c r="X619" s="2"/>
      <c r="Y619" s="2"/>
      <c r="Z619" s="2"/>
    </row>
    <row r="620" spans="1:26" s="4" customFormat="1" ht="42.75" x14ac:dyDescent="0.2">
      <c r="A620" s="18" t="s">
        <v>469</v>
      </c>
      <c r="B620" s="7">
        <v>80</v>
      </c>
      <c r="C620" s="8">
        <v>2016</v>
      </c>
      <c r="D620" s="8" t="s">
        <v>830</v>
      </c>
      <c r="E620" s="8" t="s">
        <v>140</v>
      </c>
      <c r="F620" s="8" t="s">
        <v>1442</v>
      </c>
      <c r="G620" s="8" t="s">
        <v>1441</v>
      </c>
      <c r="H620" s="17">
        <v>43522</v>
      </c>
      <c r="I620" s="2"/>
      <c r="J620" s="2"/>
      <c r="K620" s="2"/>
      <c r="L620" s="2"/>
      <c r="M620" s="2"/>
      <c r="N620" s="2"/>
      <c r="O620" s="2"/>
      <c r="P620" s="2"/>
      <c r="Q620" s="2"/>
      <c r="R620" s="2"/>
      <c r="S620" s="2"/>
      <c r="T620" s="2"/>
      <c r="U620" s="2"/>
      <c r="V620" s="2"/>
      <c r="W620" s="2"/>
      <c r="X620" s="2"/>
      <c r="Y620" s="2"/>
      <c r="Z620" s="2"/>
    </row>
    <row r="621" spans="1:26" s="4" customFormat="1" ht="42.75" x14ac:dyDescent="0.2">
      <c r="A621" s="18" t="s">
        <v>469</v>
      </c>
      <c r="B621" s="9">
        <v>86</v>
      </c>
      <c r="C621" s="8">
        <v>2016</v>
      </c>
      <c r="D621" s="8" t="s">
        <v>831</v>
      </c>
      <c r="E621" s="8" t="s">
        <v>15</v>
      </c>
      <c r="F621" s="8" t="s">
        <v>11</v>
      </c>
      <c r="G621" s="8" t="s">
        <v>12</v>
      </c>
      <c r="H621" s="17">
        <v>43523</v>
      </c>
      <c r="I621" s="2"/>
      <c r="J621" s="2"/>
      <c r="K621" s="2"/>
      <c r="L621" s="2"/>
      <c r="M621" s="2"/>
      <c r="N621" s="2"/>
      <c r="O621" s="2"/>
      <c r="P621" s="2"/>
      <c r="Q621" s="2"/>
      <c r="R621" s="2"/>
      <c r="S621" s="2"/>
      <c r="T621" s="2"/>
      <c r="U621" s="2"/>
      <c r="V621" s="2"/>
      <c r="W621" s="2"/>
      <c r="X621" s="2"/>
      <c r="Y621" s="2"/>
      <c r="Z621" s="2"/>
    </row>
    <row r="622" spans="1:26" s="4" customFormat="1" ht="42.75" x14ac:dyDescent="0.2">
      <c r="A622" s="18" t="s">
        <v>469</v>
      </c>
      <c r="B622" s="9">
        <v>103</v>
      </c>
      <c r="C622" s="8">
        <v>2016</v>
      </c>
      <c r="D622" s="8" t="s">
        <v>832</v>
      </c>
      <c r="E622" s="8" t="s">
        <v>15</v>
      </c>
      <c r="F622" s="8" t="s">
        <v>1436</v>
      </c>
      <c r="G622" s="8" t="s">
        <v>1437</v>
      </c>
      <c r="H622" s="17">
        <v>43536</v>
      </c>
      <c r="I622" s="2"/>
      <c r="J622" s="2"/>
      <c r="K622" s="2"/>
      <c r="L622" s="2"/>
      <c r="M622" s="2"/>
      <c r="N622" s="2"/>
      <c r="O622" s="2"/>
      <c r="P622" s="2"/>
      <c r="Q622" s="2"/>
      <c r="R622" s="2"/>
      <c r="S622" s="2"/>
      <c r="T622" s="2"/>
      <c r="U622" s="2"/>
      <c r="V622" s="2"/>
      <c r="W622" s="2"/>
      <c r="X622" s="2"/>
      <c r="Y622" s="2"/>
      <c r="Z622" s="2"/>
    </row>
    <row r="623" spans="1:26" s="4" customFormat="1" ht="57" x14ac:dyDescent="0.2">
      <c r="A623" s="18" t="s">
        <v>469</v>
      </c>
      <c r="B623" s="9">
        <v>194</v>
      </c>
      <c r="C623" s="8">
        <v>2016</v>
      </c>
      <c r="D623" s="8" t="s">
        <v>833</v>
      </c>
      <c r="E623" s="8" t="s">
        <v>15</v>
      </c>
      <c r="F623" s="8" t="s">
        <v>1436</v>
      </c>
      <c r="G623" s="8" t="s">
        <v>1437</v>
      </c>
      <c r="H623" s="17">
        <v>43536</v>
      </c>
      <c r="I623" s="2"/>
      <c r="J623" s="2"/>
      <c r="K623" s="2"/>
      <c r="L623" s="2"/>
      <c r="M623" s="2"/>
      <c r="N623" s="2"/>
      <c r="O623" s="2"/>
      <c r="P623" s="2"/>
      <c r="Q623" s="2"/>
      <c r="R623" s="2"/>
      <c r="S623" s="2"/>
      <c r="T623" s="2"/>
      <c r="U623" s="2"/>
      <c r="V623" s="2"/>
      <c r="W623" s="2"/>
      <c r="X623" s="2"/>
      <c r="Y623" s="2"/>
      <c r="Z623" s="2"/>
    </row>
    <row r="624" spans="1:26" s="4" customFormat="1" ht="28.5" x14ac:dyDescent="0.2">
      <c r="A624" s="18" t="s">
        <v>469</v>
      </c>
      <c r="B624" s="9">
        <v>234</v>
      </c>
      <c r="C624" s="8">
        <v>2016</v>
      </c>
      <c r="D624" s="8" t="s">
        <v>529</v>
      </c>
      <c r="E624" s="8" t="s">
        <v>15</v>
      </c>
      <c r="F624" s="8" t="s">
        <v>1442</v>
      </c>
      <c r="G624" s="8" t="s">
        <v>1441</v>
      </c>
      <c r="H624" s="17">
        <v>43536</v>
      </c>
      <c r="I624" s="2"/>
      <c r="J624" s="2"/>
      <c r="K624" s="2"/>
      <c r="L624" s="2"/>
      <c r="M624" s="2"/>
      <c r="N624" s="2"/>
      <c r="O624" s="2"/>
      <c r="P624" s="2"/>
      <c r="Q624" s="2"/>
      <c r="R624" s="2"/>
      <c r="S624" s="2"/>
      <c r="T624" s="2"/>
      <c r="U624" s="2"/>
      <c r="V624" s="2"/>
      <c r="W624" s="2"/>
      <c r="X624" s="2"/>
      <c r="Y624" s="2"/>
      <c r="Z624" s="2"/>
    </row>
    <row r="625" spans="1:26" s="4" customFormat="1" ht="71.25" x14ac:dyDescent="0.2">
      <c r="A625" s="18" t="s">
        <v>469</v>
      </c>
      <c r="B625" s="9">
        <v>249</v>
      </c>
      <c r="C625" s="8">
        <v>2016</v>
      </c>
      <c r="D625" s="8" t="s">
        <v>834</v>
      </c>
      <c r="E625" s="8" t="s">
        <v>619</v>
      </c>
      <c r="F625" s="8" t="s">
        <v>205</v>
      </c>
      <c r="G625" s="8" t="s">
        <v>360</v>
      </c>
      <c r="H625" s="17">
        <v>43536</v>
      </c>
      <c r="I625" s="2"/>
      <c r="J625" s="2"/>
      <c r="K625" s="2"/>
      <c r="L625" s="2"/>
      <c r="M625" s="2"/>
      <c r="N625" s="2"/>
      <c r="O625" s="2"/>
      <c r="P625" s="2"/>
      <c r="Q625" s="2"/>
      <c r="R625" s="2"/>
      <c r="S625" s="2"/>
      <c r="T625" s="2"/>
      <c r="U625" s="2"/>
      <c r="V625" s="2"/>
      <c r="W625" s="2"/>
      <c r="X625" s="2"/>
      <c r="Y625" s="2"/>
      <c r="Z625" s="2"/>
    </row>
    <row r="626" spans="1:26" s="4" customFormat="1" ht="42.75" x14ac:dyDescent="0.2">
      <c r="A626" s="18" t="s">
        <v>469</v>
      </c>
      <c r="B626" s="7">
        <v>248</v>
      </c>
      <c r="C626" s="8">
        <v>2016</v>
      </c>
      <c r="D626" s="8" t="s">
        <v>835</v>
      </c>
      <c r="E626" s="8" t="s">
        <v>158</v>
      </c>
      <c r="F626" s="8" t="s">
        <v>1442</v>
      </c>
      <c r="G626" s="8" t="s">
        <v>1441</v>
      </c>
      <c r="H626" s="17">
        <v>43522</v>
      </c>
      <c r="I626" s="2"/>
      <c r="J626" s="2"/>
      <c r="K626" s="2"/>
      <c r="L626" s="2"/>
      <c r="M626" s="2"/>
      <c r="N626" s="2"/>
      <c r="O626" s="2"/>
      <c r="P626" s="2"/>
      <c r="Q626" s="2"/>
      <c r="R626" s="2"/>
      <c r="S626" s="2"/>
      <c r="T626" s="2"/>
      <c r="U626" s="2"/>
      <c r="V626" s="2"/>
      <c r="W626" s="2"/>
      <c r="X626" s="2"/>
      <c r="Y626" s="2"/>
      <c r="Z626" s="2"/>
    </row>
    <row r="627" spans="1:26" s="4" customFormat="1" ht="28.5" x14ac:dyDescent="0.2">
      <c r="A627" s="22" t="s">
        <v>1621</v>
      </c>
      <c r="B627" s="7">
        <v>289</v>
      </c>
      <c r="C627" s="8">
        <v>2016</v>
      </c>
      <c r="D627" s="8" t="s">
        <v>529</v>
      </c>
      <c r="E627" s="8" t="s">
        <v>15</v>
      </c>
      <c r="F627" s="8" t="s">
        <v>74</v>
      </c>
      <c r="G627" s="8" t="s">
        <v>1459</v>
      </c>
      <c r="H627" s="17">
        <v>43522</v>
      </c>
      <c r="I627" s="2"/>
      <c r="J627" s="2"/>
      <c r="K627" s="2"/>
      <c r="L627" s="2"/>
      <c r="M627" s="2"/>
      <c r="N627" s="2"/>
      <c r="O627" s="2"/>
      <c r="P627" s="2"/>
      <c r="Q627" s="2"/>
      <c r="R627" s="2"/>
      <c r="S627" s="2"/>
      <c r="T627" s="2"/>
      <c r="U627" s="2"/>
      <c r="V627" s="2"/>
      <c r="W627" s="2"/>
      <c r="X627" s="2"/>
      <c r="Y627" s="2"/>
      <c r="Z627" s="2"/>
    </row>
    <row r="628" spans="1:26" s="4" customFormat="1" ht="57" x14ac:dyDescent="0.2">
      <c r="A628" s="18" t="s">
        <v>469</v>
      </c>
      <c r="B628" s="9">
        <v>386</v>
      </c>
      <c r="C628" s="8">
        <v>2016</v>
      </c>
      <c r="D628" s="8" t="s">
        <v>836</v>
      </c>
      <c r="E628" s="8" t="s">
        <v>15</v>
      </c>
      <c r="F628" s="8" t="s">
        <v>21</v>
      </c>
      <c r="G628" s="8" t="s">
        <v>837</v>
      </c>
      <c r="H628" s="17">
        <v>43523</v>
      </c>
      <c r="I628" s="2"/>
      <c r="J628" s="2"/>
      <c r="K628" s="2"/>
      <c r="L628" s="2"/>
      <c r="M628" s="2"/>
      <c r="N628" s="2"/>
      <c r="O628" s="2"/>
      <c r="P628" s="2"/>
      <c r="Q628" s="2"/>
      <c r="R628" s="2"/>
      <c r="S628" s="2"/>
      <c r="T628" s="2"/>
      <c r="U628" s="2"/>
      <c r="V628" s="2"/>
      <c r="W628" s="2"/>
      <c r="X628" s="2"/>
      <c r="Y628" s="2"/>
      <c r="Z628" s="2"/>
    </row>
    <row r="629" spans="1:26" s="4" customFormat="1" ht="42.75" x14ac:dyDescent="0.2">
      <c r="A629" s="18" t="s">
        <v>469</v>
      </c>
      <c r="B629" s="7">
        <v>439</v>
      </c>
      <c r="C629" s="8">
        <v>2016</v>
      </c>
      <c r="D629" s="8" t="s">
        <v>838</v>
      </c>
      <c r="E629" s="8" t="s">
        <v>15</v>
      </c>
      <c r="F629" s="8" t="s">
        <v>1436</v>
      </c>
      <c r="G629" s="8" t="s">
        <v>1437</v>
      </c>
      <c r="H629" s="17">
        <v>43536</v>
      </c>
      <c r="I629" s="2"/>
      <c r="J629" s="2"/>
      <c r="K629" s="2"/>
      <c r="L629" s="2"/>
      <c r="M629" s="2"/>
      <c r="N629" s="2"/>
      <c r="O629" s="2"/>
      <c r="P629" s="2"/>
      <c r="Q629" s="2"/>
      <c r="R629" s="2"/>
      <c r="S629" s="2"/>
      <c r="T629" s="2"/>
      <c r="U629" s="2"/>
      <c r="V629" s="2"/>
      <c r="W629" s="2"/>
      <c r="X629" s="2"/>
      <c r="Y629" s="2"/>
      <c r="Z629" s="2"/>
    </row>
    <row r="630" spans="1:26" s="4" customFormat="1" ht="42.75" x14ac:dyDescent="0.2">
      <c r="A630" s="18" t="s">
        <v>469</v>
      </c>
      <c r="B630" s="9">
        <v>439</v>
      </c>
      <c r="C630" s="8">
        <v>2016</v>
      </c>
      <c r="D630" s="8" t="s">
        <v>839</v>
      </c>
      <c r="E630" s="8" t="s">
        <v>15</v>
      </c>
      <c r="F630" s="8" t="s">
        <v>1436</v>
      </c>
      <c r="G630" s="8" t="s">
        <v>1437</v>
      </c>
      <c r="H630" s="17">
        <v>43536</v>
      </c>
      <c r="I630" s="2"/>
      <c r="J630" s="2"/>
      <c r="K630" s="2"/>
      <c r="L630" s="2"/>
      <c r="M630" s="2"/>
      <c r="N630" s="2"/>
      <c r="O630" s="2"/>
      <c r="P630" s="2"/>
      <c r="Q630" s="2"/>
      <c r="R630" s="2"/>
      <c r="S630" s="2"/>
      <c r="T630" s="2"/>
      <c r="U630" s="2"/>
      <c r="V630" s="2"/>
      <c r="W630" s="2"/>
      <c r="X630" s="2"/>
      <c r="Y630" s="2"/>
      <c r="Z630" s="2"/>
    </row>
    <row r="631" spans="1:26" s="4" customFormat="1" ht="57" x14ac:dyDescent="0.2">
      <c r="A631" s="18" t="s">
        <v>469</v>
      </c>
      <c r="B631" s="9">
        <v>445</v>
      </c>
      <c r="C631" s="8">
        <v>2016</v>
      </c>
      <c r="D631" s="8" t="s">
        <v>840</v>
      </c>
      <c r="E631" s="8" t="s">
        <v>158</v>
      </c>
      <c r="F631" s="8" t="s">
        <v>1442</v>
      </c>
      <c r="G631" s="8" t="s">
        <v>1441</v>
      </c>
      <c r="H631" s="17">
        <v>43536</v>
      </c>
      <c r="I631" s="2"/>
      <c r="J631" s="2"/>
      <c r="K631" s="2"/>
      <c r="L631" s="2"/>
      <c r="M631" s="2"/>
      <c r="N631" s="2"/>
      <c r="O631" s="2"/>
      <c r="P631" s="2"/>
      <c r="Q631" s="2"/>
      <c r="R631" s="2"/>
      <c r="S631" s="2"/>
      <c r="T631" s="2"/>
      <c r="U631" s="2"/>
      <c r="V631" s="2"/>
      <c r="W631" s="2"/>
      <c r="X631" s="2"/>
      <c r="Y631" s="2"/>
      <c r="Z631" s="2"/>
    </row>
    <row r="632" spans="1:26" s="4" customFormat="1" ht="28.5" x14ac:dyDescent="0.2">
      <c r="A632" s="18" t="s">
        <v>469</v>
      </c>
      <c r="B632" s="7">
        <v>495</v>
      </c>
      <c r="C632" s="8">
        <v>2016</v>
      </c>
      <c r="D632" s="8" t="s">
        <v>841</v>
      </c>
      <c r="E632" s="8" t="s">
        <v>15</v>
      </c>
      <c r="F632" s="8" t="s">
        <v>823</v>
      </c>
      <c r="G632" s="8" t="s">
        <v>97</v>
      </c>
      <c r="H632" s="17">
        <v>43523</v>
      </c>
      <c r="I632" s="2"/>
      <c r="J632" s="2"/>
      <c r="K632" s="2"/>
      <c r="L632" s="2"/>
      <c r="M632" s="2"/>
      <c r="N632" s="2"/>
      <c r="O632" s="2"/>
      <c r="P632" s="2"/>
      <c r="Q632" s="2"/>
      <c r="R632" s="2"/>
      <c r="S632" s="2"/>
      <c r="T632" s="2"/>
      <c r="U632" s="2"/>
      <c r="V632" s="2"/>
      <c r="W632" s="2"/>
      <c r="X632" s="2"/>
      <c r="Y632" s="2"/>
      <c r="Z632" s="2"/>
    </row>
    <row r="633" spans="1:26" s="4" customFormat="1" ht="28.5" x14ac:dyDescent="0.2">
      <c r="A633" s="18" t="s">
        <v>469</v>
      </c>
      <c r="B633" s="7">
        <v>505</v>
      </c>
      <c r="C633" s="8">
        <v>2016</v>
      </c>
      <c r="D633" s="8" t="s">
        <v>842</v>
      </c>
      <c r="E633" s="8" t="s">
        <v>15</v>
      </c>
      <c r="F633" s="8" t="s">
        <v>21</v>
      </c>
      <c r="G633" s="8" t="s">
        <v>22</v>
      </c>
      <c r="H633" s="17">
        <v>43523</v>
      </c>
      <c r="I633" s="2"/>
      <c r="J633" s="2"/>
      <c r="K633" s="2"/>
      <c r="L633" s="2"/>
      <c r="M633" s="2"/>
      <c r="N633" s="2"/>
      <c r="O633" s="2"/>
      <c r="P633" s="2"/>
      <c r="Q633" s="2"/>
      <c r="R633" s="2"/>
      <c r="S633" s="2"/>
      <c r="T633" s="2"/>
      <c r="U633" s="2"/>
      <c r="V633" s="2"/>
      <c r="W633" s="2"/>
      <c r="X633" s="2"/>
      <c r="Y633" s="2"/>
      <c r="Z633" s="2"/>
    </row>
    <row r="634" spans="1:26" s="4" customFormat="1" ht="42.75" x14ac:dyDescent="0.2">
      <c r="A634" s="18" t="s">
        <v>469</v>
      </c>
      <c r="B634" s="7">
        <v>515</v>
      </c>
      <c r="C634" s="8">
        <v>2016</v>
      </c>
      <c r="D634" s="8" t="s">
        <v>843</v>
      </c>
      <c r="E634" s="8" t="s">
        <v>15</v>
      </c>
      <c r="F634" s="8" t="s">
        <v>844</v>
      </c>
      <c r="G634" s="8" t="s">
        <v>1492</v>
      </c>
      <c r="H634" s="17">
        <v>43522</v>
      </c>
      <c r="I634" s="2"/>
      <c r="J634" s="2"/>
      <c r="K634" s="2"/>
      <c r="L634" s="2"/>
      <c r="M634" s="2"/>
      <c r="N634" s="2"/>
      <c r="O634" s="2"/>
      <c r="P634" s="2"/>
      <c r="Q634" s="2"/>
      <c r="R634" s="2"/>
      <c r="S634" s="2"/>
      <c r="T634" s="2"/>
      <c r="U634" s="2"/>
      <c r="V634" s="2"/>
      <c r="W634" s="2"/>
      <c r="X634" s="2"/>
      <c r="Y634" s="2"/>
      <c r="Z634" s="2"/>
    </row>
    <row r="635" spans="1:26" s="4" customFormat="1" ht="71.25" x14ac:dyDescent="0.2">
      <c r="A635" s="18" t="s">
        <v>469</v>
      </c>
      <c r="B635" s="7">
        <v>627</v>
      </c>
      <c r="C635" s="8">
        <v>2016</v>
      </c>
      <c r="D635" s="8" t="s">
        <v>845</v>
      </c>
      <c r="E635" s="8" t="s">
        <v>15</v>
      </c>
      <c r="F635" s="8" t="s">
        <v>74</v>
      </c>
      <c r="G635" s="8" t="s">
        <v>1459</v>
      </c>
      <c r="H635" s="17">
        <v>43522</v>
      </c>
      <c r="I635" s="2"/>
      <c r="J635" s="2"/>
      <c r="K635" s="2"/>
      <c r="L635" s="2"/>
      <c r="M635" s="2"/>
      <c r="N635" s="2"/>
      <c r="O635" s="2"/>
      <c r="P635" s="2"/>
      <c r="Q635" s="2"/>
      <c r="R635" s="2"/>
      <c r="S635" s="2"/>
      <c r="T635" s="2"/>
      <c r="U635" s="2"/>
      <c r="V635" s="2"/>
      <c r="W635" s="2"/>
      <c r="X635" s="2"/>
      <c r="Y635" s="2"/>
      <c r="Z635" s="2"/>
    </row>
    <row r="636" spans="1:26" s="4" customFormat="1" ht="28.5" x14ac:dyDescent="0.2">
      <c r="A636" s="16" t="s">
        <v>469</v>
      </c>
      <c r="B636" s="9">
        <v>234</v>
      </c>
      <c r="C636" s="8">
        <v>2015</v>
      </c>
      <c r="D636" s="8" t="s">
        <v>485</v>
      </c>
      <c r="E636" s="8" t="s">
        <v>486</v>
      </c>
      <c r="F636" s="8"/>
      <c r="G636" s="8" t="s">
        <v>30</v>
      </c>
      <c r="H636" s="17">
        <v>43536</v>
      </c>
      <c r="I636" s="2"/>
      <c r="J636" s="2"/>
      <c r="K636" s="2"/>
      <c r="L636" s="2"/>
      <c r="M636" s="2"/>
      <c r="N636" s="2"/>
      <c r="O636" s="2"/>
      <c r="P636" s="2"/>
      <c r="Q636" s="2"/>
      <c r="R636" s="2"/>
      <c r="S636" s="2"/>
      <c r="T636" s="2"/>
      <c r="U636" s="2"/>
      <c r="V636" s="2"/>
      <c r="W636" s="2"/>
      <c r="X636" s="2"/>
      <c r="Y636" s="2"/>
      <c r="Z636" s="2"/>
    </row>
    <row r="637" spans="1:26" s="4" customFormat="1" ht="42.75" x14ac:dyDescent="0.2">
      <c r="A637" s="18" t="s">
        <v>469</v>
      </c>
      <c r="B637" s="9">
        <v>596</v>
      </c>
      <c r="C637" s="8">
        <v>2015</v>
      </c>
      <c r="D637" s="8" t="s">
        <v>803</v>
      </c>
      <c r="E637" s="8" t="s">
        <v>138</v>
      </c>
      <c r="F637" s="8" t="s">
        <v>1442</v>
      </c>
      <c r="G637" s="8" t="s">
        <v>1441</v>
      </c>
      <c r="H637" s="17">
        <v>43536</v>
      </c>
      <c r="I637" s="2"/>
      <c r="J637" s="2"/>
      <c r="K637" s="2"/>
      <c r="L637" s="2"/>
      <c r="M637" s="2"/>
      <c r="N637" s="2"/>
      <c r="O637" s="2"/>
      <c r="P637" s="2"/>
      <c r="Q637" s="2"/>
      <c r="R637" s="2"/>
      <c r="S637" s="2"/>
      <c r="T637" s="2"/>
      <c r="U637" s="2"/>
      <c r="V637" s="2"/>
      <c r="W637" s="2"/>
      <c r="X637" s="2"/>
      <c r="Y637" s="2"/>
      <c r="Z637" s="2"/>
    </row>
    <row r="638" spans="1:26" s="4" customFormat="1" ht="57" x14ac:dyDescent="0.2">
      <c r="A638" s="18" t="s">
        <v>469</v>
      </c>
      <c r="B638" s="9">
        <v>19</v>
      </c>
      <c r="C638" s="8">
        <v>2015</v>
      </c>
      <c r="D638" s="8" t="s">
        <v>804</v>
      </c>
      <c r="E638" s="8" t="s">
        <v>158</v>
      </c>
      <c r="F638" s="8" t="s">
        <v>1442</v>
      </c>
      <c r="G638" s="8" t="s">
        <v>1441</v>
      </c>
      <c r="H638" s="17">
        <v>43536</v>
      </c>
      <c r="I638" s="2"/>
      <c r="J638" s="2"/>
      <c r="K638" s="2"/>
      <c r="L638" s="2"/>
      <c r="M638" s="2"/>
      <c r="N638" s="2"/>
      <c r="O638" s="2"/>
      <c r="P638" s="2"/>
      <c r="Q638" s="2"/>
      <c r="R638" s="2"/>
      <c r="S638" s="2"/>
      <c r="T638" s="2"/>
      <c r="U638" s="2"/>
      <c r="V638" s="2"/>
      <c r="W638" s="2"/>
      <c r="X638" s="2"/>
      <c r="Y638" s="2"/>
      <c r="Z638" s="2"/>
    </row>
    <row r="639" spans="1:26" s="4" customFormat="1" ht="28.5" x14ac:dyDescent="0.2">
      <c r="A639" s="18" t="s">
        <v>469</v>
      </c>
      <c r="B639" s="7">
        <v>70</v>
      </c>
      <c r="C639" s="8">
        <v>2015</v>
      </c>
      <c r="D639" s="8" t="s">
        <v>805</v>
      </c>
      <c r="E639" s="8" t="s">
        <v>15</v>
      </c>
      <c r="F639" s="8" t="s">
        <v>150</v>
      </c>
      <c r="G639" s="8" t="s">
        <v>1413</v>
      </c>
      <c r="H639" s="17">
        <v>43523</v>
      </c>
      <c r="I639" s="2"/>
      <c r="J639" s="2"/>
      <c r="K639" s="2"/>
      <c r="L639" s="2"/>
      <c r="M639" s="2"/>
      <c r="N639" s="2"/>
      <c r="O639" s="2"/>
      <c r="P639" s="2"/>
      <c r="Q639" s="2"/>
      <c r="R639" s="2"/>
      <c r="S639" s="2"/>
      <c r="T639" s="2"/>
      <c r="U639" s="2"/>
      <c r="V639" s="2"/>
      <c r="W639" s="2"/>
      <c r="X639" s="2"/>
      <c r="Y639" s="2"/>
      <c r="Z639" s="2"/>
    </row>
    <row r="640" spans="1:26" s="4" customFormat="1" ht="42.75" x14ac:dyDescent="0.2">
      <c r="A640" s="18" t="s">
        <v>469</v>
      </c>
      <c r="B640" s="9">
        <v>99</v>
      </c>
      <c r="C640" s="8">
        <v>2015</v>
      </c>
      <c r="D640" s="8" t="s">
        <v>806</v>
      </c>
      <c r="E640" s="8" t="s">
        <v>15</v>
      </c>
      <c r="F640" s="8" t="s">
        <v>11</v>
      </c>
      <c r="G640" s="8" t="s">
        <v>12</v>
      </c>
      <c r="H640" s="17">
        <v>43523</v>
      </c>
      <c r="I640" s="2"/>
      <c r="J640" s="2"/>
      <c r="K640" s="2"/>
      <c r="L640" s="2"/>
      <c r="M640" s="2"/>
      <c r="N640" s="2"/>
      <c r="O640" s="2"/>
      <c r="P640" s="2"/>
      <c r="Q640" s="2"/>
      <c r="R640" s="2"/>
      <c r="S640" s="2"/>
      <c r="T640" s="2"/>
      <c r="U640" s="2"/>
      <c r="V640" s="2"/>
      <c r="W640" s="2"/>
      <c r="X640" s="2"/>
      <c r="Y640" s="2"/>
      <c r="Z640" s="2"/>
    </row>
    <row r="641" spans="1:26" s="4" customFormat="1" ht="42.75" x14ac:dyDescent="0.2">
      <c r="A641" s="18" t="s">
        <v>469</v>
      </c>
      <c r="B641" s="9">
        <v>165</v>
      </c>
      <c r="C641" s="8">
        <v>2015</v>
      </c>
      <c r="D641" s="8" t="s">
        <v>524</v>
      </c>
      <c r="E641" s="8" t="s">
        <v>525</v>
      </c>
      <c r="F641" s="8" t="s">
        <v>526</v>
      </c>
      <c r="G641" s="8" t="s">
        <v>97</v>
      </c>
      <c r="H641" s="17">
        <v>43523</v>
      </c>
      <c r="I641" s="2"/>
      <c r="J641" s="2"/>
      <c r="K641" s="2"/>
      <c r="L641" s="2"/>
      <c r="M641" s="2"/>
      <c r="N641" s="2"/>
      <c r="O641" s="2"/>
      <c r="P641" s="2"/>
      <c r="Q641" s="2"/>
      <c r="R641" s="2"/>
      <c r="S641" s="2"/>
      <c r="T641" s="2"/>
      <c r="U641" s="2"/>
      <c r="V641" s="2"/>
      <c r="W641" s="2"/>
      <c r="X641" s="2"/>
      <c r="Y641" s="2"/>
      <c r="Z641" s="2"/>
    </row>
    <row r="642" spans="1:26" s="4" customFormat="1" ht="99.75" x14ac:dyDescent="0.2">
      <c r="A642" s="18" t="s">
        <v>469</v>
      </c>
      <c r="B642" s="7">
        <v>190</v>
      </c>
      <c r="C642" s="8">
        <v>2015</v>
      </c>
      <c r="D642" s="8" t="s">
        <v>807</v>
      </c>
      <c r="E642" s="8" t="s">
        <v>15</v>
      </c>
      <c r="F642" s="8" t="s">
        <v>1442</v>
      </c>
      <c r="G642" s="8" t="s">
        <v>1441</v>
      </c>
      <c r="H642" s="17">
        <v>43522</v>
      </c>
      <c r="I642" s="2"/>
      <c r="J642" s="2"/>
      <c r="K642" s="2"/>
      <c r="L642" s="2"/>
      <c r="M642" s="2"/>
      <c r="N642" s="2"/>
      <c r="O642" s="2"/>
      <c r="P642" s="2"/>
      <c r="Q642" s="2"/>
      <c r="R642" s="2"/>
      <c r="S642" s="2"/>
      <c r="T642" s="2"/>
      <c r="U642" s="2"/>
      <c r="V642" s="2"/>
      <c r="W642" s="2"/>
      <c r="X642" s="2"/>
      <c r="Y642" s="2"/>
      <c r="Z642" s="2"/>
    </row>
    <row r="643" spans="1:26" s="4" customFormat="1" ht="28.5" x14ac:dyDescent="0.2">
      <c r="A643" s="16" t="s">
        <v>469</v>
      </c>
      <c r="B643" s="9">
        <v>194</v>
      </c>
      <c r="C643" s="8">
        <v>2015</v>
      </c>
      <c r="D643" s="8" t="s">
        <v>808</v>
      </c>
      <c r="E643" s="8" t="s">
        <v>15</v>
      </c>
      <c r="F643" s="8" t="s">
        <v>29</v>
      </c>
      <c r="G643" s="8" t="s">
        <v>30</v>
      </c>
      <c r="H643" s="17">
        <v>43536</v>
      </c>
      <c r="I643" s="2"/>
      <c r="J643" s="2"/>
      <c r="K643" s="2"/>
      <c r="L643" s="2"/>
      <c r="M643" s="2"/>
      <c r="N643" s="2"/>
      <c r="O643" s="2"/>
      <c r="P643" s="2"/>
      <c r="Q643" s="2"/>
      <c r="R643" s="2"/>
      <c r="S643" s="2"/>
      <c r="T643" s="2"/>
      <c r="U643" s="2"/>
      <c r="V643" s="2"/>
      <c r="W643" s="2"/>
      <c r="X643" s="2"/>
      <c r="Y643" s="2"/>
      <c r="Z643" s="2"/>
    </row>
    <row r="644" spans="1:26" s="4" customFormat="1" ht="42.75" x14ac:dyDescent="0.2">
      <c r="A644" s="18" t="s">
        <v>469</v>
      </c>
      <c r="B644" s="9">
        <v>259</v>
      </c>
      <c r="C644" s="8">
        <v>2015</v>
      </c>
      <c r="D644" s="7" t="s">
        <v>809</v>
      </c>
      <c r="E644" s="8" t="s">
        <v>158</v>
      </c>
      <c r="F644" s="8" t="s">
        <v>1442</v>
      </c>
      <c r="G644" s="8" t="s">
        <v>1441</v>
      </c>
      <c r="H644" s="17">
        <v>43536</v>
      </c>
      <c r="I644" s="2"/>
      <c r="J644" s="2"/>
      <c r="K644" s="2"/>
      <c r="L644" s="2"/>
      <c r="M644" s="2"/>
      <c r="N644" s="2"/>
      <c r="O644" s="2"/>
      <c r="P644" s="2"/>
      <c r="Q644" s="2"/>
      <c r="R644" s="2"/>
      <c r="S644" s="2"/>
      <c r="T644" s="2"/>
      <c r="U644" s="2"/>
      <c r="V644" s="2"/>
      <c r="W644" s="2"/>
      <c r="X644" s="2"/>
      <c r="Y644" s="2"/>
      <c r="Z644" s="2"/>
    </row>
    <row r="645" spans="1:26" s="4" customFormat="1" ht="85.5" x14ac:dyDescent="0.2">
      <c r="A645" s="18" t="s">
        <v>469</v>
      </c>
      <c r="B645" s="7">
        <v>305</v>
      </c>
      <c r="C645" s="8">
        <v>2015</v>
      </c>
      <c r="D645" s="8" t="s">
        <v>810</v>
      </c>
      <c r="E645" s="8" t="s">
        <v>158</v>
      </c>
      <c r="F645" s="8" t="s">
        <v>1442</v>
      </c>
      <c r="G645" s="8" t="s">
        <v>1441</v>
      </c>
      <c r="H645" s="17">
        <v>43522</v>
      </c>
      <c r="I645" s="2"/>
      <c r="J645" s="2"/>
      <c r="K645" s="2"/>
      <c r="L645" s="2"/>
      <c r="M645" s="2"/>
      <c r="N645" s="2"/>
      <c r="O645" s="2"/>
      <c r="P645" s="2"/>
      <c r="Q645" s="2"/>
      <c r="R645" s="2"/>
      <c r="S645" s="2"/>
      <c r="T645" s="2"/>
      <c r="U645" s="2"/>
      <c r="V645" s="2"/>
      <c r="W645" s="2"/>
      <c r="X645" s="2"/>
      <c r="Y645" s="2"/>
      <c r="Z645" s="2"/>
    </row>
    <row r="646" spans="1:26" s="4" customFormat="1" ht="42.75" x14ac:dyDescent="0.2">
      <c r="A646" s="18" t="s">
        <v>469</v>
      </c>
      <c r="B646" s="9">
        <v>309</v>
      </c>
      <c r="C646" s="8">
        <v>2015</v>
      </c>
      <c r="D646" s="8" t="s">
        <v>811</v>
      </c>
      <c r="E646" s="8" t="s">
        <v>158</v>
      </c>
      <c r="F646" s="8" t="s">
        <v>1442</v>
      </c>
      <c r="G646" s="8" t="s">
        <v>1441</v>
      </c>
      <c r="H646" s="17">
        <v>43536</v>
      </c>
      <c r="I646" s="2"/>
      <c r="J646" s="2"/>
      <c r="K646" s="2"/>
      <c r="L646" s="2"/>
      <c r="M646" s="2"/>
      <c r="N646" s="2"/>
      <c r="O646" s="2"/>
      <c r="P646" s="2"/>
      <c r="Q646" s="2"/>
      <c r="R646" s="2"/>
      <c r="S646" s="2"/>
      <c r="T646" s="2"/>
      <c r="U646" s="2"/>
      <c r="V646" s="2"/>
      <c r="W646" s="2"/>
      <c r="X646" s="2"/>
      <c r="Y646" s="2"/>
      <c r="Z646" s="2"/>
    </row>
    <row r="647" spans="1:26" s="4" customFormat="1" ht="28.5" x14ac:dyDescent="0.2">
      <c r="A647" s="18" t="s">
        <v>469</v>
      </c>
      <c r="B647" s="9">
        <v>364</v>
      </c>
      <c r="C647" s="8">
        <v>2015</v>
      </c>
      <c r="D647" s="8" t="s">
        <v>812</v>
      </c>
      <c r="E647" s="8" t="s">
        <v>813</v>
      </c>
      <c r="F647" s="8" t="s">
        <v>761</v>
      </c>
      <c r="G647" s="8" t="s">
        <v>1407</v>
      </c>
      <c r="H647" s="17">
        <v>43536</v>
      </c>
      <c r="I647" s="2"/>
      <c r="J647" s="2"/>
      <c r="K647" s="2"/>
      <c r="L647" s="2"/>
      <c r="M647" s="2"/>
      <c r="N647" s="2"/>
      <c r="O647" s="2"/>
      <c r="P647" s="2"/>
      <c r="Q647" s="2"/>
      <c r="R647" s="2"/>
      <c r="S647" s="2"/>
      <c r="T647" s="2"/>
      <c r="U647" s="2"/>
      <c r="V647" s="2"/>
      <c r="W647" s="2"/>
      <c r="X647" s="2"/>
      <c r="Y647" s="2"/>
      <c r="Z647" s="2"/>
    </row>
    <row r="648" spans="1:26" s="4" customFormat="1" ht="42.75" x14ac:dyDescent="0.2">
      <c r="A648" s="18" t="s">
        <v>469</v>
      </c>
      <c r="B648" s="7">
        <v>442</v>
      </c>
      <c r="C648" s="8">
        <v>2015</v>
      </c>
      <c r="D648" s="8" t="s">
        <v>814</v>
      </c>
      <c r="E648" s="8" t="s">
        <v>815</v>
      </c>
      <c r="F648" s="8" t="s">
        <v>96</v>
      </c>
      <c r="G648" s="8" t="s">
        <v>97</v>
      </c>
      <c r="H648" s="17">
        <v>43523</v>
      </c>
      <c r="I648" s="2"/>
      <c r="J648" s="2"/>
      <c r="K648" s="2"/>
      <c r="L648" s="2"/>
      <c r="M648" s="2"/>
      <c r="N648" s="2"/>
      <c r="O648" s="2"/>
      <c r="P648" s="2"/>
      <c r="Q648" s="2"/>
      <c r="R648" s="2"/>
      <c r="S648" s="2"/>
      <c r="T648" s="2"/>
      <c r="U648" s="2"/>
      <c r="V648" s="2"/>
      <c r="W648" s="2"/>
      <c r="X648" s="2"/>
      <c r="Y648" s="2"/>
      <c r="Z648" s="2"/>
    </row>
    <row r="649" spans="1:26" s="4" customFormat="1" ht="28.5" x14ac:dyDescent="0.2">
      <c r="A649" s="18" t="s">
        <v>469</v>
      </c>
      <c r="B649" s="7">
        <v>443</v>
      </c>
      <c r="C649" s="8">
        <v>2015</v>
      </c>
      <c r="D649" s="8" t="s">
        <v>816</v>
      </c>
      <c r="E649" s="8" t="s">
        <v>15</v>
      </c>
      <c r="F649" s="8" t="s">
        <v>74</v>
      </c>
      <c r="G649" s="8" t="s">
        <v>1459</v>
      </c>
      <c r="H649" s="17">
        <v>43522</v>
      </c>
      <c r="I649" s="2"/>
      <c r="J649" s="2"/>
      <c r="K649" s="2"/>
      <c r="L649" s="2"/>
      <c r="M649" s="2"/>
      <c r="N649" s="2"/>
      <c r="O649" s="2"/>
      <c r="P649" s="2"/>
      <c r="Q649" s="2"/>
      <c r="R649" s="2"/>
      <c r="S649" s="2"/>
      <c r="T649" s="2"/>
      <c r="U649" s="2"/>
      <c r="V649" s="2"/>
      <c r="W649" s="2"/>
      <c r="X649" s="2"/>
      <c r="Y649" s="2"/>
      <c r="Z649" s="2"/>
    </row>
    <row r="650" spans="1:26" s="4" customFormat="1" ht="28.5" x14ac:dyDescent="0.2">
      <c r="A650" s="18" t="s">
        <v>469</v>
      </c>
      <c r="B650" s="9">
        <v>456</v>
      </c>
      <c r="C650" s="8">
        <v>2015</v>
      </c>
      <c r="D650" s="8" t="s">
        <v>817</v>
      </c>
      <c r="E650" s="8" t="s">
        <v>15</v>
      </c>
      <c r="F650" s="8" t="s">
        <v>761</v>
      </c>
      <c r="G650" s="8" t="s">
        <v>1407</v>
      </c>
      <c r="H650" s="17">
        <v>43536</v>
      </c>
      <c r="I650" s="2"/>
      <c r="J650" s="2"/>
      <c r="K650" s="2"/>
      <c r="L650" s="2"/>
      <c r="M650" s="2"/>
      <c r="N650" s="2"/>
      <c r="O650" s="2"/>
      <c r="P650" s="2"/>
      <c r="Q650" s="2"/>
      <c r="R650" s="2"/>
      <c r="S650" s="2"/>
      <c r="T650" s="2"/>
      <c r="U650" s="2"/>
      <c r="V650" s="2"/>
      <c r="W650" s="2"/>
      <c r="X650" s="2"/>
      <c r="Y650" s="2"/>
      <c r="Z650" s="2"/>
    </row>
    <row r="651" spans="1:26" s="4" customFormat="1" ht="28.5" x14ac:dyDescent="0.2">
      <c r="A651" s="18" t="s">
        <v>469</v>
      </c>
      <c r="B651" s="9">
        <v>520</v>
      </c>
      <c r="C651" s="8">
        <v>2015</v>
      </c>
      <c r="D651" s="8" t="s">
        <v>818</v>
      </c>
      <c r="E651" s="8" t="s">
        <v>15</v>
      </c>
      <c r="F651" s="8" t="s">
        <v>69</v>
      </c>
      <c r="G651" s="8" t="s">
        <v>70</v>
      </c>
      <c r="H651" s="17">
        <v>43536</v>
      </c>
      <c r="I651" s="2"/>
      <c r="J651" s="2"/>
      <c r="K651" s="2"/>
      <c r="L651" s="2"/>
      <c r="M651" s="2"/>
      <c r="N651" s="2"/>
      <c r="O651" s="2"/>
      <c r="P651" s="2"/>
      <c r="Q651" s="2"/>
      <c r="R651" s="2"/>
      <c r="S651" s="2"/>
      <c r="T651" s="2"/>
      <c r="U651" s="2"/>
      <c r="V651" s="2"/>
      <c r="W651" s="2"/>
      <c r="X651" s="2"/>
      <c r="Y651" s="2"/>
      <c r="Z651" s="2"/>
    </row>
    <row r="652" spans="1:26" s="4" customFormat="1" ht="42.75" x14ac:dyDescent="0.2">
      <c r="A652" s="18" t="s">
        <v>469</v>
      </c>
      <c r="B652" s="9">
        <v>526</v>
      </c>
      <c r="C652" s="8">
        <v>2015</v>
      </c>
      <c r="D652" s="8" t="s">
        <v>819</v>
      </c>
      <c r="E652" s="8" t="s">
        <v>15</v>
      </c>
      <c r="F652" s="8" t="s">
        <v>1442</v>
      </c>
      <c r="G652" s="8" t="s">
        <v>1441</v>
      </c>
      <c r="H652" s="17">
        <v>43536</v>
      </c>
      <c r="I652" s="2"/>
      <c r="J652" s="2"/>
      <c r="K652" s="2"/>
      <c r="L652" s="2"/>
      <c r="M652" s="2"/>
      <c r="N652" s="2"/>
      <c r="O652" s="2"/>
      <c r="P652" s="2"/>
      <c r="Q652" s="2"/>
      <c r="R652" s="2"/>
      <c r="S652" s="2"/>
      <c r="T652" s="2"/>
      <c r="U652" s="2"/>
      <c r="V652" s="2"/>
      <c r="W652" s="2"/>
      <c r="X652" s="2"/>
      <c r="Y652" s="2"/>
      <c r="Z652" s="2"/>
    </row>
    <row r="653" spans="1:26" s="4" customFormat="1" ht="28.5" x14ac:dyDescent="0.2">
      <c r="A653" s="18" t="s">
        <v>469</v>
      </c>
      <c r="B653" s="9">
        <v>579</v>
      </c>
      <c r="C653" s="8">
        <v>2015</v>
      </c>
      <c r="D653" s="8" t="s">
        <v>820</v>
      </c>
      <c r="E653" s="8" t="s">
        <v>15</v>
      </c>
      <c r="F653" s="8" t="s">
        <v>1436</v>
      </c>
      <c r="G653" s="8" t="s">
        <v>1437</v>
      </c>
      <c r="H653" s="17">
        <v>43536</v>
      </c>
      <c r="I653" s="2"/>
      <c r="J653" s="2"/>
      <c r="K653" s="2"/>
      <c r="L653" s="2"/>
      <c r="M653" s="2"/>
      <c r="N653" s="2"/>
      <c r="O653" s="2"/>
      <c r="P653" s="2"/>
      <c r="Q653" s="2"/>
      <c r="R653" s="2"/>
      <c r="S653" s="2"/>
      <c r="T653" s="2"/>
      <c r="U653" s="2"/>
      <c r="V653" s="2"/>
      <c r="W653" s="2"/>
      <c r="X653" s="2"/>
      <c r="Y653" s="2"/>
      <c r="Z653" s="2"/>
    </row>
    <row r="654" spans="1:26" s="4" customFormat="1" ht="42.75" x14ac:dyDescent="0.2">
      <c r="A654" s="18" t="s">
        <v>469</v>
      </c>
      <c r="B654" s="9">
        <v>586</v>
      </c>
      <c r="C654" s="8">
        <v>2015</v>
      </c>
      <c r="D654" s="8" t="s">
        <v>821</v>
      </c>
      <c r="E654" s="8" t="s">
        <v>822</v>
      </c>
      <c r="F654" s="8" t="s">
        <v>823</v>
      </c>
      <c r="G654" s="8" t="s">
        <v>97</v>
      </c>
      <c r="H654" s="17">
        <v>43523</v>
      </c>
      <c r="I654" s="2"/>
      <c r="J654" s="2"/>
      <c r="K654" s="2"/>
      <c r="L654" s="2"/>
      <c r="M654" s="2"/>
      <c r="N654" s="2"/>
      <c r="O654" s="2"/>
      <c r="P654" s="2"/>
      <c r="Q654" s="2"/>
      <c r="R654" s="2"/>
      <c r="S654" s="2"/>
      <c r="T654" s="2"/>
      <c r="U654" s="2"/>
      <c r="V654" s="2"/>
      <c r="W654" s="2"/>
      <c r="X654" s="2"/>
      <c r="Y654" s="2"/>
      <c r="Z654" s="2"/>
    </row>
    <row r="655" spans="1:26" s="4" customFormat="1" ht="28.5" x14ac:dyDescent="0.2">
      <c r="A655" s="18" t="s">
        <v>469</v>
      </c>
      <c r="B655" s="9">
        <v>592</v>
      </c>
      <c r="C655" s="8">
        <v>2015</v>
      </c>
      <c r="D655" s="8" t="s">
        <v>824</v>
      </c>
      <c r="E655" s="8" t="s">
        <v>15</v>
      </c>
      <c r="F655" s="8" t="s">
        <v>11</v>
      </c>
      <c r="G655" s="8" t="s">
        <v>12</v>
      </c>
      <c r="H655" s="17">
        <v>43523</v>
      </c>
      <c r="I655" s="2"/>
      <c r="J655" s="2"/>
      <c r="K655" s="2"/>
      <c r="L655" s="2"/>
      <c r="M655" s="2"/>
      <c r="N655" s="2"/>
      <c r="O655" s="2"/>
      <c r="P655" s="2"/>
      <c r="Q655" s="2"/>
      <c r="R655" s="2"/>
      <c r="S655" s="2"/>
      <c r="T655" s="2"/>
      <c r="U655" s="2"/>
      <c r="V655" s="2"/>
      <c r="W655" s="2"/>
      <c r="X655" s="2"/>
      <c r="Y655" s="2"/>
      <c r="Z655" s="2"/>
    </row>
    <row r="656" spans="1:26" s="4" customFormat="1" ht="28.5" x14ac:dyDescent="0.2">
      <c r="A656" s="18" t="s">
        <v>469</v>
      </c>
      <c r="B656" s="7">
        <v>594</v>
      </c>
      <c r="C656" s="8">
        <v>2015</v>
      </c>
      <c r="D656" s="8" t="s">
        <v>825</v>
      </c>
      <c r="E656" s="8" t="s">
        <v>826</v>
      </c>
      <c r="F656" s="8" t="s">
        <v>1442</v>
      </c>
      <c r="G656" s="8" t="s">
        <v>1441</v>
      </c>
      <c r="H656" s="17">
        <v>43523</v>
      </c>
      <c r="I656" s="2"/>
      <c r="J656" s="2"/>
      <c r="K656" s="2"/>
      <c r="L656" s="2"/>
      <c r="M656" s="2"/>
      <c r="N656" s="2"/>
      <c r="O656" s="2"/>
      <c r="P656" s="2"/>
      <c r="Q656" s="2"/>
      <c r="R656" s="2"/>
      <c r="S656" s="2"/>
      <c r="T656" s="2"/>
      <c r="U656" s="2"/>
      <c r="V656" s="2"/>
      <c r="W656" s="2"/>
      <c r="X656" s="2"/>
      <c r="Y656" s="2"/>
      <c r="Z656" s="2"/>
    </row>
    <row r="657" spans="1:26" s="4" customFormat="1" ht="57" x14ac:dyDescent="0.2">
      <c r="A657" s="18" t="s">
        <v>469</v>
      </c>
      <c r="B657" s="9">
        <v>600</v>
      </c>
      <c r="C657" s="8">
        <v>2015</v>
      </c>
      <c r="D657" s="8" t="s">
        <v>827</v>
      </c>
      <c r="E657" s="8" t="s">
        <v>15</v>
      </c>
      <c r="F657" s="8" t="s">
        <v>1442</v>
      </c>
      <c r="G657" s="8" t="s">
        <v>1441</v>
      </c>
      <c r="H657" s="17">
        <v>43536</v>
      </c>
      <c r="I657" s="2"/>
      <c r="J657" s="2"/>
      <c r="K657" s="2"/>
      <c r="L657" s="2"/>
      <c r="M657" s="2"/>
      <c r="N657" s="2"/>
      <c r="O657" s="2"/>
      <c r="P657" s="2"/>
      <c r="Q657" s="2"/>
      <c r="R657" s="2"/>
      <c r="S657" s="2"/>
      <c r="T657" s="2"/>
      <c r="U657" s="2"/>
      <c r="V657" s="2"/>
      <c r="W657" s="2"/>
      <c r="X657" s="2"/>
      <c r="Y657" s="2"/>
      <c r="Z657" s="2"/>
    </row>
    <row r="658" spans="1:26" s="4" customFormat="1" ht="71.25" x14ac:dyDescent="0.2">
      <c r="A658" s="18" t="s">
        <v>469</v>
      </c>
      <c r="B658" s="7">
        <v>370</v>
      </c>
      <c r="C658" s="8">
        <v>2014</v>
      </c>
      <c r="D658" s="8" t="s">
        <v>470</v>
      </c>
      <c r="E658" s="8" t="s">
        <v>471</v>
      </c>
      <c r="F658" s="8" t="s">
        <v>69</v>
      </c>
      <c r="G658" s="8" t="s">
        <v>472</v>
      </c>
      <c r="H658" s="17">
        <v>43536</v>
      </c>
      <c r="I658" s="2"/>
      <c r="J658" s="2"/>
      <c r="K658" s="2"/>
      <c r="L658" s="2"/>
      <c r="M658" s="2"/>
      <c r="N658" s="2"/>
      <c r="O658" s="2"/>
      <c r="P658" s="2"/>
      <c r="Q658" s="2"/>
      <c r="R658" s="2"/>
      <c r="S658" s="2"/>
      <c r="T658" s="2"/>
      <c r="U658" s="2"/>
      <c r="V658" s="2"/>
      <c r="W658" s="2"/>
      <c r="X658" s="2"/>
      <c r="Y658" s="2"/>
      <c r="Z658" s="2"/>
    </row>
    <row r="659" spans="1:26" s="4" customFormat="1" ht="48" customHeight="1" x14ac:dyDescent="0.2">
      <c r="A659" s="18" t="s">
        <v>469</v>
      </c>
      <c r="B659" s="9">
        <v>831</v>
      </c>
      <c r="C659" s="8">
        <v>2014</v>
      </c>
      <c r="D659" s="8" t="s">
        <v>734</v>
      </c>
      <c r="E659" s="8" t="s">
        <v>15</v>
      </c>
      <c r="F659" s="8" t="s">
        <v>1436</v>
      </c>
      <c r="G659" s="8" t="s">
        <v>1437</v>
      </c>
      <c r="H659" s="17">
        <v>43536</v>
      </c>
      <c r="I659" s="2"/>
      <c r="J659" s="2"/>
      <c r="K659" s="2"/>
      <c r="L659" s="2"/>
      <c r="M659" s="2"/>
      <c r="N659" s="2"/>
      <c r="O659" s="2"/>
      <c r="P659" s="2"/>
      <c r="Q659" s="2"/>
      <c r="R659" s="2"/>
      <c r="S659" s="2"/>
      <c r="T659" s="2"/>
      <c r="U659" s="2"/>
      <c r="V659" s="2"/>
      <c r="W659" s="2"/>
      <c r="X659" s="2"/>
      <c r="Y659" s="2"/>
      <c r="Z659" s="2"/>
    </row>
    <row r="660" spans="1:26" s="4" customFormat="1" ht="28.5" x14ac:dyDescent="0.2">
      <c r="A660" s="18" t="s">
        <v>469</v>
      </c>
      <c r="B660" s="9">
        <v>171</v>
      </c>
      <c r="C660" s="8">
        <v>2014</v>
      </c>
      <c r="D660" s="8" t="s">
        <v>792</v>
      </c>
      <c r="E660" s="8" t="s">
        <v>158</v>
      </c>
      <c r="F660" s="8" t="s">
        <v>205</v>
      </c>
      <c r="G660" s="8" t="s">
        <v>360</v>
      </c>
      <c r="H660" s="17">
        <v>43536</v>
      </c>
      <c r="I660" s="2"/>
      <c r="J660" s="2"/>
      <c r="K660" s="2"/>
      <c r="L660" s="2"/>
      <c r="M660" s="2"/>
      <c r="N660" s="2"/>
      <c r="O660" s="2"/>
      <c r="P660" s="2"/>
      <c r="Q660" s="2"/>
      <c r="R660" s="2"/>
      <c r="S660" s="2"/>
      <c r="T660" s="2"/>
      <c r="U660" s="2"/>
      <c r="V660" s="2"/>
      <c r="W660" s="2"/>
      <c r="X660" s="2"/>
      <c r="Y660" s="2"/>
      <c r="Z660" s="2"/>
    </row>
    <row r="661" spans="1:26" s="4" customFormat="1" ht="28.5" x14ac:dyDescent="0.2">
      <c r="A661" s="18" t="s">
        <v>469</v>
      </c>
      <c r="B661" s="9">
        <v>171</v>
      </c>
      <c r="C661" s="8">
        <v>2014</v>
      </c>
      <c r="D661" s="8" t="s">
        <v>793</v>
      </c>
      <c r="E661" s="8" t="s">
        <v>15</v>
      </c>
      <c r="F661" s="8" t="s">
        <v>1442</v>
      </c>
      <c r="G661" s="8" t="s">
        <v>1441</v>
      </c>
      <c r="H661" s="17">
        <v>43536</v>
      </c>
      <c r="I661" s="2"/>
      <c r="J661" s="2"/>
      <c r="K661" s="2"/>
      <c r="L661" s="2"/>
      <c r="M661" s="2"/>
      <c r="N661" s="2"/>
      <c r="O661" s="2"/>
      <c r="P661" s="2"/>
      <c r="Q661" s="2"/>
      <c r="R661" s="2"/>
      <c r="S661" s="2"/>
      <c r="T661" s="2"/>
      <c r="U661" s="2"/>
      <c r="V661" s="2"/>
      <c r="W661" s="2"/>
      <c r="X661" s="2"/>
      <c r="Y661" s="2"/>
      <c r="Z661" s="2"/>
    </row>
    <row r="662" spans="1:26" s="4" customFormat="1" ht="57" x14ac:dyDescent="0.2">
      <c r="A662" s="18" t="s">
        <v>469</v>
      </c>
      <c r="B662" s="9">
        <v>172</v>
      </c>
      <c r="C662" s="8">
        <v>2014</v>
      </c>
      <c r="D662" s="8" t="s">
        <v>794</v>
      </c>
      <c r="E662" s="8" t="s">
        <v>15</v>
      </c>
      <c r="F662" s="8" t="s">
        <v>1436</v>
      </c>
      <c r="G662" s="8" t="s">
        <v>1437</v>
      </c>
      <c r="H662" s="17">
        <v>43536</v>
      </c>
      <c r="I662" s="2"/>
      <c r="J662" s="2"/>
      <c r="K662" s="2"/>
      <c r="L662" s="2"/>
      <c r="M662" s="2"/>
      <c r="N662" s="2"/>
      <c r="O662" s="2"/>
      <c r="P662" s="2"/>
      <c r="Q662" s="2"/>
      <c r="R662" s="2"/>
      <c r="S662" s="2"/>
      <c r="T662" s="2"/>
      <c r="U662" s="2"/>
      <c r="V662" s="2"/>
      <c r="W662" s="2"/>
      <c r="X662" s="2"/>
      <c r="Y662" s="2"/>
      <c r="Z662" s="2"/>
    </row>
    <row r="663" spans="1:26" s="4" customFormat="1" ht="42.75" x14ac:dyDescent="0.2">
      <c r="A663" s="18" t="s">
        <v>469</v>
      </c>
      <c r="B663" s="9">
        <v>173</v>
      </c>
      <c r="C663" s="8">
        <v>2014</v>
      </c>
      <c r="D663" s="8" t="s">
        <v>795</v>
      </c>
      <c r="E663" s="8" t="s">
        <v>15</v>
      </c>
      <c r="F663" s="8" t="s">
        <v>1436</v>
      </c>
      <c r="G663" s="8" t="s">
        <v>1437</v>
      </c>
      <c r="H663" s="17">
        <v>43536</v>
      </c>
      <c r="I663" s="2"/>
      <c r="J663" s="2"/>
      <c r="K663" s="2"/>
      <c r="L663" s="2"/>
      <c r="M663" s="2"/>
      <c r="N663" s="2"/>
      <c r="O663" s="2"/>
      <c r="P663" s="2"/>
      <c r="Q663" s="2"/>
      <c r="R663" s="2"/>
      <c r="S663" s="2"/>
      <c r="T663" s="2"/>
      <c r="U663" s="2"/>
      <c r="V663" s="2"/>
      <c r="W663" s="2"/>
      <c r="X663" s="2"/>
      <c r="Y663" s="2"/>
      <c r="Z663" s="2"/>
    </row>
    <row r="664" spans="1:26" s="4" customFormat="1" ht="42.75" x14ac:dyDescent="0.2">
      <c r="A664" s="18" t="s">
        <v>469</v>
      </c>
      <c r="B664" s="9">
        <v>174</v>
      </c>
      <c r="C664" s="8">
        <v>2014</v>
      </c>
      <c r="D664" s="8" t="s">
        <v>796</v>
      </c>
      <c r="E664" s="8" t="s">
        <v>15</v>
      </c>
      <c r="F664" s="8" t="s">
        <v>1436</v>
      </c>
      <c r="G664" s="8" t="s">
        <v>1437</v>
      </c>
      <c r="H664" s="17">
        <v>43536</v>
      </c>
      <c r="I664" s="2"/>
      <c r="J664" s="2"/>
      <c r="K664" s="2"/>
      <c r="L664" s="2"/>
      <c r="M664" s="2"/>
      <c r="N664" s="2"/>
      <c r="O664" s="2"/>
      <c r="P664" s="2"/>
      <c r="Q664" s="2"/>
      <c r="R664" s="2"/>
      <c r="S664" s="2"/>
      <c r="T664" s="2"/>
      <c r="U664" s="2"/>
      <c r="V664" s="2"/>
      <c r="W664" s="2"/>
      <c r="X664" s="2"/>
      <c r="Y664" s="2"/>
      <c r="Z664" s="2"/>
    </row>
    <row r="665" spans="1:26" s="4" customFormat="1" ht="57" x14ac:dyDescent="0.2">
      <c r="A665" s="18" t="s">
        <v>469</v>
      </c>
      <c r="B665" s="9">
        <v>62</v>
      </c>
      <c r="C665" s="8">
        <v>2014</v>
      </c>
      <c r="D665" s="8" t="s">
        <v>797</v>
      </c>
      <c r="E665" s="8" t="s">
        <v>158</v>
      </c>
      <c r="F665" s="8" t="s">
        <v>205</v>
      </c>
      <c r="G665" s="8" t="s">
        <v>360</v>
      </c>
      <c r="H665" s="17">
        <v>43536</v>
      </c>
      <c r="I665" s="2"/>
      <c r="J665" s="2"/>
      <c r="K665" s="2"/>
      <c r="L665" s="2"/>
      <c r="M665" s="2"/>
      <c r="N665" s="2"/>
      <c r="O665" s="2"/>
      <c r="P665" s="2"/>
      <c r="Q665" s="2"/>
      <c r="R665" s="2"/>
      <c r="S665" s="2"/>
      <c r="T665" s="2"/>
      <c r="U665" s="2"/>
      <c r="V665" s="2"/>
      <c r="W665" s="2"/>
      <c r="X665" s="2"/>
      <c r="Y665" s="2"/>
      <c r="Z665" s="2"/>
    </row>
    <row r="666" spans="1:26" s="4" customFormat="1" ht="42.75" x14ac:dyDescent="0.2">
      <c r="A666" s="18" t="s">
        <v>469</v>
      </c>
      <c r="B666" s="9">
        <v>324</v>
      </c>
      <c r="C666" s="8">
        <v>2014</v>
      </c>
      <c r="D666" s="8" t="s">
        <v>798</v>
      </c>
      <c r="E666" s="8" t="s">
        <v>158</v>
      </c>
      <c r="F666" s="8" t="s">
        <v>1442</v>
      </c>
      <c r="G666" s="8" t="s">
        <v>1441</v>
      </c>
      <c r="H666" s="17">
        <v>43536</v>
      </c>
      <c r="I666" s="2"/>
      <c r="J666" s="2"/>
      <c r="K666" s="2"/>
      <c r="L666" s="2"/>
      <c r="M666" s="2"/>
      <c r="N666" s="2"/>
      <c r="O666" s="2"/>
      <c r="P666" s="2"/>
      <c r="Q666" s="2"/>
      <c r="R666" s="2"/>
      <c r="S666" s="2"/>
      <c r="T666" s="2"/>
      <c r="U666" s="2"/>
      <c r="V666" s="2"/>
      <c r="W666" s="2"/>
      <c r="X666" s="2"/>
      <c r="Y666" s="2"/>
      <c r="Z666" s="2"/>
    </row>
    <row r="667" spans="1:26" s="4" customFormat="1" ht="57" x14ac:dyDescent="0.2">
      <c r="A667" s="18" t="s">
        <v>469</v>
      </c>
      <c r="B667" s="9">
        <v>367</v>
      </c>
      <c r="C667" s="8">
        <v>2014</v>
      </c>
      <c r="D667" s="8" t="s">
        <v>799</v>
      </c>
      <c r="E667" s="8" t="s">
        <v>800</v>
      </c>
      <c r="F667" s="8" t="s">
        <v>131</v>
      </c>
      <c r="G667" s="8" t="s">
        <v>132</v>
      </c>
      <c r="H667" s="17">
        <v>43536</v>
      </c>
      <c r="I667" s="2"/>
      <c r="J667" s="2"/>
      <c r="K667" s="2"/>
      <c r="L667" s="2"/>
      <c r="M667" s="2"/>
      <c r="N667" s="2"/>
      <c r="O667" s="2"/>
      <c r="P667" s="2"/>
      <c r="Q667" s="2"/>
      <c r="R667" s="2"/>
      <c r="S667" s="2"/>
      <c r="T667" s="2"/>
      <c r="U667" s="2"/>
      <c r="V667" s="2"/>
      <c r="W667" s="2"/>
      <c r="X667" s="2"/>
      <c r="Y667" s="2"/>
      <c r="Z667" s="2"/>
    </row>
    <row r="668" spans="1:26" s="4" customFormat="1" ht="42.75" x14ac:dyDescent="0.2">
      <c r="A668" s="18" t="s">
        <v>469</v>
      </c>
      <c r="B668" s="7">
        <v>444</v>
      </c>
      <c r="C668" s="8">
        <v>2014</v>
      </c>
      <c r="D668" s="8" t="s">
        <v>801</v>
      </c>
      <c r="E668" s="8" t="s">
        <v>15</v>
      </c>
      <c r="F668" s="8" t="s">
        <v>74</v>
      </c>
      <c r="G668" s="8" t="s">
        <v>1459</v>
      </c>
      <c r="H668" s="17">
        <v>43522</v>
      </c>
      <c r="I668" s="2"/>
      <c r="J668" s="2"/>
      <c r="K668" s="2"/>
      <c r="L668" s="2"/>
      <c r="M668" s="2"/>
      <c r="N668" s="2"/>
      <c r="O668" s="2"/>
      <c r="P668" s="2"/>
      <c r="Q668" s="2"/>
      <c r="R668" s="2"/>
      <c r="S668" s="2"/>
      <c r="T668" s="2"/>
      <c r="U668" s="2"/>
      <c r="V668" s="2"/>
      <c r="W668" s="2"/>
      <c r="X668" s="2"/>
      <c r="Y668" s="2"/>
      <c r="Z668" s="2"/>
    </row>
    <row r="669" spans="1:26" s="4" customFormat="1" ht="28.5" x14ac:dyDescent="0.2">
      <c r="A669" s="18" t="s">
        <v>469</v>
      </c>
      <c r="B669" s="7">
        <v>197</v>
      </c>
      <c r="C669" s="8">
        <v>2014</v>
      </c>
      <c r="D669" s="8" t="s">
        <v>802</v>
      </c>
      <c r="E669" s="8" t="s">
        <v>158</v>
      </c>
      <c r="F669" s="8" t="s">
        <v>1400</v>
      </c>
      <c r="G669" s="8" t="s">
        <v>1401</v>
      </c>
      <c r="H669" s="17">
        <v>43522</v>
      </c>
      <c r="I669" s="2"/>
      <c r="J669" s="2"/>
      <c r="K669" s="2"/>
      <c r="L669" s="2"/>
      <c r="M669" s="2"/>
      <c r="N669" s="2"/>
      <c r="O669" s="2"/>
      <c r="P669" s="2"/>
      <c r="Q669" s="2"/>
      <c r="R669" s="2"/>
      <c r="S669" s="2"/>
      <c r="T669" s="2"/>
      <c r="U669" s="2"/>
      <c r="V669" s="2"/>
      <c r="W669" s="2"/>
      <c r="X669" s="2"/>
      <c r="Y669" s="2"/>
      <c r="Z669" s="2"/>
    </row>
    <row r="670" spans="1:26" s="4" customFormat="1" ht="28.5" x14ac:dyDescent="0.2">
      <c r="A670" s="18" t="s">
        <v>469</v>
      </c>
      <c r="B670" s="9">
        <v>40</v>
      </c>
      <c r="C670" s="8">
        <v>2013</v>
      </c>
      <c r="D670" s="8" t="s">
        <v>771</v>
      </c>
      <c r="E670" s="8" t="s">
        <v>772</v>
      </c>
      <c r="F670" s="8" t="s">
        <v>190</v>
      </c>
      <c r="G670" s="8" t="s">
        <v>62</v>
      </c>
      <c r="H670" s="17">
        <v>43536</v>
      </c>
      <c r="I670" s="2"/>
      <c r="J670" s="2"/>
      <c r="K670" s="2"/>
      <c r="L670" s="2"/>
      <c r="M670" s="2"/>
      <c r="N670" s="2"/>
      <c r="O670" s="2"/>
      <c r="P670" s="2"/>
      <c r="Q670" s="2"/>
      <c r="R670" s="2"/>
      <c r="S670" s="2"/>
      <c r="T670" s="2"/>
      <c r="U670" s="2"/>
      <c r="V670" s="2"/>
      <c r="W670" s="2"/>
      <c r="X670" s="2"/>
      <c r="Y670" s="2"/>
      <c r="Z670" s="2"/>
    </row>
    <row r="671" spans="1:26" s="4" customFormat="1" x14ac:dyDescent="0.2">
      <c r="A671" s="18" t="s">
        <v>469</v>
      </c>
      <c r="B671" s="9">
        <v>119</v>
      </c>
      <c r="C671" s="8">
        <v>2013</v>
      </c>
      <c r="D671" s="8" t="s">
        <v>773</v>
      </c>
      <c r="E671" s="8" t="s">
        <v>15</v>
      </c>
      <c r="F671" s="8" t="s">
        <v>190</v>
      </c>
      <c r="G671" s="8" t="s">
        <v>62</v>
      </c>
      <c r="H671" s="17">
        <v>43536</v>
      </c>
      <c r="I671" s="2"/>
      <c r="J671" s="2"/>
      <c r="K671" s="2"/>
      <c r="L671" s="2"/>
      <c r="M671" s="2"/>
      <c r="N671" s="2"/>
      <c r="O671" s="2"/>
      <c r="P671" s="2"/>
      <c r="Q671" s="2"/>
      <c r="R671" s="2"/>
      <c r="S671" s="2"/>
      <c r="T671" s="2"/>
      <c r="U671" s="2"/>
      <c r="V671" s="2"/>
      <c r="W671" s="2"/>
      <c r="X671" s="2"/>
      <c r="Y671" s="2"/>
      <c r="Z671" s="2"/>
    </row>
    <row r="672" spans="1:26" s="4" customFormat="1" ht="42.75" x14ac:dyDescent="0.2">
      <c r="A672" s="18" t="s">
        <v>469</v>
      </c>
      <c r="B672" s="9">
        <v>170</v>
      </c>
      <c r="C672" s="8">
        <v>2013</v>
      </c>
      <c r="D672" s="8" t="s">
        <v>774</v>
      </c>
      <c r="E672" s="8" t="s">
        <v>775</v>
      </c>
      <c r="F672" s="8" t="s">
        <v>1442</v>
      </c>
      <c r="G672" s="8" t="s">
        <v>1441</v>
      </c>
      <c r="H672" s="17">
        <v>43536</v>
      </c>
      <c r="I672" s="2"/>
      <c r="J672" s="2"/>
      <c r="K672" s="2"/>
      <c r="L672" s="2"/>
      <c r="M672" s="2"/>
      <c r="N672" s="2"/>
      <c r="O672" s="2"/>
      <c r="P672" s="2"/>
      <c r="Q672" s="2"/>
      <c r="R672" s="2"/>
      <c r="S672" s="2"/>
      <c r="T672" s="2"/>
      <c r="U672" s="2"/>
      <c r="V672" s="2"/>
      <c r="W672" s="2"/>
      <c r="X672" s="2"/>
      <c r="Y672" s="2"/>
      <c r="Z672" s="2"/>
    </row>
    <row r="673" spans="1:26" s="4" customFormat="1" ht="42.75" x14ac:dyDescent="0.2">
      <c r="A673" s="18" t="s">
        <v>469</v>
      </c>
      <c r="B673" s="9">
        <v>171</v>
      </c>
      <c r="C673" s="8">
        <v>2013</v>
      </c>
      <c r="D673" s="8" t="s">
        <v>776</v>
      </c>
      <c r="E673" s="8" t="s">
        <v>777</v>
      </c>
      <c r="F673" s="8" t="s">
        <v>1442</v>
      </c>
      <c r="G673" s="8" t="s">
        <v>1441</v>
      </c>
      <c r="H673" s="17">
        <v>43536</v>
      </c>
      <c r="I673" s="2"/>
      <c r="J673" s="2"/>
      <c r="K673" s="2"/>
      <c r="L673" s="2"/>
      <c r="M673" s="2"/>
      <c r="N673" s="2"/>
      <c r="O673" s="2"/>
      <c r="P673" s="2"/>
      <c r="Q673" s="2"/>
      <c r="R673" s="2"/>
      <c r="S673" s="2"/>
      <c r="T673" s="2"/>
      <c r="U673" s="2"/>
      <c r="V673" s="2"/>
      <c r="W673" s="2"/>
      <c r="X673" s="2"/>
      <c r="Y673" s="2"/>
      <c r="Z673" s="2"/>
    </row>
    <row r="674" spans="1:26" s="4" customFormat="1" ht="42.75" x14ac:dyDescent="0.2">
      <c r="A674" s="18" t="s">
        <v>469</v>
      </c>
      <c r="B674" s="9">
        <v>172</v>
      </c>
      <c r="C674" s="8">
        <v>2013</v>
      </c>
      <c r="D674" s="8" t="s">
        <v>778</v>
      </c>
      <c r="E674" s="8" t="s">
        <v>15</v>
      </c>
      <c r="F674" s="8" t="s">
        <v>1442</v>
      </c>
      <c r="G674" s="8" t="s">
        <v>1441</v>
      </c>
      <c r="H674" s="17">
        <v>43536</v>
      </c>
      <c r="I674" s="2"/>
      <c r="J674" s="2"/>
      <c r="K674" s="2"/>
      <c r="L674" s="2"/>
      <c r="M674" s="2"/>
      <c r="N674" s="2"/>
      <c r="O674" s="2"/>
      <c r="P674" s="2"/>
      <c r="Q674" s="2"/>
      <c r="R674" s="2"/>
      <c r="S674" s="2"/>
      <c r="T674" s="2"/>
      <c r="U674" s="2"/>
      <c r="V674" s="2"/>
      <c r="W674" s="2"/>
      <c r="X674" s="2"/>
      <c r="Y674" s="2"/>
      <c r="Z674" s="2"/>
    </row>
    <row r="675" spans="1:26" s="4" customFormat="1" ht="42.75" x14ac:dyDescent="0.2">
      <c r="A675" s="18" t="s">
        <v>469</v>
      </c>
      <c r="B675" s="7">
        <v>520</v>
      </c>
      <c r="C675" s="8">
        <v>2013</v>
      </c>
      <c r="D675" s="8" t="s">
        <v>774</v>
      </c>
      <c r="E675" s="8" t="s">
        <v>15</v>
      </c>
      <c r="F675" s="8" t="s">
        <v>21</v>
      </c>
      <c r="G675" s="8" t="s">
        <v>22</v>
      </c>
      <c r="H675" s="17">
        <v>43523</v>
      </c>
      <c r="I675" s="2"/>
      <c r="J675" s="2"/>
      <c r="K675" s="2"/>
      <c r="L675" s="2"/>
      <c r="M675" s="2"/>
      <c r="N675" s="2"/>
      <c r="O675" s="2"/>
      <c r="P675" s="2"/>
      <c r="Q675" s="2"/>
      <c r="R675" s="2"/>
      <c r="S675" s="2"/>
      <c r="T675" s="2"/>
      <c r="U675" s="2"/>
      <c r="V675" s="2"/>
      <c r="W675" s="2"/>
      <c r="X675" s="2"/>
      <c r="Y675" s="2"/>
      <c r="Z675" s="2"/>
    </row>
    <row r="676" spans="1:26" s="4" customFormat="1" ht="28.5" x14ac:dyDescent="0.2">
      <c r="A676" s="18" t="s">
        <v>469</v>
      </c>
      <c r="B676" s="9">
        <v>335</v>
      </c>
      <c r="C676" s="8">
        <v>2013</v>
      </c>
      <c r="D676" s="8" t="s">
        <v>779</v>
      </c>
      <c r="E676" s="8" t="s">
        <v>15</v>
      </c>
      <c r="F676" s="8" t="s">
        <v>11</v>
      </c>
      <c r="G676" s="8" t="s">
        <v>12</v>
      </c>
      <c r="H676" s="17">
        <v>43523</v>
      </c>
      <c r="I676" s="2"/>
      <c r="J676" s="2"/>
      <c r="K676" s="2"/>
      <c r="L676" s="2"/>
      <c r="M676" s="2"/>
      <c r="N676" s="2"/>
      <c r="O676" s="2"/>
      <c r="P676" s="2"/>
      <c r="Q676" s="2"/>
      <c r="R676" s="2"/>
      <c r="S676" s="2"/>
      <c r="T676" s="2"/>
      <c r="U676" s="2"/>
      <c r="V676" s="2"/>
      <c r="W676" s="2"/>
      <c r="X676" s="2"/>
      <c r="Y676" s="2"/>
      <c r="Z676" s="2"/>
    </row>
    <row r="677" spans="1:26" s="4" customFormat="1" ht="57" x14ac:dyDescent="0.2">
      <c r="A677" s="18" t="s">
        <v>469</v>
      </c>
      <c r="B677" s="9">
        <v>352</v>
      </c>
      <c r="C677" s="8">
        <v>2013</v>
      </c>
      <c r="D677" s="8" t="s">
        <v>780</v>
      </c>
      <c r="E677" s="8" t="s">
        <v>586</v>
      </c>
      <c r="F677" s="8" t="s">
        <v>205</v>
      </c>
      <c r="G677" s="8" t="s">
        <v>360</v>
      </c>
      <c r="H677" s="17">
        <v>43536</v>
      </c>
      <c r="I677" s="2"/>
      <c r="J677" s="2"/>
      <c r="K677" s="2"/>
      <c r="L677" s="2"/>
      <c r="M677" s="2"/>
      <c r="N677" s="2"/>
      <c r="O677" s="2"/>
      <c r="P677" s="2"/>
      <c r="Q677" s="2"/>
      <c r="R677" s="2"/>
      <c r="S677" s="2"/>
      <c r="T677" s="2"/>
      <c r="U677" s="2"/>
      <c r="V677" s="2"/>
      <c r="W677" s="2"/>
      <c r="X677" s="2"/>
      <c r="Y677" s="2"/>
      <c r="Z677" s="2"/>
    </row>
    <row r="678" spans="1:26" s="4" customFormat="1" ht="57" x14ac:dyDescent="0.2">
      <c r="A678" s="18" t="s">
        <v>469</v>
      </c>
      <c r="B678" s="7">
        <v>364</v>
      </c>
      <c r="C678" s="8">
        <v>2013</v>
      </c>
      <c r="D678" s="8" t="s">
        <v>781</v>
      </c>
      <c r="E678" s="8">
        <v>43</v>
      </c>
      <c r="F678" s="8" t="s">
        <v>69</v>
      </c>
      <c r="G678" s="8" t="s">
        <v>70</v>
      </c>
      <c r="H678" s="17">
        <v>43536</v>
      </c>
      <c r="I678" s="2"/>
      <c r="J678" s="2"/>
      <c r="K678" s="2"/>
      <c r="L678" s="2"/>
      <c r="M678" s="2"/>
      <c r="N678" s="2"/>
      <c r="O678" s="2"/>
      <c r="P678" s="2"/>
      <c r="Q678" s="2"/>
      <c r="R678" s="2"/>
      <c r="S678" s="2"/>
      <c r="T678" s="2"/>
      <c r="U678" s="2"/>
      <c r="V678" s="2"/>
      <c r="W678" s="2"/>
      <c r="X678" s="2"/>
      <c r="Y678" s="2"/>
      <c r="Z678" s="2"/>
    </row>
    <row r="679" spans="1:26" s="4" customFormat="1" ht="42.75" x14ac:dyDescent="0.2">
      <c r="A679" s="18" t="s">
        <v>469</v>
      </c>
      <c r="B679" s="9">
        <v>376</v>
      </c>
      <c r="C679" s="8">
        <v>2013</v>
      </c>
      <c r="D679" s="8" t="s">
        <v>782</v>
      </c>
      <c r="E679" s="8" t="s">
        <v>15</v>
      </c>
      <c r="F679" s="8" t="s">
        <v>1442</v>
      </c>
      <c r="G679" s="8" t="s">
        <v>1441</v>
      </c>
      <c r="H679" s="17">
        <v>43536</v>
      </c>
      <c r="I679" s="2"/>
      <c r="J679" s="2"/>
      <c r="K679" s="2"/>
      <c r="L679" s="2"/>
      <c r="M679" s="2"/>
      <c r="N679" s="2"/>
      <c r="O679" s="2"/>
      <c r="P679" s="2"/>
      <c r="Q679" s="2"/>
      <c r="R679" s="2"/>
      <c r="S679" s="2"/>
      <c r="T679" s="2"/>
      <c r="U679" s="2"/>
      <c r="V679" s="2"/>
      <c r="W679" s="2"/>
      <c r="X679" s="2"/>
      <c r="Y679" s="2"/>
      <c r="Z679" s="2"/>
    </row>
    <row r="680" spans="1:26" s="4" customFormat="1" ht="57" x14ac:dyDescent="0.2">
      <c r="A680" s="18" t="s">
        <v>469</v>
      </c>
      <c r="B680" s="9">
        <v>449</v>
      </c>
      <c r="C680" s="8">
        <v>2013</v>
      </c>
      <c r="D680" s="8" t="s">
        <v>783</v>
      </c>
      <c r="E680" s="8" t="s">
        <v>784</v>
      </c>
      <c r="F680" s="8" t="s">
        <v>1442</v>
      </c>
      <c r="G680" s="8" t="s">
        <v>1441</v>
      </c>
      <c r="H680" s="17">
        <v>43536</v>
      </c>
      <c r="I680" s="2"/>
      <c r="J680" s="2"/>
      <c r="K680" s="2"/>
      <c r="L680" s="2"/>
      <c r="M680" s="2"/>
      <c r="N680" s="2"/>
      <c r="O680" s="2"/>
      <c r="P680" s="2"/>
      <c r="Q680" s="2"/>
      <c r="R680" s="2"/>
      <c r="S680" s="2"/>
      <c r="T680" s="2"/>
      <c r="U680" s="2"/>
      <c r="V680" s="2"/>
      <c r="W680" s="2"/>
      <c r="X680" s="2"/>
      <c r="Y680" s="2"/>
      <c r="Z680" s="2"/>
    </row>
    <row r="681" spans="1:26" s="4" customFormat="1" ht="28.5" x14ac:dyDescent="0.2">
      <c r="A681" s="18" t="s">
        <v>469</v>
      </c>
      <c r="B681" s="7">
        <v>456</v>
      </c>
      <c r="C681" s="8">
        <v>2013</v>
      </c>
      <c r="D681" s="8" t="s">
        <v>785</v>
      </c>
      <c r="E681" s="8" t="s">
        <v>15</v>
      </c>
      <c r="F681" s="8" t="s">
        <v>786</v>
      </c>
      <c r="G681" s="8" t="s">
        <v>1421</v>
      </c>
      <c r="H681" s="17">
        <v>43536</v>
      </c>
      <c r="I681" s="2"/>
      <c r="J681" s="2"/>
      <c r="K681" s="2"/>
      <c r="L681" s="2"/>
      <c r="M681" s="2"/>
      <c r="N681" s="2"/>
      <c r="O681" s="2"/>
      <c r="P681" s="2"/>
      <c r="Q681" s="2"/>
      <c r="R681" s="2"/>
      <c r="S681" s="2"/>
      <c r="T681" s="2"/>
      <c r="U681" s="2"/>
      <c r="V681" s="2"/>
      <c r="W681" s="2"/>
      <c r="X681" s="2"/>
      <c r="Y681" s="2"/>
      <c r="Z681" s="2"/>
    </row>
    <row r="682" spans="1:26" s="4" customFormat="1" ht="57" x14ac:dyDescent="0.2">
      <c r="A682" s="18" t="s">
        <v>469</v>
      </c>
      <c r="B682" s="7">
        <v>520</v>
      </c>
      <c r="C682" s="8">
        <v>2013</v>
      </c>
      <c r="D682" s="8" t="s">
        <v>787</v>
      </c>
      <c r="E682" s="8" t="s">
        <v>15</v>
      </c>
      <c r="F682" s="8" t="s">
        <v>1644</v>
      </c>
      <c r="G682" s="8" t="s">
        <v>1490</v>
      </c>
      <c r="H682" s="17">
        <v>43522</v>
      </c>
      <c r="I682" s="2"/>
      <c r="J682" s="2"/>
      <c r="K682" s="2"/>
      <c r="L682" s="2"/>
      <c r="M682" s="2"/>
      <c r="N682" s="2"/>
      <c r="O682" s="2"/>
      <c r="P682" s="2"/>
      <c r="Q682" s="2"/>
      <c r="R682" s="2"/>
      <c r="S682" s="2"/>
      <c r="T682" s="2"/>
      <c r="U682" s="2"/>
      <c r="V682" s="2"/>
      <c r="W682" s="2"/>
      <c r="X682" s="2"/>
      <c r="Y682" s="2"/>
      <c r="Z682" s="2"/>
    </row>
    <row r="683" spans="1:26" s="4" customFormat="1" ht="28.5" x14ac:dyDescent="0.2">
      <c r="A683" s="18" t="s">
        <v>469</v>
      </c>
      <c r="B683" s="9">
        <v>542</v>
      </c>
      <c r="C683" s="8">
        <v>2013</v>
      </c>
      <c r="D683" s="8" t="s">
        <v>700</v>
      </c>
      <c r="E683" s="8" t="s">
        <v>15</v>
      </c>
      <c r="F683" s="8" t="s">
        <v>1436</v>
      </c>
      <c r="G683" s="8" t="s">
        <v>1437</v>
      </c>
      <c r="H683" s="17">
        <v>43536</v>
      </c>
      <c r="I683" s="2"/>
      <c r="J683" s="2"/>
      <c r="K683" s="2"/>
      <c r="L683" s="2"/>
      <c r="M683" s="2"/>
      <c r="N683" s="2"/>
      <c r="O683" s="2"/>
      <c r="P683" s="2"/>
      <c r="Q683" s="2"/>
      <c r="R683" s="2"/>
      <c r="S683" s="2"/>
      <c r="T683" s="2"/>
      <c r="U683" s="2"/>
      <c r="V683" s="2"/>
      <c r="W683" s="2"/>
      <c r="X683" s="2"/>
      <c r="Y683" s="2"/>
      <c r="Z683" s="2"/>
    </row>
    <row r="684" spans="1:26" s="4" customFormat="1" ht="57" x14ac:dyDescent="0.2">
      <c r="A684" s="18" t="s">
        <v>469</v>
      </c>
      <c r="B684" s="7">
        <v>575</v>
      </c>
      <c r="C684" s="8">
        <v>2013</v>
      </c>
      <c r="D684" s="8" t="s">
        <v>788</v>
      </c>
      <c r="E684" s="8" t="s">
        <v>15</v>
      </c>
      <c r="F684" s="8" t="s">
        <v>16</v>
      </c>
      <c r="G684" s="8" t="s">
        <v>1491</v>
      </c>
      <c r="H684" s="17">
        <v>43522</v>
      </c>
      <c r="I684" s="2"/>
      <c r="J684" s="2"/>
      <c r="K684" s="2"/>
      <c r="L684" s="2"/>
      <c r="M684" s="2"/>
      <c r="N684" s="2"/>
      <c r="O684" s="2"/>
      <c r="P684" s="2"/>
      <c r="Q684" s="2"/>
      <c r="R684" s="2"/>
      <c r="S684" s="2"/>
      <c r="T684" s="2"/>
      <c r="U684" s="2"/>
      <c r="V684" s="2"/>
      <c r="W684" s="2"/>
      <c r="X684" s="2"/>
      <c r="Y684" s="2"/>
      <c r="Z684" s="2"/>
    </row>
    <row r="685" spans="1:26" s="4" customFormat="1" ht="85.5" x14ac:dyDescent="0.2">
      <c r="A685" s="18" t="s">
        <v>469</v>
      </c>
      <c r="B685" s="7">
        <v>599</v>
      </c>
      <c r="C685" s="8">
        <v>2013</v>
      </c>
      <c r="D685" s="8" t="s">
        <v>789</v>
      </c>
      <c r="E685" s="8" t="s">
        <v>15</v>
      </c>
      <c r="F685" s="8" t="s">
        <v>21</v>
      </c>
      <c r="G685" s="8" t="s">
        <v>1419</v>
      </c>
      <c r="H685" s="17">
        <v>43523</v>
      </c>
      <c r="I685" s="2"/>
      <c r="J685" s="2"/>
      <c r="K685" s="2"/>
      <c r="L685" s="2"/>
      <c r="M685" s="2"/>
      <c r="N685" s="2"/>
      <c r="O685" s="2"/>
      <c r="P685" s="2"/>
      <c r="Q685" s="2"/>
      <c r="R685" s="2"/>
      <c r="S685" s="2"/>
      <c r="T685" s="2"/>
      <c r="U685" s="2"/>
      <c r="V685" s="2"/>
      <c r="W685" s="2"/>
      <c r="X685" s="2"/>
      <c r="Y685" s="2"/>
      <c r="Z685" s="2"/>
    </row>
    <row r="686" spans="1:26" s="4" customFormat="1" ht="42.75" x14ac:dyDescent="0.2">
      <c r="A686" s="18" t="s">
        <v>469</v>
      </c>
      <c r="B686" s="9">
        <v>619</v>
      </c>
      <c r="C686" s="8">
        <v>2013</v>
      </c>
      <c r="D686" s="8" t="s">
        <v>790</v>
      </c>
      <c r="E686" s="8" t="s">
        <v>15</v>
      </c>
      <c r="F686" s="8" t="s">
        <v>190</v>
      </c>
      <c r="G686" s="8" t="s">
        <v>62</v>
      </c>
      <c r="H686" s="17">
        <v>43536</v>
      </c>
      <c r="I686" s="2"/>
      <c r="J686" s="2"/>
      <c r="K686" s="2"/>
      <c r="L686" s="2"/>
      <c r="M686" s="2"/>
      <c r="N686" s="2"/>
      <c r="O686" s="2"/>
      <c r="P686" s="2"/>
      <c r="Q686" s="2"/>
      <c r="R686" s="2"/>
      <c r="S686" s="2"/>
      <c r="T686" s="2"/>
      <c r="U686" s="2"/>
      <c r="V686" s="2"/>
      <c r="W686" s="2"/>
      <c r="X686" s="2"/>
      <c r="Y686" s="2"/>
      <c r="Z686" s="2"/>
    </row>
    <row r="687" spans="1:26" s="4" customFormat="1" ht="57" x14ac:dyDescent="0.2">
      <c r="A687" s="18" t="s">
        <v>469</v>
      </c>
      <c r="B687" s="7">
        <v>690</v>
      </c>
      <c r="C687" s="8">
        <v>2013</v>
      </c>
      <c r="D687" s="8" t="s">
        <v>791</v>
      </c>
      <c r="E687" s="8" t="s">
        <v>15</v>
      </c>
      <c r="F687" s="8" t="s">
        <v>16</v>
      </c>
      <c r="G687" s="8" t="s">
        <v>1490</v>
      </c>
      <c r="H687" s="17">
        <v>43522</v>
      </c>
      <c r="I687" s="2"/>
      <c r="J687" s="2"/>
      <c r="K687" s="2"/>
      <c r="L687" s="2"/>
      <c r="M687" s="2"/>
      <c r="N687" s="2"/>
      <c r="O687" s="2"/>
      <c r="P687" s="2"/>
      <c r="Q687" s="2"/>
      <c r="R687" s="2"/>
      <c r="S687" s="2"/>
      <c r="T687" s="2"/>
      <c r="U687" s="2"/>
      <c r="V687" s="2"/>
      <c r="W687" s="2"/>
      <c r="X687" s="2"/>
      <c r="Y687" s="2"/>
      <c r="Z687" s="2"/>
    </row>
    <row r="688" spans="1:26" s="4" customFormat="1" ht="42.75" x14ac:dyDescent="0.2">
      <c r="A688" s="18" t="s">
        <v>469</v>
      </c>
      <c r="B688" s="9">
        <v>19</v>
      </c>
      <c r="C688" s="8">
        <v>2012</v>
      </c>
      <c r="D688" s="8" t="s">
        <v>760</v>
      </c>
      <c r="E688" s="8" t="s">
        <v>15</v>
      </c>
      <c r="F688" s="8" t="s">
        <v>761</v>
      </c>
      <c r="G688" s="8" t="s">
        <v>617</v>
      </c>
      <c r="H688" s="17">
        <v>43536</v>
      </c>
      <c r="I688" s="2"/>
      <c r="J688" s="2"/>
      <c r="K688" s="2"/>
      <c r="L688" s="2"/>
      <c r="M688" s="2"/>
      <c r="N688" s="2"/>
      <c r="O688" s="2"/>
      <c r="P688" s="2"/>
      <c r="Q688" s="2"/>
      <c r="R688" s="2"/>
      <c r="S688" s="2"/>
      <c r="T688" s="2"/>
      <c r="U688" s="2"/>
      <c r="V688" s="2"/>
      <c r="W688" s="2"/>
      <c r="X688" s="2"/>
      <c r="Y688" s="2"/>
      <c r="Z688" s="2"/>
    </row>
    <row r="689" spans="1:26" s="4" customFormat="1" ht="71.25" x14ac:dyDescent="0.2">
      <c r="A689" s="18" t="s">
        <v>469</v>
      </c>
      <c r="B689" s="9">
        <v>40</v>
      </c>
      <c r="C689" s="8">
        <v>2012</v>
      </c>
      <c r="D689" s="8" t="s">
        <v>762</v>
      </c>
      <c r="E689" s="8" t="s">
        <v>15</v>
      </c>
      <c r="F689" s="8" t="s">
        <v>11</v>
      </c>
      <c r="G689" s="8" t="s">
        <v>12</v>
      </c>
      <c r="H689" s="17">
        <v>43523</v>
      </c>
      <c r="I689" s="2"/>
      <c r="J689" s="2"/>
      <c r="K689" s="2"/>
      <c r="L689" s="2"/>
      <c r="M689" s="2"/>
      <c r="N689" s="2"/>
      <c r="O689" s="2"/>
      <c r="P689" s="2"/>
      <c r="Q689" s="2"/>
      <c r="R689" s="2"/>
      <c r="S689" s="2"/>
      <c r="T689" s="2"/>
      <c r="U689" s="2"/>
      <c r="V689" s="2"/>
      <c r="W689" s="2"/>
      <c r="X689" s="2"/>
      <c r="Y689" s="2"/>
      <c r="Z689" s="2"/>
    </row>
    <row r="690" spans="1:26" s="4" customFormat="1" ht="57" x14ac:dyDescent="0.2">
      <c r="A690" s="18" t="s">
        <v>469</v>
      </c>
      <c r="B690" s="9">
        <v>86</v>
      </c>
      <c r="C690" s="8">
        <v>2012</v>
      </c>
      <c r="D690" s="8" t="s">
        <v>763</v>
      </c>
      <c r="E690" s="8" t="s">
        <v>158</v>
      </c>
      <c r="F690" s="8" t="s">
        <v>190</v>
      </c>
      <c r="G690" s="8" t="s">
        <v>62</v>
      </c>
      <c r="H690" s="17">
        <v>43536</v>
      </c>
      <c r="I690" s="2"/>
      <c r="J690" s="2"/>
      <c r="K690" s="2"/>
      <c r="L690" s="2"/>
      <c r="M690" s="2"/>
      <c r="N690" s="2"/>
      <c r="O690" s="2"/>
      <c r="P690" s="2"/>
      <c r="Q690" s="2"/>
      <c r="R690" s="2"/>
      <c r="S690" s="2"/>
      <c r="T690" s="2"/>
      <c r="U690" s="2"/>
      <c r="V690" s="2"/>
      <c r="W690" s="2"/>
      <c r="X690" s="2"/>
      <c r="Y690" s="2"/>
      <c r="Z690" s="2"/>
    </row>
    <row r="691" spans="1:26" s="4" customFormat="1" ht="28.5" x14ac:dyDescent="0.2">
      <c r="A691" s="18" t="s">
        <v>469</v>
      </c>
      <c r="B691" s="9">
        <v>185</v>
      </c>
      <c r="C691" s="8">
        <v>2012</v>
      </c>
      <c r="D691" s="8" t="s">
        <v>764</v>
      </c>
      <c r="E691" s="8" t="s">
        <v>15</v>
      </c>
      <c r="F691" s="8" t="s">
        <v>761</v>
      </c>
      <c r="G691" s="8" t="s">
        <v>1407</v>
      </c>
      <c r="H691" s="17">
        <v>43536</v>
      </c>
      <c r="I691" s="2"/>
      <c r="J691" s="2"/>
      <c r="K691" s="2"/>
      <c r="L691" s="2"/>
      <c r="M691" s="2"/>
      <c r="N691" s="2"/>
      <c r="O691" s="2"/>
      <c r="P691" s="2"/>
      <c r="Q691" s="2"/>
      <c r="R691" s="2"/>
      <c r="S691" s="2"/>
      <c r="T691" s="2"/>
      <c r="U691" s="2"/>
      <c r="V691" s="2"/>
      <c r="W691" s="2"/>
      <c r="X691" s="2"/>
      <c r="Y691" s="2"/>
      <c r="Z691" s="2"/>
    </row>
    <row r="692" spans="1:26" s="4" customFormat="1" ht="85.5" x14ac:dyDescent="0.2">
      <c r="A692" s="18" t="s">
        <v>469</v>
      </c>
      <c r="B692" s="7">
        <v>309</v>
      </c>
      <c r="C692" s="8">
        <v>2012</v>
      </c>
      <c r="D692" s="8" t="s">
        <v>765</v>
      </c>
      <c r="E692" s="8" t="s">
        <v>15</v>
      </c>
      <c r="F692" s="8" t="s">
        <v>150</v>
      </c>
      <c r="G692" s="8" t="s">
        <v>1413</v>
      </c>
      <c r="H692" s="17">
        <v>43523</v>
      </c>
      <c r="I692" s="2"/>
      <c r="J692" s="2"/>
      <c r="K692" s="2"/>
      <c r="L692" s="2"/>
      <c r="M692" s="2"/>
      <c r="N692" s="2"/>
      <c r="O692" s="2"/>
      <c r="P692" s="2"/>
      <c r="Q692" s="2"/>
      <c r="R692" s="2"/>
      <c r="S692" s="2"/>
      <c r="T692" s="2"/>
      <c r="U692" s="2"/>
      <c r="V692" s="2"/>
      <c r="W692" s="2"/>
      <c r="X692" s="2"/>
      <c r="Y692" s="2"/>
      <c r="Z692" s="2"/>
    </row>
    <row r="693" spans="1:26" s="4" customFormat="1" ht="28.5" x14ac:dyDescent="0.2">
      <c r="A693" s="18" t="s">
        <v>469</v>
      </c>
      <c r="B693" s="9">
        <v>345</v>
      </c>
      <c r="C693" s="8">
        <v>2012</v>
      </c>
      <c r="D693" s="8" t="s">
        <v>766</v>
      </c>
      <c r="E693" s="8" t="s">
        <v>15</v>
      </c>
      <c r="F693" s="8" t="s">
        <v>1442</v>
      </c>
      <c r="G693" s="8" t="s">
        <v>1441</v>
      </c>
      <c r="H693" s="17">
        <v>43536</v>
      </c>
      <c r="I693" s="2"/>
      <c r="J693" s="2"/>
      <c r="K693" s="2"/>
      <c r="L693" s="2"/>
      <c r="M693" s="2"/>
      <c r="N693" s="2"/>
      <c r="O693" s="2"/>
      <c r="P693" s="2"/>
      <c r="Q693" s="2"/>
      <c r="R693" s="2"/>
      <c r="S693" s="2"/>
      <c r="T693" s="2"/>
      <c r="U693" s="2"/>
      <c r="V693" s="2"/>
      <c r="W693" s="2"/>
      <c r="X693" s="2"/>
      <c r="Y693" s="2"/>
      <c r="Z693" s="2"/>
    </row>
    <row r="694" spans="1:26" s="4" customFormat="1" ht="57" x14ac:dyDescent="0.2">
      <c r="A694" s="18" t="s">
        <v>469</v>
      </c>
      <c r="B694" s="7">
        <v>356</v>
      </c>
      <c r="C694" s="8">
        <v>2012</v>
      </c>
      <c r="D694" s="8" t="s">
        <v>767</v>
      </c>
      <c r="E694" s="8" t="s">
        <v>15</v>
      </c>
      <c r="F694" s="8" t="s">
        <v>74</v>
      </c>
      <c r="G694" s="8" t="s">
        <v>1459</v>
      </c>
      <c r="H694" s="17">
        <v>43522</v>
      </c>
      <c r="I694" s="2"/>
      <c r="J694" s="2"/>
      <c r="K694" s="2"/>
      <c r="L694" s="2"/>
      <c r="M694" s="2"/>
      <c r="N694" s="2"/>
      <c r="O694" s="2"/>
      <c r="P694" s="2"/>
      <c r="Q694" s="2"/>
      <c r="R694" s="2"/>
      <c r="S694" s="2"/>
      <c r="T694" s="2"/>
      <c r="U694" s="2"/>
      <c r="V694" s="2"/>
      <c r="W694" s="2"/>
      <c r="X694" s="2"/>
      <c r="Y694" s="2"/>
      <c r="Z694" s="2"/>
    </row>
    <row r="695" spans="1:26" s="4" customFormat="1" ht="57" x14ac:dyDescent="0.2">
      <c r="A695" s="18" t="s">
        <v>469</v>
      </c>
      <c r="B695" s="9">
        <v>407</v>
      </c>
      <c r="C695" s="8">
        <v>2012</v>
      </c>
      <c r="D695" s="8" t="s">
        <v>768</v>
      </c>
      <c r="E695" s="8" t="s">
        <v>15</v>
      </c>
      <c r="F695" s="8" t="s">
        <v>1442</v>
      </c>
      <c r="G695" s="8" t="s">
        <v>1441</v>
      </c>
      <c r="H695" s="17">
        <v>43536</v>
      </c>
      <c r="I695" s="2"/>
      <c r="J695" s="2"/>
      <c r="K695" s="2"/>
      <c r="L695" s="2"/>
      <c r="M695" s="2"/>
      <c r="N695" s="2"/>
      <c r="O695" s="2"/>
      <c r="P695" s="2"/>
      <c r="Q695" s="2"/>
      <c r="R695" s="2"/>
      <c r="S695" s="2"/>
      <c r="T695" s="2"/>
      <c r="U695" s="2"/>
      <c r="V695" s="2"/>
      <c r="W695" s="2"/>
      <c r="X695" s="2"/>
      <c r="Y695" s="2"/>
      <c r="Z695" s="2"/>
    </row>
    <row r="696" spans="1:26" s="4" customFormat="1" ht="28.5" x14ac:dyDescent="0.2">
      <c r="A696" s="18" t="s">
        <v>469</v>
      </c>
      <c r="B696" s="9">
        <v>429</v>
      </c>
      <c r="C696" s="8">
        <v>2012</v>
      </c>
      <c r="D696" s="8" t="s">
        <v>769</v>
      </c>
      <c r="E696" s="8" t="s">
        <v>158</v>
      </c>
      <c r="F696" s="8" t="s">
        <v>1442</v>
      </c>
      <c r="G696" s="8" t="s">
        <v>1441</v>
      </c>
      <c r="H696" s="17">
        <v>43536</v>
      </c>
      <c r="I696" s="2"/>
      <c r="J696" s="2"/>
      <c r="K696" s="2"/>
      <c r="L696" s="2"/>
      <c r="M696" s="2"/>
      <c r="N696" s="2"/>
      <c r="O696" s="2"/>
      <c r="P696" s="2"/>
      <c r="Q696" s="2"/>
      <c r="R696" s="2"/>
      <c r="S696" s="2"/>
      <c r="T696" s="2"/>
      <c r="U696" s="2"/>
      <c r="V696" s="2"/>
      <c r="W696" s="2"/>
      <c r="X696" s="2"/>
      <c r="Y696" s="2"/>
      <c r="Z696" s="2"/>
    </row>
    <row r="697" spans="1:26" s="4" customFormat="1" ht="42.75" x14ac:dyDescent="0.2">
      <c r="A697" s="18" t="s">
        <v>469</v>
      </c>
      <c r="B697" s="9">
        <v>437</v>
      </c>
      <c r="C697" s="8">
        <v>2012</v>
      </c>
      <c r="D697" s="8" t="s">
        <v>770</v>
      </c>
      <c r="E697" s="8" t="s">
        <v>15</v>
      </c>
      <c r="F697" s="8" t="s">
        <v>11</v>
      </c>
      <c r="G697" s="8" t="s">
        <v>12</v>
      </c>
      <c r="H697" s="17">
        <v>43523</v>
      </c>
      <c r="I697" s="2"/>
      <c r="J697" s="2"/>
      <c r="K697" s="2"/>
      <c r="L697" s="2"/>
      <c r="M697" s="2"/>
      <c r="N697" s="2"/>
      <c r="O697" s="2"/>
      <c r="P697" s="2"/>
      <c r="Q697" s="2"/>
      <c r="R697" s="2"/>
      <c r="S697" s="2"/>
      <c r="T697" s="2"/>
      <c r="U697" s="2"/>
      <c r="V697" s="2"/>
      <c r="W697" s="2"/>
      <c r="X697" s="2"/>
      <c r="Y697" s="2"/>
      <c r="Z697" s="2"/>
    </row>
    <row r="698" spans="1:26" s="4" customFormat="1" ht="28.5" x14ac:dyDescent="0.2">
      <c r="A698" s="18" t="s">
        <v>469</v>
      </c>
      <c r="B698" s="9">
        <v>618</v>
      </c>
      <c r="C698" s="8">
        <v>2012</v>
      </c>
      <c r="D698" s="8" t="s">
        <v>734</v>
      </c>
      <c r="E698" s="8" t="s">
        <v>15</v>
      </c>
      <c r="F698" s="8" t="s">
        <v>1436</v>
      </c>
      <c r="G698" s="8" t="s">
        <v>1437</v>
      </c>
      <c r="H698" s="17">
        <v>43536</v>
      </c>
      <c r="I698" s="2"/>
      <c r="J698" s="2"/>
      <c r="K698" s="2"/>
      <c r="L698" s="2"/>
      <c r="M698" s="2"/>
      <c r="N698" s="2"/>
      <c r="O698" s="2"/>
      <c r="P698" s="2"/>
      <c r="Q698" s="2"/>
      <c r="R698" s="2"/>
      <c r="S698" s="2"/>
      <c r="T698" s="2"/>
      <c r="U698" s="2"/>
      <c r="V698" s="2"/>
      <c r="W698" s="2"/>
      <c r="X698" s="2"/>
      <c r="Y698" s="2"/>
      <c r="Z698" s="2"/>
    </row>
    <row r="699" spans="1:26" s="4" customFormat="1" ht="57" x14ac:dyDescent="0.2">
      <c r="A699" s="18" t="s">
        <v>469</v>
      </c>
      <c r="B699" s="7">
        <v>156</v>
      </c>
      <c r="C699" s="8">
        <v>2011</v>
      </c>
      <c r="D699" s="8" t="s">
        <v>743</v>
      </c>
      <c r="E699" s="8" t="s">
        <v>15</v>
      </c>
      <c r="F699" s="8" t="s">
        <v>1442</v>
      </c>
      <c r="G699" s="8" t="s">
        <v>1441</v>
      </c>
      <c r="H699" s="17">
        <v>43522</v>
      </c>
      <c r="I699" s="2"/>
      <c r="J699" s="2"/>
      <c r="K699" s="2"/>
      <c r="L699" s="2"/>
      <c r="M699" s="2"/>
      <c r="N699" s="2"/>
      <c r="O699" s="2"/>
      <c r="P699" s="2"/>
      <c r="Q699" s="2"/>
      <c r="R699" s="2"/>
      <c r="S699" s="2"/>
      <c r="T699" s="2"/>
      <c r="U699" s="2"/>
      <c r="V699" s="2"/>
      <c r="W699" s="2"/>
      <c r="X699" s="2"/>
      <c r="Y699" s="2"/>
      <c r="Z699" s="2"/>
    </row>
    <row r="700" spans="1:26" s="4" customFormat="1" ht="57" x14ac:dyDescent="0.2">
      <c r="A700" s="18" t="s">
        <v>469</v>
      </c>
      <c r="B700" s="7">
        <v>294</v>
      </c>
      <c r="C700" s="8">
        <v>2011</v>
      </c>
      <c r="D700" s="8" t="s">
        <v>744</v>
      </c>
      <c r="E700" s="8" t="s">
        <v>15</v>
      </c>
      <c r="F700" s="8" t="s">
        <v>1442</v>
      </c>
      <c r="G700" s="8" t="s">
        <v>1441</v>
      </c>
      <c r="H700" s="17">
        <v>43522</v>
      </c>
      <c r="I700" s="2"/>
      <c r="J700" s="2"/>
      <c r="K700" s="2"/>
      <c r="L700" s="2"/>
      <c r="M700" s="2"/>
      <c r="N700" s="2"/>
      <c r="O700" s="2"/>
      <c r="P700" s="2"/>
      <c r="Q700" s="2"/>
      <c r="R700" s="2"/>
      <c r="S700" s="2"/>
      <c r="T700" s="2"/>
      <c r="U700" s="2"/>
      <c r="V700" s="2"/>
      <c r="W700" s="2"/>
      <c r="X700" s="2"/>
      <c r="Y700" s="2"/>
      <c r="Z700" s="2"/>
    </row>
    <row r="701" spans="1:26" s="4" customFormat="1" ht="28.5" x14ac:dyDescent="0.2">
      <c r="A701" s="18" t="s">
        <v>469</v>
      </c>
      <c r="B701" s="7">
        <v>397</v>
      </c>
      <c r="C701" s="8">
        <v>2011</v>
      </c>
      <c r="D701" s="8" t="s">
        <v>745</v>
      </c>
      <c r="E701" s="8" t="s">
        <v>15</v>
      </c>
      <c r="F701" s="8" t="s">
        <v>1435</v>
      </c>
      <c r="G701" s="8" t="s">
        <v>1434</v>
      </c>
      <c r="H701" s="17">
        <v>43536</v>
      </c>
      <c r="I701" s="2"/>
      <c r="J701" s="2"/>
      <c r="K701" s="2"/>
      <c r="L701" s="2"/>
      <c r="M701" s="2"/>
      <c r="N701" s="2"/>
      <c r="O701" s="2"/>
      <c r="P701" s="2"/>
      <c r="Q701" s="2"/>
      <c r="R701" s="2"/>
      <c r="S701" s="2"/>
      <c r="T701" s="2"/>
      <c r="U701" s="2"/>
      <c r="V701" s="2"/>
      <c r="W701" s="2"/>
      <c r="X701" s="2"/>
      <c r="Y701" s="2"/>
      <c r="Z701" s="2"/>
    </row>
    <row r="702" spans="1:26" s="4" customFormat="1" ht="28.5" x14ac:dyDescent="0.2">
      <c r="A702" s="18" t="s">
        <v>469</v>
      </c>
      <c r="B702" s="7">
        <v>497</v>
      </c>
      <c r="C702" s="8">
        <v>2011</v>
      </c>
      <c r="D702" s="8" t="s">
        <v>746</v>
      </c>
      <c r="E702" s="8" t="s">
        <v>15</v>
      </c>
      <c r="F702" s="8" t="s">
        <v>1442</v>
      </c>
      <c r="G702" s="8" t="s">
        <v>1441</v>
      </c>
      <c r="H702" s="17">
        <v>43522</v>
      </c>
      <c r="I702" s="2"/>
      <c r="J702" s="2"/>
      <c r="K702" s="2"/>
      <c r="L702" s="2"/>
      <c r="M702" s="2"/>
      <c r="N702" s="2"/>
      <c r="O702" s="2"/>
      <c r="P702" s="2"/>
      <c r="Q702" s="2"/>
      <c r="R702" s="2"/>
      <c r="S702" s="2"/>
      <c r="T702" s="2"/>
      <c r="U702" s="2"/>
      <c r="V702" s="2"/>
      <c r="W702" s="2"/>
      <c r="X702" s="2"/>
      <c r="Y702" s="2"/>
      <c r="Z702" s="2"/>
    </row>
    <row r="703" spans="1:26" s="4" customFormat="1" ht="28.5" x14ac:dyDescent="0.2">
      <c r="A703" s="18" t="s">
        <v>469</v>
      </c>
      <c r="B703" s="8">
        <v>503</v>
      </c>
      <c r="C703" s="8">
        <v>2011</v>
      </c>
      <c r="D703" s="8" t="s">
        <v>747</v>
      </c>
      <c r="E703" s="8" t="s">
        <v>158</v>
      </c>
      <c r="F703" s="8" t="s">
        <v>205</v>
      </c>
      <c r="G703" s="8" t="s">
        <v>360</v>
      </c>
      <c r="H703" s="17">
        <v>43536</v>
      </c>
      <c r="I703" s="2"/>
      <c r="J703" s="2"/>
      <c r="K703" s="2"/>
      <c r="L703" s="2"/>
      <c r="M703" s="2"/>
      <c r="N703" s="2"/>
      <c r="O703" s="2"/>
      <c r="P703" s="2"/>
      <c r="Q703" s="2"/>
      <c r="R703" s="2"/>
      <c r="S703" s="2"/>
      <c r="T703" s="2"/>
      <c r="U703" s="2"/>
      <c r="V703" s="2"/>
      <c r="W703" s="2"/>
      <c r="X703" s="2"/>
      <c r="Y703" s="2"/>
      <c r="Z703" s="2"/>
    </row>
    <row r="704" spans="1:26" s="4" customFormat="1" ht="42.75" x14ac:dyDescent="0.2">
      <c r="A704" s="18" t="s">
        <v>469</v>
      </c>
      <c r="B704" s="7">
        <v>547</v>
      </c>
      <c r="C704" s="8">
        <v>2011</v>
      </c>
      <c r="D704" s="8" t="s">
        <v>748</v>
      </c>
      <c r="E704" s="8" t="s">
        <v>15</v>
      </c>
      <c r="F704" s="8" t="s">
        <v>1442</v>
      </c>
      <c r="G704" s="8" t="s">
        <v>1441</v>
      </c>
      <c r="H704" s="17">
        <v>43522</v>
      </c>
      <c r="I704" s="2"/>
      <c r="J704" s="2"/>
      <c r="K704" s="2"/>
      <c r="L704" s="2"/>
      <c r="M704" s="2"/>
      <c r="N704" s="2"/>
      <c r="O704" s="2"/>
      <c r="P704" s="2"/>
      <c r="Q704" s="2"/>
      <c r="R704" s="2"/>
      <c r="S704" s="2"/>
      <c r="T704" s="2"/>
      <c r="U704" s="2"/>
      <c r="V704" s="2"/>
      <c r="W704" s="2"/>
      <c r="X704" s="2"/>
      <c r="Y704" s="2"/>
      <c r="Z704" s="2"/>
    </row>
    <row r="705" spans="1:26" s="4" customFormat="1" ht="42.75" x14ac:dyDescent="0.2">
      <c r="A705" s="16" t="s">
        <v>469</v>
      </c>
      <c r="B705" s="9">
        <v>606</v>
      </c>
      <c r="C705" s="8">
        <v>2011</v>
      </c>
      <c r="D705" s="8" t="s">
        <v>749</v>
      </c>
      <c r="E705" s="8" t="s">
        <v>15</v>
      </c>
      <c r="F705" s="8" t="s">
        <v>29</v>
      </c>
      <c r="G705" s="8" t="s">
        <v>30</v>
      </c>
      <c r="H705" s="17">
        <v>43536</v>
      </c>
      <c r="I705" s="2"/>
      <c r="J705" s="2"/>
      <c r="K705" s="2"/>
      <c r="L705" s="2"/>
      <c r="M705" s="2"/>
      <c r="N705" s="2"/>
      <c r="O705" s="2"/>
      <c r="P705" s="2"/>
      <c r="Q705" s="2"/>
      <c r="R705" s="2"/>
      <c r="S705" s="2"/>
      <c r="T705" s="2"/>
      <c r="U705" s="2"/>
      <c r="V705" s="2"/>
      <c r="W705" s="2"/>
      <c r="X705" s="2"/>
      <c r="Y705" s="2"/>
      <c r="Z705" s="2"/>
    </row>
    <row r="706" spans="1:26" s="4" customFormat="1" ht="42.75" x14ac:dyDescent="0.2">
      <c r="A706" s="16" t="s">
        <v>469</v>
      </c>
      <c r="B706" s="9">
        <v>654</v>
      </c>
      <c r="C706" s="8">
        <v>2011</v>
      </c>
      <c r="D706" s="8" t="s">
        <v>750</v>
      </c>
      <c r="E706" s="8" t="s">
        <v>751</v>
      </c>
      <c r="F706" s="8" t="s">
        <v>752</v>
      </c>
      <c r="G706" s="8" t="s">
        <v>753</v>
      </c>
      <c r="H706" s="17">
        <v>43536</v>
      </c>
      <c r="I706" s="2"/>
      <c r="J706" s="2"/>
      <c r="K706" s="2"/>
      <c r="L706" s="2"/>
      <c r="M706" s="2"/>
      <c r="N706" s="2"/>
      <c r="O706" s="2"/>
      <c r="P706" s="2"/>
      <c r="Q706" s="2"/>
      <c r="R706" s="2"/>
      <c r="S706" s="2"/>
      <c r="T706" s="2"/>
      <c r="U706" s="2"/>
      <c r="V706" s="2"/>
      <c r="W706" s="2"/>
      <c r="X706" s="2"/>
      <c r="Y706" s="2"/>
      <c r="Z706" s="2"/>
    </row>
    <row r="707" spans="1:26" s="4" customFormat="1" ht="42.75" x14ac:dyDescent="0.2">
      <c r="A707" s="18" t="s">
        <v>469</v>
      </c>
      <c r="B707" s="9">
        <v>677</v>
      </c>
      <c r="C707" s="8">
        <v>2011</v>
      </c>
      <c r="D707" s="8" t="s">
        <v>754</v>
      </c>
      <c r="E707" s="8" t="s">
        <v>15</v>
      </c>
      <c r="F707" s="8" t="s">
        <v>1442</v>
      </c>
      <c r="G707" s="8" t="s">
        <v>1441</v>
      </c>
      <c r="H707" s="17">
        <v>43536</v>
      </c>
      <c r="I707" s="2"/>
      <c r="J707" s="2"/>
      <c r="K707" s="2"/>
      <c r="L707" s="2"/>
      <c r="M707" s="2"/>
      <c r="N707" s="2"/>
      <c r="O707" s="2"/>
      <c r="P707" s="2"/>
      <c r="Q707" s="2"/>
      <c r="R707" s="2"/>
      <c r="S707" s="2"/>
      <c r="T707" s="2"/>
      <c r="U707" s="2"/>
      <c r="V707" s="2"/>
      <c r="W707" s="2"/>
      <c r="X707" s="2"/>
      <c r="Y707" s="2"/>
      <c r="Z707" s="2"/>
    </row>
    <row r="708" spans="1:26" s="4" customFormat="1" ht="42.75" x14ac:dyDescent="0.2">
      <c r="A708" s="18" t="s">
        <v>469</v>
      </c>
      <c r="B708" s="9">
        <v>678</v>
      </c>
      <c r="C708" s="8">
        <v>2011</v>
      </c>
      <c r="D708" s="8" t="s">
        <v>755</v>
      </c>
      <c r="E708" s="8" t="s">
        <v>15</v>
      </c>
      <c r="F708" s="8" t="s">
        <v>1436</v>
      </c>
      <c r="G708" s="8" t="s">
        <v>1437</v>
      </c>
      <c r="H708" s="17">
        <v>43536</v>
      </c>
      <c r="I708" s="2"/>
      <c r="J708" s="2"/>
      <c r="K708" s="2"/>
      <c r="L708" s="2"/>
      <c r="M708" s="2"/>
      <c r="N708" s="2"/>
      <c r="O708" s="2"/>
      <c r="P708" s="2"/>
      <c r="Q708" s="2"/>
      <c r="R708" s="2"/>
      <c r="S708" s="2"/>
      <c r="T708" s="2"/>
      <c r="U708" s="2"/>
      <c r="V708" s="2"/>
      <c r="W708" s="2"/>
      <c r="X708" s="2"/>
      <c r="Y708" s="2"/>
      <c r="Z708" s="2"/>
    </row>
    <row r="709" spans="1:26" s="4" customFormat="1" ht="28.5" x14ac:dyDescent="0.2">
      <c r="A709" s="18" t="s">
        <v>469</v>
      </c>
      <c r="B709" s="9">
        <v>679</v>
      </c>
      <c r="C709" s="8">
        <v>2011</v>
      </c>
      <c r="D709" s="8" t="s">
        <v>756</v>
      </c>
      <c r="E709" s="8" t="s">
        <v>15</v>
      </c>
      <c r="F709" s="8" t="s">
        <v>1436</v>
      </c>
      <c r="G709" s="8" t="s">
        <v>1437</v>
      </c>
      <c r="H709" s="17">
        <v>43536</v>
      </c>
      <c r="I709" s="2"/>
      <c r="J709" s="2"/>
      <c r="K709" s="2"/>
      <c r="L709" s="2"/>
      <c r="M709" s="2"/>
      <c r="N709" s="2"/>
      <c r="O709" s="2"/>
      <c r="P709" s="2"/>
      <c r="Q709" s="2"/>
      <c r="R709" s="2"/>
      <c r="S709" s="2"/>
      <c r="T709" s="2"/>
      <c r="U709" s="2"/>
      <c r="V709" s="2"/>
      <c r="W709" s="2"/>
      <c r="X709" s="2"/>
      <c r="Y709" s="2"/>
      <c r="Z709" s="2"/>
    </row>
    <row r="710" spans="1:26" s="4" customFormat="1" ht="42.75" x14ac:dyDescent="0.2">
      <c r="A710" s="18" t="s">
        <v>469</v>
      </c>
      <c r="B710" s="9">
        <v>680</v>
      </c>
      <c r="C710" s="8">
        <v>2011</v>
      </c>
      <c r="D710" s="8" t="s">
        <v>757</v>
      </c>
      <c r="E710" s="8" t="s">
        <v>15</v>
      </c>
      <c r="F710" s="8" t="s">
        <v>1436</v>
      </c>
      <c r="G710" s="8" t="s">
        <v>1437</v>
      </c>
      <c r="H710" s="17">
        <v>43536</v>
      </c>
      <c r="I710" s="2"/>
      <c r="J710" s="2"/>
      <c r="K710" s="2"/>
      <c r="L710" s="2"/>
      <c r="M710" s="2"/>
      <c r="N710" s="2"/>
      <c r="O710" s="2"/>
      <c r="P710" s="2"/>
      <c r="Q710" s="2"/>
      <c r="R710" s="2"/>
      <c r="S710" s="2"/>
      <c r="T710" s="2"/>
      <c r="U710" s="2"/>
      <c r="V710" s="2"/>
      <c r="W710" s="2"/>
      <c r="X710" s="2"/>
      <c r="Y710" s="2"/>
      <c r="Z710" s="2"/>
    </row>
    <row r="711" spans="1:26" s="4" customFormat="1" ht="42.75" x14ac:dyDescent="0.2">
      <c r="A711" s="18" t="s">
        <v>469</v>
      </c>
      <c r="B711" s="9">
        <v>687</v>
      </c>
      <c r="C711" s="8">
        <v>2011</v>
      </c>
      <c r="D711" s="8" t="s">
        <v>758</v>
      </c>
      <c r="E711" s="8" t="s">
        <v>15</v>
      </c>
      <c r="F711" s="8" t="s">
        <v>190</v>
      </c>
      <c r="G711" s="8" t="s">
        <v>62</v>
      </c>
      <c r="H711" s="17">
        <v>43536</v>
      </c>
      <c r="I711" s="2"/>
      <c r="J711" s="2"/>
      <c r="K711" s="2"/>
      <c r="L711" s="2"/>
      <c r="M711" s="2"/>
      <c r="N711" s="2"/>
      <c r="O711" s="2"/>
      <c r="P711" s="2"/>
      <c r="Q711" s="2"/>
      <c r="R711" s="2"/>
      <c r="S711" s="2"/>
      <c r="T711" s="2"/>
      <c r="U711" s="2"/>
      <c r="V711" s="2"/>
      <c r="W711" s="2"/>
      <c r="X711" s="2"/>
      <c r="Y711" s="2"/>
      <c r="Z711" s="2"/>
    </row>
    <row r="712" spans="1:26" s="4" customFormat="1" ht="28.5" x14ac:dyDescent="0.2">
      <c r="A712" s="18" t="s">
        <v>469</v>
      </c>
      <c r="B712" s="7">
        <v>690</v>
      </c>
      <c r="C712" s="8">
        <v>2011</v>
      </c>
      <c r="D712" s="8" t="s">
        <v>759</v>
      </c>
      <c r="E712" s="8" t="s">
        <v>15</v>
      </c>
      <c r="F712" s="8" t="s">
        <v>90</v>
      </c>
      <c r="G712" s="8" t="s">
        <v>1463</v>
      </c>
      <c r="H712" s="17">
        <v>43522</v>
      </c>
      <c r="I712" s="2"/>
      <c r="J712" s="2"/>
      <c r="K712" s="2"/>
      <c r="L712" s="2"/>
      <c r="M712" s="2"/>
      <c r="N712" s="2"/>
      <c r="O712" s="2"/>
      <c r="P712" s="2"/>
      <c r="Q712" s="2"/>
      <c r="R712" s="2"/>
      <c r="S712" s="2"/>
      <c r="T712" s="2"/>
      <c r="U712" s="2"/>
      <c r="V712" s="2"/>
      <c r="W712" s="2"/>
      <c r="X712" s="2"/>
      <c r="Y712" s="2"/>
      <c r="Z712" s="2"/>
    </row>
    <row r="713" spans="1:26" s="4" customFormat="1" ht="57" x14ac:dyDescent="0.2">
      <c r="A713" s="18" t="s">
        <v>469</v>
      </c>
      <c r="B713" s="7">
        <v>101</v>
      </c>
      <c r="C713" s="8">
        <v>2010</v>
      </c>
      <c r="D713" s="8" t="s">
        <v>728</v>
      </c>
      <c r="E713" s="8" t="s">
        <v>729</v>
      </c>
      <c r="F713" s="8" t="s">
        <v>190</v>
      </c>
      <c r="G713" s="8" t="s">
        <v>62</v>
      </c>
      <c r="H713" s="17">
        <v>43536</v>
      </c>
      <c r="I713" s="2"/>
      <c r="J713" s="2"/>
      <c r="K713" s="2"/>
      <c r="L713" s="2"/>
      <c r="M713" s="2"/>
      <c r="N713" s="2"/>
      <c r="O713" s="2"/>
      <c r="P713" s="2"/>
      <c r="Q713" s="2"/>
      <c r="R713" s="2"/>
      <c r="S713" s="2"/>
      <c r="T713" s="2"/>
      <c r="U713" s="2"/>
      <c r="V713" s="2"/>
      <c r="W713" s="2"/>
      <c r="X713" s="2"/>
      <c r="Y713" s="2"/>
      <c r="Z713" s="2"/>
    </row>
    <row r="714" spans="1:26" s="4" customFormat="1" ht="42.75" x14ac:dyDescent="0.2">
      <c r="A714" s="18" t="s">
        <v>469</v>
      </c>
      <c r="B714" s="9">
        <v>177</v>
      </c>
      <c r="C714" s="8">
        <v>2010</v>
      </c>
      <c r="D714" s="8" t="s">
        <v>730</v>
      </c>
      <c r="E714" s="8" t="s">
        <v>15</v>
      </c>
      <c r="F714" s="8" t="s">
        <v>306</v>
      </c>
      <c r="G714" s="8" t="s">
        <v>1407</v>
      </c>
      <c r="H714" s="17">
        <v>43536</v>
      </c>
      <c r="I714" s="2"/>
      <c r="J714" s="2"/>
      <c r="K714" s="2"/>
      <c r="L714" s="2"/>
      <c r="M714" s="2"/>
      <c r="N714" s="2"/>
      <c r="O714" s="2"/>
      <c r="P714" s="2"/>
      <c r="Q714" s="2"/>
      <c r="R714" s="2"/>
      <c r="S714" s="2"/>
      <c r="T714" s="2"/>
      <c r="U714" s="2"/>
      <c r="V714" s="2"/>
      <c r="W714" s="2"/>
      <c r="X714" s="2"/>
      <c r="Y714" s="2"/>
      <c r="Z714" s="2"/>
    </row>
    <row r="715" spans="1:26" s="4" customFormat="1" ht="42.75" x14ac:dyDescent="0.2">
      <c r="A715" s="18" t="s">
        <v>469</v>
      </c>
      <c r="B715" s="7">
        <v>190</v>
      </c>
      <c r="C715" s="8">
        <v>2010</v>
      </c>
      <c r="D715" s="8" t="s">
        <v>731</v>
      </c>
      <c r="E715" s="8" t="s">
        <v>15</v>
      </c>
      <c r="F715" s="8" t="s">
        <v>74</v>
      </c>
      <c r="G715" s="8" t="s">
        <v>1459</v>
      </c>
      <c r="H715" s="17">
        <v>43522</v>
      </c>
      <c r="I715" s="2"/>
      <c r="J715" s="2"/>
      <c r="K715" s="2"/>
      <c r="L715" s="2"/>
      <c r="M715" s="2"/>
      <c r="N715" s="2"/>
      <c r="O715" s="2"/>
      <c r="P715" s="2"/>
      <c r="Q715" s="2"/>
      <c r="R715" s="2"/>
      <c r="S715" s="2"/>
      <c r="T715" s="2"/>
      <c r="U715" s="2"/>
      <c r="V715" s="2"/>
      <c r="W715" s="2"/>
      <c r="X715" s="2"/>
      <c r="Y715" s="2"/>
      <c r="Z715" s="2"/>
    </row>
    <row r="716" spans="1:26" s="4" customFormat="1" ht="42.75" x14ac:dyDescent="0.2">
      <c r="A716" s="18" t="s">
        <v>469</v>
      </c>
      <c r="B716" s="7">
        <v>371</v>
      </c>
      <c r="C716" s="8">
        <v>2010</v>
      </c>
      <c r="D716" s="8" t="s">
        <v>732</v>
      </c>
      <c r="E716" s="8" t="s">
        <v>15</v>
      </c>
      <c r="F716" s="8" t="s">
        <v>108</v>
      </c>
      <c r="G716" s="8" t="s">
        <v>7</v>
      </c>
      <c r="H716" s="17">
        <v>43523</v>
      </c>
      <c r="I716" s="2"/>
      <c r="J716" s="2"/>
      <c r="K716" s="2"/>
      <c r="L716" s="2"/>
      <c r="M716" s="2"/>
      <c r="N716" s="2"/>
      <c r="O716" s="2"/>
      <c r="P716" s="2"/>
      <c r="Q716" s="2"/>
      <c r="R716" s="2"/>
      <c r="S716" s="2"/>
      <c r="T716" s="2"/>
      <c r="U716" s="2"/>
      <c r="V716" s="2"/>
      <c r="W716" s="2"/>
      <c r="X716" s="2"/>
      <c r="Y716" s="2"/>
      <c r="Z716" s="2"/>
    </row>
    <row r="717" spans="1:26" s="4" customFormat="1" ht="42.75" x14ac:dyDescent="0.2">
      <c r="A717" s="18" t="s">
        <v>469</v>
      </c>
      <c r="B717" s="7">
        <v>397</v>
      </c>
      <c r="C717" s="8">
        <v>2010</v>
      </c>
      <c r="D717" s="8" t="s">
        <v>733</v>
      </c>
      <c r="E717" s="8" t="s">
        <v>15</v>
      </c>
      <c r="F717" s="8" t="s">
        <v>1524</v>
      </c>
      <c r="G717" s="8" t="s">
        <v>1525</v>
      </c>
      <c r="H717" s="17">
        <v>43536</v>
      </c>
      <c r="I717" s="2"/>
      <c r="J717" s="2"/>
      <c r="K717" s="2"/>
      <c r="L717" s="2"/>
      <c r="M717" s="2"/>
      <c r="N717" s="2"/>
      <c r="O717" s="2"/>
      <c r="P717" s="2"/>
      <c r="Q717" s="2"/>
      <c r="R717" s="2"/>
      <c r="S717" s="2"/>
      <c r="T717" s="2"/>
      <c r="U717" s="2"/>
      <c r="V717" s="2"/>
      <c r="W717" s="2"/>
      <c r="X717" s="2"/>
      <c r="Y717" s="2"/>
      <c r="Z717" s="2"/>
    </row>
    <row r="718" spans="1:26" s="4" customFormat="1" ht="28.5" x14ac:dyDescent="0.2">
      <c r="A718" s="18" t="s">
        <v>469</v>
      </c>
      <c r="B718" s="9">
        <v>545</v>
      </c>
      <c r="C718" s="8">
        <v>2010</v>
      </c>
      <c r="D718" s="8" t="s">
        <v>734</v>
      </c>
      <c r="E718" s="8" t="s">
        <v>15</v>
      </c>
      <c r="F718" s="8" t="s">
        <v>1436</v>
      </c>
      <c r="G718" s="8" t="s">
        <v>1437</v>
      </c>
      <c r="H718" s="17">
        <v>43536</v>
      </c>
      <c r="I718" s="2"/>
      <c r="J718" s="2"/>
      <c r="K718" s="2"/>
      <c r="L718" s="2"/>
      <c r="M718" s="2"/>
      <c r="N718" s="2"/>
      <c r="O718" s="2"/>
      <c r="P718" s="2"/>
      <c r="Q718" s="2"/>
      <c r="R718" s="2"/>
      <c r="S718" s="2"/>
      <c r="T718" s="2"/>
      <c r="U718" s="2"/>
      <c r="V718" s="2"/>
      <c r="W718" s="2"/>
      <c r="X718" s="2"/>
      <c r="Y718" s="2"/>
      <c r="Z718" s="2"/>
    </row>
    <row r="719" spans="1:26" s="4" customFormat="1" ht="28.5" x14ac:dyDescent="0.2">
      <c r="A719" s="18" t="s">
        <v>469</v>
      </c>
      <c r="B719" s="9">
        <v>546</v>
      </c>
      <c r="C719" s="8">
        <v>2010</v>
      </c>
      <c r="D719" s="8" t="s">
        <v>735</v>
      </c>
      <c r="E719" s="8" t="s">
        <v>15</v>
      </c>
      <c r="F719" s="8" t="s">
        <v>1436</v>
      </c>
      <c r="G719" s="8" t="s">
        <v>1437</v>
      </c>
      <c r="H719" s="17">
        <v>43536</v>
      </c>
      <c r="I719" s="2"/>
      <c r="J719" s="2"/>
      <c r="K719" s="2"/>
      <c r="L719" s="2"/>
      <c r="M719" s="2"/>
      <c r="N719" s="2"/>
      <c r="O719" s="2"/>
      <c r="P719" s="2"/>
      <c r="Q719" s="2"/>
      <c r="R719" s="2"/>
      <c r="S719" s="2"/>
      <c r="T719" s="2"/>
      <c r="U719" s="2"/>
      <c r="V719" s="2"/>
      <c r="W719" s="2"/>
      <c r="X719" s="2"/>
      <c r="Y719" s="2"/>
      <c r="Z719" s="2"/>
    </row>
    <row r="720" spans="1:26" s="4" customFormat="1" ht="28.5" x14ac:dyDescent="0.2">
      <c r="A720" s="18" t="s">
        <v>469</v>
      </c>
      <c r="B720" s="9">
        <v>547</v>
      </c>
      <c r="C720" s="8">
        <v>2010</v>
      </c>
      <c r="D720" s="8" t="s">
        <v>736</v>
      </c>
      <c r="E720" s="8" t="s">
        <v>15</v>
      </c>
      <c r="F720" s="8" t="s">
        <v>1436</v>
      </c>
      <c r="G720" s="8" t="s">
        <v>1437</v>
      </c>
      <c r="H720" s="17">
        <v>43536</v>
      </c>
      <c r="I720" s="2"/>
      <c r="J720" s="2"/>
      <c r="K720" s="2"/>
      <c r="L720" s="2"/>
      <c r="M720" s="2"/>
      <c r="N720" s="2"/>
      <c r="O720" s="2"/>
      <c r="P720" s="2"/>
      <c r="Q720" s="2"/>
      <c r="R720" s="2"/>
      <c r="S720" s="2"/>
      <c r="T720" s="2"/>
      <c r="U720" s="2"/>
      <c r="V720" s="2"/>
      <c r="W720" s="2"/>
      <c r="X720" s="2"/>
      <c r="Y720" s="2"/>
      <c r="Z720" s="2"/>
    </row>
    <row r="721" spans="1:26" s="4" customFormat="1" ht="33" customHeight="1" x14ac:dyDescent="0.2">
      <c r="A721" s="18" t="s">
        <v>469</v>
      </c>
      <c r="B721" s="9">
        <v>550</v>
      </c>
      <c r="C721" s="8">
        <v>2010</v>
      </c>
      <c r="D721" s="8" t="s">
        <v>737</v>
      </c>
      <c r="E721" s="8" t="s">
        <v>15</v>
      </c>
      <c r="F721" s="8" t="s">
        <v>1436</v>
      </c>
      <c r="G721" s="8" t="s">
        <v>1437</v>
      </c>
      <c r="H721" s="17">
        <v>43536</v>
      </c>
      <c r="I721" s="2"/>
      <c r="J721" s="2"/>
      <c r="K721" s="2"/>
      <c r="L721" s="2"/>
      <c r="M721" s="2"/>
      <c r="N721" s="2"/>
      <c r="O721" s="2"/>
      <c r="P721" s="2"/>
      <c r="Q721" s="2"/>
      <c r="R721" s="2"/>
      <c r="S721" s="2"/>
      <c r="T721" s="2"/>
      <c r="U721" s="2"/>
      <c r="V721" s="2"/>
      <c r="W721" s="2"/>
      <c r="X721" s="2"/>
      <c r="Y721" s="2"/>
      <c r="Z721" s="2"/>
    </row>
    <row r="722" spans="1:26" s="4" customFormat="1" ht="28.5" x14ac:dyDescent="0.2">
      <c r="A722" s="18" t="s">
        <v>469</v>
      </c>
      <c r="B722" s="9">
        <v>789</v>
      </c>
      <c r="C722" s="8">
        <v>2010</v>
      </c>
      <c r="D722" s="8" t="s">
        <v>738</v>
      </c>
      <c r="E722" s="8" t="s">
        <v>739</v>
      </c>
      <c r="F722" s="8" t="s">
        <v>1442</v>
      </c>
      <c r="G722" s="8" t="s">
        <v>1441</v>
      </c>
      <c r="H722" s="17">
        <v>43536</v>
      </c>
      <c r="I722" s="2"/>
      <c r="J722" s="2"/>
      <c r="K722" s="2"/>
      <c r="L722" s="2"/>
      <c r="M722" s="2"/>
      <c r="N722" s="2"/>
      <c r="O722" s="2"/>
      <c r="P722" s="2"/>
      <c r="Q722" s="2"/>
      <c r="R722" s="2"/>
      <c r="S722" s="2"/>
      <c r="T722" s="2"/>
      <c r="U722" s="2"/>
      <c r="V722" s="2"/>
      <c r="W722" s="2"/>
      <c r="X722" s="2"/>
      <c r="Y722" s="2"/>
      <c r="Z722" s="2"/>
    </row>
    <row r="723" spans="1:26" s="4" customFormat="1" ht="57" x14ac:dyDescent="0.2">
      <c r="A723" s="18" t="s">
        <v>469</v>
      </c>
      <c r="B723" s="9">
        <v>1469</v>
      </c>
      <c r="C723" s="8">
        <v>2010</v>
      </c>
      <c r="D723" s="8" t="s">
        <v>740</v>
      </c>
      <c r="E723" s="8" t="s">
        <v>741</v>
      </c>
      <c r="F723" s="8" t="s">
        <v>150</v>
      </c>
      <c r="G723" s="8" t="s">
        <v>346</v>
      </c>
      <c r="H723" s="17">
        <v>43523</v>
      </c>
      <c r="I723" s="2"/>
      <c r="J723" s="2"/>
      <c r="K723" s="2"/>
      <c r="L723" s="2"/>
      <c r="M723" s="2"/>
      <c r="N723" s="2"/>
      <c r="O723" s="2"/>
      <c r="P723" s="2"/>
      <c r="Q723" s="2"/>
      <c r="R723" s="2"/>
      <c r="S723" s="2"/>
      <c r="T723" s="2"/>
      <c r="U723" s="2"/>
      <c r="V723" s="2"/>
      <c r="W723" s="2"/>
      <c r="X723" s="2"/>
      <c r="Y723" s="2"/>
      <c r="Z723" s="2"/>
    </row>
    <row r="724" spans="1:26" s="4" customFormat="1" ht="28.5" x14ac:dyDescent="0.2">
      <c r="A724" s="18" t="s">
        <v>469</v>
      </c>
      <c r="B724" s="9">
        <v>1666</v>
      </c>
      <c r="C724" s="8">
        <v>2010</v>
      </c>
      <c r="D724" s="8" t="s">
        <v>742</v>
      </c>
      <c r="E724" s="8" t="s">
        <v>15</v>
      </c>
      <c r="F724" s="8" t="s">
        <v>190</v>
      </c>
      <c r="G724" s="8" t="s">
        <v>62</v>
      </c>
      <c r="H724" s="17">
        <v>43536</v>
      </c>
      <c r="I724" s="2"/>
      <c r="J724" s="2"/>
      <c r="K724" s="2"/>
      <c r="L724" s="2"/>
      <c r="M724" s="2"/>
      <c r="N724" s="2"/>
      <c r="O724" s="2"/>
      <c r="P724" s="2"/>
      <c r="Q724" s="2"/>
      <c r="R724" s="2"/>
      <c r="S724" s="2"/>
      <c r="T724" s="2"/>
      <c r="U724" s="2"/>
      <c r="V724" s="2"/>
      <c r="W724" s="2"/>
      <c r="X724" s="2"/>
      <c r="Y724" s="2"/>
      <c r="Z724" s="2"/>
    </row>
    <row r="725" spans="1:26" s="4" customFormat="1" ht="42.75" x14ac:dyDescent="0.2">
      <c r="A725" s="18" t="s">
        <v>469</v>
      </c>
      <c r="B725" s="9">
        <v>177</v>
      </c>
      <c r="C725" s="8">
        <v>2010</v>
      </c>
      <c r="D725" s="8" t="s">
        <v>730</v>
      </c>
      <c r="E725" s="8" t="s">
        <v>15</v>
      </c>
      <c r="F725" s="8" t="s">
        <v>150</v>
      </c>
      <c r="G725" s="8" t="s">
        <v>346</v>
      </c>
      <c r="H725" s="17">
        <v>43523</v>
      </c>
      <c r="I725" s="2"/>
      <c r="J725" s="2"/>
      <c r="K725" s="2"/>
      <c r="L725" s="2"/>
      <c r="M725" s="2"/>
      <c r="N725" s="2"/>
      <c r="O725" s="2"/>
      <c r="P725" s="2"/>
      <c r="Q725" s="2"/>
      <c r="R725" s="2"/>
      <c r="S725" s="2"/>
      <c r="T725" s="2"/>
      <c r="U725" s="2"/>
      <c r="V725" s="2"/>
      <c r="W725" s="2"/>
      <c r="X725" s="2"/>
      <c r="Y725" s="2"/>
      <c r="Z725" s="2"/>
    </row>
    <row r="726" spans="1:26" s="4" customFormat="1" ht="71.25" x14ac:dyDescent="0.2">
      <c r="A726" s="18" t="s">
        <v>469</v>
      </c>
      <c r="B726" s="9">
        <v>35</v>
      </c>
      <c r="C726" s="8">
        <v>2009</v>
      </c>
      <c r="D726" s="8" t="s">
        <v>718</v>
      </c>
      <c r="E726" s="8" t="s">
        <v>719</v>
      </c>
      <c r="F726" s="8" t="s">
        <v>1396</v>
      </c>
      <c r="G726" s="8" t="s">
        <v>1214</v>
      </c>
      <c r="H726" s="17">
        <v>43536</v>
      </c>
      <c r="I726" s="2"/>
      <c r="J726" s="2"/>
      <c r="K726" s="2"/>
      <c r="L726" s="2"/>
      <c r="M726" s="2"/>
      <c r="N726" s="2"/>
      <c r="O726" s="2"/>
      <c r="P726" s="2"/>
      <c r="Q726" s="2"/>
      <c r="R726" s="2"/>
      <c r="S726" s="2"/>
      <c r="T726" s="2"/>
      <c r="U726" s="2"/>
      <c r="V726" s="2"/>
      <c r="W726" s="2"/>
      <c r="X726" s="2"/>
      <c r="Y726" s="2"/>
      <c r="Z726" s="2"/>
    </row>
    <row r="727" spans="1:26" s="4" customFormat="1" ht="57" x14ac:dyDescent="0.2">
      <c r="A727" s="18" t="s">
        <v>469</v>
      </c>
      <c r="B727" s="9">
        <v>36</v>
      </c>
      <c r="C727" s="8">
        <v>2009</v>
      </c>
      <c r="D727" s="8" t="s">
        <v>720</v>
      </c>
      <c r="E727" s="8" t="s">
        <v>15</v>
      </c>
      <c r="F727" s="8" t="s">
        <v>21</v>
      </c>
      <c r="G727" s="8" t="s">
        <v>22</v>
      </c>
      <c r="H727" s="17">
        <v>43536</v>
      </c>
      <c r="I727" s="2"/>
      <c r="J727" s="2"/>
      <c r="K727" s="2"/>
      <c r="L727" s="2"/>
      <c r="M727" s="2"/>
      <c r="N727" s="2"/>
      <c r="O727" s="2"/>
      <c r="P727" s="2"/>
      <c r="Q727" s="2"/>
      <c r="R727" s="2"/>
      <c r="S727" s="2"/>
      <c r="T727" s="2"/>
      <c r="U727" s="2"/>
      <c r="V727" s="2"/>
      <c r="W727" s="2"/>
      <c r="X727" s="2"/>
      <c r="Y727" s="2"/>
      <c r="Z727" s="2"/>
    </row>
    <row r="728" spans="1:26" s="4" customFormat="1" ht="42.75" x14ac:dyDescent="0.2">
      <c r="A728" s="16" t="s">
        <v>469</v>
      </c>
      <c r="B728" s="9">
        <v>227</v>
      </c>
      <c r="C728" s="8">
        <v>2009</v>
      </c>
      <c r="D728" s="8" t="s">
        <v>721</v>
      </c>
      <c r="E728" s="8" t="s">
        <v>15</v>
      </c>
      <c r="F728" s="8" t="s">
        <v>29</v>
      </c>
      <c r="G728" s="8" t="s">
        <v>30</v>
      </c>
      <c r="H728" s="17">
        <v>43536</v>
      </c>
      <c r="I728" s="2"/>
      <c r="J728" s="2"/>
      <c r="K728" s="2"/>
      <c r="L728" s="2"/>
      <c r="M728" s="2"/>
      <c r="N728" s="2"/>
      <c r="O728" s="2"/>
      <c r="P728" s="2"/>
      <c r="Q728" s="2"/>
      <c r="R728" s="2"/>
      <c r="S728" s="2"/>
      <c r="T728" s="2"/>
      <c r="U728" s="2"/>
      <c r="V728" s="2"/>
      <c r="W728" s="2"/>
      <c r="X728" s="2"/>
      <c r="Y728" s="2"/>
      <c r="Z728" s="2"/>
    </row>
    <row r="729" spans="1:26" s="4" customFormat="1" ht="28.5" x14ac:dyDescent="0.2">
      <c r="A729" s="18" t="s">
        <v>469</v>
      </c>
      <c r="B729" s="9">
        <v>243</v>
      </c>
      <c r="C729" s="8">
        <v>2009</v>
      </c>
      <c r="D729" s="8" t="s">
        <v>722</v>
      </c>
      <c r="E729" s="8" t="s">
        <v>15</v>
      </c>
      <c r="F729" s="8" t="s">
        <v>1442</v>
      </c>
      <c r="G729" s="8" t="s">
        <v>1441</v>
      </c>
      <c r="H729" s="17">
        <v>43536</v>
      </c>
      <c r="I729" s="2"/>
      <c r="J729" s="2"/>
      <c r="K729" s="2"/>
      <c r="L729" s="2"/>
      <c r="M729" s="2"/>
      <c r="N729" s="2"/>
      <c r="O729" s="2"/>
      <c r="P729" s="2"/>
      <c r="Q729" s="2"/>
      <c r="R729" s="2"/>
      <c r="S729" s="2"/>
      <c r="T729" s="2"/>
      <c r="U729" s="2"/>
      <c r="V729" s="2"/>
      <c r="W729" s="2"/>
      <c r="X729" s="2"/>
      <c r="Y729" s="2"/>
      <c r="Z729" s="2"/>
    </row>
    <row r="730" spans="1:26" s="4" customFormat="1" ht="114" x14ac:dyDescent="0.2">
      <c r="A730" s="18" t="s">
        <v>469</v>
      </c>
      <c r="B730" s="7">
        <v>309</v>
      </c>
      <c r="C730" s="8">
        <v>2009</v>
      </c>
      <c r="D730" s="8" t="s">
        <v>723</v>
      </c>
      <c r="E730" s="8" t="s">
        <v>15</v>
      </c>
      <c r="F730" s="8" t="s">
        <v>724</v>
      </c>
      <c r="G730" s="8" t="s">
        <v>1489</v>
      </c>
      <c r="H730" s="17">
        <v>43522</v>
      </c>
      <c r="I730" s="2"/>
      <c r="J730" s="2"/>
      <c r="K730" s="2"/>
      <c r="L730" s="2"/>
      <c r="M730" s="2"/>
      <c r="N730" s="2"/>
      <c r="O730" s="2"/>
      <c r="P730" s="2"/>
      <c r="Q730" s="2"/>
      <c r="R730" s="2"/>
      <c r="S730" s="2"/>
      <c r="T730" s="2"/>
      <c r="U730" s="2"/>
      <c r="V730" s="2"/>
      <c r="W730" s="2"/>
      <c r="X730" s="2"/>
      <c r="Y730" s="2"/>
      <c r="Z730" s="2"/>
    </row>
    <row r="731" spans="1:26" s="4" customFormat="1" ht="57" x14ac:dyDescent="0.2">
      <c r="A731" s="18" t="s">
        <v>469</v>
      </c>
      <c r="B731" s="7">
        <v>339</v>
      </c>
      <c r="C731" s="8">
        <v>2009</v>
      </c>
      <c r="D731" s="8" t="s">
        <v>725</v>
      </c>
      <c r="E731" s="8" t="s">
        <v>15</v>
      </c>
      <c r="F731" s="8" t="s">
        <v>21</v>
      </c>
      <c r="G731" s="8" t="s">
        <v>22</v>
      </c>
      <c r="H731" s="17">
        <v>43523</v>
      </c>
      <c r="I731" s="2"/>
      <c r="J731" s="2"/>
      <c r="K731" s="2"/>
      <c r="L731" s="2"/>
      <c r="M731" s="2"/>
      <c r="N731" s="2"/>
      <c r="O731" s="2"/>
      <c r="P731" s="2"/>
      <c r="Q731" s="2"/>
      <c r="R731" s="2"/>
      <c r="S731" s="2"/>
      <c r="T731" s="2"/>
      <c r="U731" s="2"/>
      <c r="V731" s="2"/>
      <c r="W731" s="2"/>
      <c r="X731" s="2"/>
      <c r="Y731" s="2"/>
      <c r="Z731" s="2"/>
    </row>
    <row r="732" spans="1:26" s="4" customFormat="1" ht="28.5" x14ac:dyDescent="0.2">
      <c r="A732" s="18" t="s">
        <v>469</v>
      </c>
      <c r="B732" s="9">
        <v>598</v>
      </c>
      <c r="C732" s="8">
        <v>2009</v>
      </c>
      <c r="D732" s="8" t="s">
        <v>726</v>
      </c>
      <c r="E732" s="8" t="s">
        <v>15</v>
      </c>
      <c r="F732" s="8" t="s">
        <v>1442</v>
      </c>
      <c r="G732" s="8" t="s">
        <v>1441</v>
      </c>
      <c r="H732" s="17">
        <v>43536</v>
      </c>
      <c r="I732" s="2"/>
      <c r="J732" s="2"/>
      <c r="K732" s="2"/>
      <c r="L732" s="2"/>
      <c r="M732" s="2"/>
      <c r="N732" s="2"/>
      <c r="O732" s="2"/>
      <c r="P732" s="2"/>
      <c r="Q732" s="2"/>
      <c r="R732" s="2"/>
      <c r="S732" s="2"/>
      <c r="T732" s="2"/>
      <c r="U732" s="2"/>
      <c r="V732" s="2"/>
      <c r="W732" s="2"/>
      <c r="X732" s="2"/>
      <c r="Y732" s="2"/>
      <c r="Z732" s="2"/>
    </row>
    <row r="733" spans="1:26" s="4" customFormat="1" ht="28.5" x14ac:dyDescent="0.2">
      <c r="A733" s="18" t="s">
        <v>469</v>
      </c>
      <c r="B733" s="9">
        <v>599</v>
      </c>
      <c r="C733" s="8">
        <v>2009</v>
      </c>
      <c r="D733" s="8" t="s">
        <v>727</v>
      </c>
      <c r="E733" s="8" t="s">
        <v>15</v>
      </c>
      <c r="F733" s="8" t="s">
        <v>1436</v>
      </c>
      <c r="G733" s="8" t="s">
        <v>1437</v>
      </c>
      <c r="H733" s="17">
        <v>43536</v>
      </c>
      <c r="I733" s="2"/>
      <c r="J733" s="2"/>
      <c r="K733" s="2"/>
      <c r="L733" s="2"/>
      <c r="M733" s="2"/>
      <c r="N733" s="2"/>
      <c r="O733" s="2"/>
      <c r="P733" s="2"/>
      <c r="Q733" s="2"/>
      <c r="R733" s="2"/>
      <c r="S733" s="2"/>
      <c r="T733" s="2"/>
      <c r="U733" s="2"/>
      <c r="V733" s="2"/>
      <c r="W733" s="2"/>
      <c r="X733" s="2"/>
      <c r="Y733" s="2"/>
      <c r="Z733" s="2"/>
    </row>
    <row r="734" spans="1:26" s="4" customFormat="1" ht="28.5" x14ac:dyDescent="0.2">
      <c r="A734" s="18" t="s">
        <v>469</v>
      </c>
      <c r="B734" s="9">
        <v>600</v>
      </c>
      <c r="C734" s="8">
        <v>2009</v>
      </c>
      <c r="D734" s="8" t="s">
        <v>700</v>
      </c>
      <c r="E734" s="8" t="s">
        <v>15</v>
      </c>
      <c r="F734" s="8" t="s">
        <v>1436</v>
      </c>
      <c r="G734" s="8" t="s">
        <v>1437</v>
      </c>
      <c r="H734" s="17">
        <v>43536</v>
      </c>
      <c r="I734" s="2"/>
      <c r="J734" s="2"/>
      <c r="K734" s="2"/>
      <c r="L734" s="2"/>
      <c r="M734" s="2"/>
      <c r="N734" s="2"/>
      <c r="O734" s="2"/>
      <c r="P734" s="2"/>
      <c r="Q734" s="2"/>
      <c r="R734" s="2"/>
      <c r="S734" s="2"/>
      <c r="T734" s="2"/>
      <c r="U734" s="2"/>
      <c r="V734" s="2"/>
      <c r="W734" s="2"/>
      <c r="X734" s="2"/>
      <c r="Y734" s="2"/>
      <c r="Z734" s="2"/>
    </row>
    <row r="735" spans="1:26" s="4" customFormat="1" ht="28.5" x14ac:dyDescent="0.2">
      <c r="A735" s="18" t="s">
        <v>469</v>
      </c>
      <c r="B735" s="9">
        <v>54</v>
      </c>
      <c r="C735" s="8">
        <v>2008</v>
      </c>
      <c r="D735" s="8" t="s">
        <v>711</v>
      </c>
      <c r="E735" s="8" t="s">
        <v>712</v>
      </c>
      <c r="F735" s="8" t="s">
        <v>184</v>
      </c>
      <c r="G735" s="8" t="s">
        <v>1507</v>
      </c>
      <c r="H735" s="17">
        <v>43528</v>
      </c>
      <c r="I735" s="2"/>
      <c r="J735" s="2"/>
      <c r="K735" s="2"/>
      <c r="L735" s="2"/>
      <c r="M735" s="2"/>
      <c r="N735" s="2"/>
      <c r="O735" s="2"/>
      <c r="P735" s="2"/>
      <c r="Q735" s="2"/>
      <c r="R735" s="2"/>
      <c r="S735" s="2"/>
      <c r="T735" s="2"/>
      <c r="U735" s="2"/>
      <c r="V735" s="2"/>
      <c r="W735" s="2"/>
      <c r="X735" s="2"/>
      <c r="Y735" s="2"/>
      <c r="Z735" s="2"/>
    </row>
    <row r="736" spans="1:26" s="4" customFormat="1" ht="57" x14ac:dyDescent="0.2">
      <c r="A736" s="18" t="s">
        <v>469</v>
      </c>
      <c r="B736" s="9">
        <v>84</v>
      </c>
      <c r="C736" s="8">
        <v>2008</v>
      </c>
      <c r="D736" s="8" t="s">
        <v>713</v>
      </c>
      <c r="E736" s="8" t="s">
        <v>714</v>
      </c>
      <c r="F736" s="8" t="s">
        <v>184</v>
      </c>
      <c r="G736" s="8" t="s">
        <v>1501</v>
      </c>
      <c r="H736" s="17">
        <v>43528</v>
      </c>
      <c r="I736" s="2"/>
      <c r="J736" s="2"/>
      <c r="K736" s="2"/>
      <c r="L736" s="2"/>
      <c r="M736" s="2"/>
      <c r="N736" s="2"/>
      <c r="O736" s="2"/>
      <c r="P736" s="2"/>
      <c r="Q736" s="2"/>
      <c r="R736" s="2"/>
      <c r="S736" s="2"/>
      <c r="T736" s="2"/>
      <c r="U736" s="2"/>
      <c r="V736" s="2"/>
      <c r="W736" s="2"/>
      <c r="X736" s="2"/>
      <c r="Y736" s="2"/>
      <c r="Z736" s="2"/>
    </row>
    <row r="737" spans="1:26" s="4" customFormat="1" ht="28.5" x14ac:dyDescent="0.2">
      <c r="A737" s="18" t="s">
        <v>469</v>
      </c>
      <c r="B737" s="9">
        <v>149</v>
      </c>
      <c r="C737" s="8">
        <v>2008</v>
      </c>
      <c r="D737" s="8" t="s">
        <v>715</v>
      </c>
      <c r="E737" s="8" t="s">
        <v>712</v>
      </c>
      <c r="F737" s="8" t="s">
        <v>184</v>
      </c>
      <c r="G737" s="8" t="s">
        <v>1508</v>
      </c>
      <c r="H737" s="17">
        <v>43528</v>
      </c>
      <c r="I737" s="2"/>
      <c r="J737" s="2"/>
      <c r="K737" s="2"/>
      <c r="L737" s="2"/>
      <c r="M737" s="2"/>
      <c r="N737" s="2"/>
      <c r="O737" s="2"/>
      <c r="P737" s="2"/>
      <c r="Q737" s="2"/>
      <c r="R737" s="2"/>
      <c r="S737" s="2"/>
      <c r="T737" s="2"/>
      <c r="U737" s="2"/>
      <c r="V737" s="2"/>
      <c r="W737" s="2"/>
      <c r="X737" s="2"/>
      <c r="Y737" s="2"/>
      <c r="Z737" s="2"/>
    </row>
    <row r="738" spans="1:26" s="4" customFormat="1" ht="28.5" x14ac:dyDescent="0.2">
      <c r="A738" s="18" t="s">
        <v>469</v>
      </c>
      <c r="B738" s="9">
        <v>207</v>
      </c>
      <c r="C738" s="8">
        <v>2008</v>
      </c>
      <c r="D738" s="8" t="s">
        <v>716</v>
      </c>
      <c r="E738" s="8" t="s">
        <v>15</v>
      </c>
      <c r="F738" s="8" t="s">
        <v>1436</v>
      </c>
      <c r="G738" s="8" t="s">
        <v>1437</v>
      </c>
      <c r="H738" s="17">
        <v>43536</v>
      </c>
      <c r="I738" s="2"/>
      <c r="J738" s="2"/>
      <c r="K738" s="2"/>
      <c r="L738" s="2"/>
      <c r="M738" s="2"/>
      <c r="N738" s="2"/>
      <c r="O738" s="2"/>
      <c r="P738" s="2"/>
      <c r="Q738" s="2"/>
      <c r="R738" s="2"/>
      <c r="S738" s="2"/>
      <c r="T738" s="2"/>
      <c r="U738" s="2"/>
      <c r="V738" s="2"/>
      <c r="W738" s="2"/>
      <c r="X738" s="2"/>
      <c r="Y738" s="2"/>
      <c r="Z738" s="2"/>
    </row>
    <row r="739" spans="1:26" s="4" customFormat="1" ht="28.5" x14ac:dyDescent="0.2">
      <c r="A739" s="18" t="s">
        <v>469</v>
      </c>
      <c r="B739" s="9">
        <v>456</v>
      </c>
      <c r="C739" s="8">
        <v>2008</v>
      </c>
      <c r="D739" s="8" t="s">
        <v>717</v>
      </c>
      <c r="E739" s="8" t="s">
        <v>15</v>
      </c>
      <c r="F739" s="8" t="s">
        <v>1442</v>
      </c>
      <c r="G739" s="8" t="s">
        <v>1441</v>
      </c>
      <c r="H739" s="17">
        <v>43536</v>
      </c>
      <c r="I739" s="2"/>
      <c r="J739" s="2"/>
      <c r="K739" s="2"/>
      <c r="L739" s="2"/>
      <c r="M739" s="2"/>
      <c r="N739" s="2"/>
      <c r="O739" s="2"/>
      <c r="P739" s="2"/>
      <c r="Q739" s="2"/>
      <c r="R739" s="2"/>
      <c r="S739" s="2"/>
      <c r="T739" s="2"/>
      <c r="U739" s="2"/>
      <c r="V739" s="2"/>
      <c r="W739" s="2"/>
      <c r="X739" s="2"/>
      <c r="Y739" s="2"/>
      <c r="Z739" s="2"/>
    </row>
    <row r="740" spans="1:26" s="4" customFormat="1" ht="28.5" x14ac:dyDescent="0.2">
      <c r="A740" s="18" t="s">
        <v>469</v>
      </c>
      <c r="B740" s="9">
        <v>61</v>
      </c>
      <c r="C740" s="8">
        <v>2007</v>
      </c>
      <c r="D740" s="8" t="s">
        <v>695</v>
      </c>
      <c r="E740" s="8" t="s">
        <v>696</v>
      </c>
      <c r="F740" s="8" t="s">
        <v>131</v>
      </c>
      <c r="G740" s="8" t="s">
        <v>132</v>
      </c>
      <c r="H740" s="17">
        <v>43536</v>
      </c>
      <c r="I740" s="2"/>
      <c r="J740" s="2"/>
      <c r="K740" s="2"/>
      <c r="L740" s="2"/>
      <c r="M740" s="2"/>
      <c r="N740" s="2"/>
      <c r="O740" s="2"/>
      <c r="P740" s="2"/>
      <c r="Q740" s="2"/>
      <c r="R740" s="2"/>
      <c r="S740" s="2"/>
      <c r="T740" s="2"/>
      <c r="U740" s="2"/>
      <c r="V740" s="2"/>
      <c r="W740" s="2"/>
      <c r="X740" s="2"/>
      <c r="Y740" s="2"/>
      <c r="Z740" s="2"/>
    </row>
    <row r="741" spans="1:26" s="4" customFormat="1" ht="42.75" x14ac:dyDescent="0.2">
      <c r="A741" s="18" t="s">
        <v>469</v>
      </c>
      <c r="B741" s="9">
        <v>194</v>
      </c>
      <c r="C741" s="8">
        <v>2007</v>
      </c>
      <c r="D741" s="8" t="s">
        <v>697</v>
      </c>
      <c r="E741" s="8" t="s">
        <v>158</v>
      </c>
      <c r="F741" s="8" t="s">
        <v>698</v>
      </c>
      <c r="G741" s="8" t="s">
        <v>62</v>
      </c>
      <c r="H741" s="17">
        <v>43536</v>
      </c>
      <c r="I741" s="2"/>
      <c r="J741" s="2"/>
      <c r="K741" s="2"/>
      <c r="L741" s="2"/>
      <c r="M741" s="2"/>
      <c r="N741" s="2"/>
      <c r="O741" s="2"/>
      <c r="P741" s="2"/>
      <c r="Q741" s="2"/>
      <c r="R741" s="2"/>
      <c r="S741" s="2"/>
      <c r="T741" s="2"/>
      <c r="U741" s="2"/>
      <c r="V741" s="2"/>
      <c r="W741" s="2"/>
      <c r="X741" s="2"/>
      <c r="Y741" s="2"/>
      <c r="Z741" s="2"/>
    </row>
    <row r="742" spans="1:26" s="4" customFormat="1" ht="28.5" x14ac:dyDescent="0.2">
      <c r="A742" s="18" t="s">
        <v>469</v>
      </c>
      <c r="B742" s="7">
        <v>315</v>
      </c>
      <c r="C742" s="8">
        <v>2007</v>
      </c>
      <c r="D742" s="8" t="s">
        <v>699</v>
      </c>
      <c r="E742" s="8" t="s">
        <v>15</v>
      </c>
      <c r="F742" s="8" t="s">
        <v>1436</v>
      </c>
      <c r="G742" s="8" t="s">
        <v>1437</v>
      </c>
      <c r="H742" s="17">
        <v>43536</v>
      </c>
      <c r="I742" s="2"/>
      <c r="J742" s="2"/>
      <c r="K742" s="2"/>
      <c r="L742" s="2"/>
      <c r="M742" s="2"/>
      <c r="N742" s="2"/>
      <c r="O742" s="2"/>
      <c r="P742" s="2"/>
      <c r="Q742" s="2"/>
      <c r="R742" s="2"/>
      <c r="S742" s="2"/>
      <c r="T742" s="2"/>
      <c r="U742" s="2"/>
      <c r="V742" s="2"/>
      <c r="W742" s="2"/>
      <c r="X742" s="2"/>
      <c r="Y742" s="2"/>
      <c r="Z742" s="2"/>
    </row>
    <row r="743" spans="1:26" s="4" customFormat="1" ht="28.5" x14ac:dyDescent="0.2">
      <c r="A743" s="18" t="s">
        <v>469</v>
      </c>
      <c r="B743" s="9">
        <v>319</v>
      </c>
      <c r="C743" s="8">
        <v>2007</v>
      </c>
      <c r="D743" s="8" t="s">
        <v>700</v>
      </c>
      <c r="E743" s="8" t="s">
        <v>15</v>
      </c>
      <c r="F743" s="8" t="s">
        <v>1436</v>
      </c>
      <c r="G743" s="8" t="s">
        <v>1437</v>
      </c>
      <c r="H743" s="17">
        <v>43536</v>
      </c>
      <c r="I743" s="2"/>
      <c r="J743" s="2"/>
      <c r="K743" s="2"/>
      <c r="L743" s="2"/>
      <c r="M743" s="2"/>
      <c r="N743" s="2"/>
      <c r="O743" s="2"/>
      <c r="P743" s="2"/>
      <c r="Q743" s="2"/>
      <c r="R743" s="2"/>
      <c r="S743" s="2"/>
      <c r="T743" s="2"/>
      <c r="U743" s="2"/>
      <c r="V743" s="2"/>
      <c r="W743" s="2"/>
      <c r="X743" s="2"/>
      <c r="Y743" s="2"/>
      <c r="Z743" s="2"/>
    </row>
    <row r="744" spans="1:26" s="4" customFormat="1" ht="42.75" x14ac:dyDescent="0.2">
      <c r="A744" s="18" t="s">
        <v>469</v>
      </c>
      <c r="B744" s="9">
        <v>340</v>
      </c>
      <c r="C744" s="8">
        <v>2007</v>
      </c>
      <c r="D744" s="8" t="s">
        <v>701</v>
      </c>
      <c r="E744" s="8" t="s">
        <v>158</v>
      </c>
      <c r="F744" s="8" t="s">
        <v>698</v>
      </c>
      <c r="G744" s="8" t="s">
        <v>62</v>
      </c>
      <c r="H744" s="17">
        <v>43536</v>
      </c>
      <c r="I744" s="2"/>
      <c r="J744" s="2"/>
      <c r="K744" s="2"/>
      <c r="L744" s="2"/>
      <c r="M744" s="2"/>
      <c r="N744" s="2"/>
      <c r="O744" s="2"/>
      <c r="P744" s="2"/>
      <c r="Q744" s="2"/>
      <c r="R744" s="2"/>
      <c r="S744" s="2"/>
      <c r="T744" s="2"/>
      <c r="U744" s="2"/>
      <c r="V744" s="2"/>
      <c r="W744" s="2"/>
      <c r="X744" s="2"/>
      <c r="Y744" s="2"/>
      <c r="Z744" s="2"/>
    </row>
    <row r="745" spans="1:26" s="4" customFormat="1" ht="28.5" x14ac:dyDescent="0.2">
      <c r="A745" s="18" t="s">
        <v>469</v>
      </c>
      <c r="B745" s="9">
        <v>448</v>
      </c>
      <c r="C745" s="8">
        <v>2007</v>
      </c>
      <c r="D745" s="8" t="s">
        <v>702</v>
      </c>
      <c r="E745" s="8" t="s">
        <v>158</v>
      </c>
      <c r="F745" s="8" t="s">
        <v>205</v>
      </c>
      <c r="G745" s="8" t="s">
        <v>360</v>
      </c>
      <c r="H745" s="17">
        <v>43536</v>
      </c>
      <c r="I745" s="2"/>
      <c r="J745" s="2"/>
      <c r="K745" s="2"/>
      <c r="L745" s="2"/>
      <c r="M745" s="2"/>
      <c r="N745" s="2"/>
      <c r="O745" s="2"/>
      <c r="P745" s="2"/>
      <c r="Q745" s="2"/>
      <c r="R745" s="2"/>
      <c r="S745" s="2"/>
      <c r="T745" s="2"/>
      <c r="U745" s="2"/>
      <c r="V745" s="2"/>
      <c r="W745" s="2"/>
      <c r="X745" s="2"/>
      <c r="Y745" s="2"/>
      <c r="Z745" s="2"/>
    </row>
    <row r="746" spans="1:26" s="4" customFormat="1" ht="28.5" x14ac:dyDescent="0.2">
      <c r="A746" s="18" t="s">
        <v>469</v>
      </c>
      <c r="B746" s="9">
        <v>470</v>
      </c>
      <c r="C746" s="8">
        <v>2007</v>
      </c>
      <c r="D746" s="8" t="s">
        <v>703</v>
      </c>
      <c r="E746" s="8" t="s">
        <v>158</v>
      </c>
      <c r="F746" s="8" t="s">
        <v>1442</v>
      </c>
      <c r="G746" s="8" t="s">
        <v>1441</v>
      </c>
      <c r="H746" s="17">
        <v>43536</v>
      </c>
      <c r="I746" s="2"/>
      <c r="J746" s="2"/>
      <c r="K746" s="2"/>
      <c r="L746" s="2"/>
      <c r="M746" s="2"/>
      <c r="N746" s="2"/>
      <c r="O746" s="2"/>
      <c r="P746" s="2"/>
      <c r="Q746" s="2"/>
      <c r="R746" s="2"/>
      <c r="S746" s="2"/>
      <c r="T746" s="2"/>
      <c r="U746" s="2"/>
      <c r="V746" s="2"/>
      <c r="W746" s="2"/>
      <c r="X746" s="2"/>
      <c r="Y746" s="2"/>
      <c r="Z746" s="2"/>
    </row>
    <row r="747" spans="1:26" s="4" customFormat="1" ht="28.5" x14ac:dyDescent="0.2">
      <c r="A747" s="18" t="s">
        <v>469</v>
      </c>
      <c r="B747" s="9">
        <v>492</v>
      </c>
      <c r="C747" s="8">
        <v>2007</v>
      </c>
      <c r="D747" s="8" t="s">
        <v>704</v>
      </c>
      <c r="E747" s="8" t="s">
        <v>15</v>
      </c>
      <c r="F747" s="8" t="s">
        <v>1442</v>
      </c>
      <c r="G747" s="8" t="s">
        <v>1441</v>
      </c>
      <c r="H747" s="17">
        <v>43536</v>
      </c>
      <c r="I747" s="2"/>
      <c r="J747" s="2"/>
      <c r="K747" s="2"/>
      <c r="L747" s="2"/>
      <c r="M747" s="2"/>
      <c r="N747" s="2"/>
      <c r="O747" s="2"/>
      <c r="P747" s="2"/>
      <c r="Q747" s="2"/>
      <c r="R747" s="2"/>
      <c r="S747" s="2"/>
      <c r="T747" s="2"/>
      <c r="U747" s="2"/>
      <c r="V747" s="2"/>
      <c r="W747" s="2"/>
      <c r="X747" s="2"/>
      <c r="Y747" s="2"/>
      <c r="Z747" s="2"/>
    </row>
    <row r="748" spans="1:26" s="4" customFormat="1" ht="42.75" x14ac:dyDescent="0.2">
      <c r="A748" s="18" t="s">
        <v>469</v>
      </c>
      <c r="B748" s="9">
        <v>505</v>
      </c>
      <c r="C748" s="8">
        <v>2007</v>
      </c>
      <c r="D748" s="8" t="s">
        <v>705</v>
      </c>
      <c r="E748" s="8" t="s">
        <v>158</v>
      </c>
      <c r="F748" s="8" t="s">
        <v>706</v>
      </c>
      <c r="G748" s="8" t="s">
        <v>62</v>
      </c>
      <c r="H748" s="17">
        <v>43536</v>
      </c>
      <c r="I748" s="2"/>
      <c r="J748" s="2"/>
      <c r="K748" s="2"/>
      <c r="L748" s="2"/>
      <c r="M748" s="2"/>
      <c r="N748" s="2"/>
      <c r="O748" s="2"/>
      <c r="P748" s="2"/>
      <c r="Q748" s="2"/>
      <c r="R748" s="2"/>
      <c r="S748" s="2"/>
      <c r="T748" s="2"/>
      <c r="U748" s="2"/>
      <c r="V748" s="2"/>
      <c r="W748" s="2"/>
      <c r="X748" s="2"/>
      <c r="Y748" s="2"/>
      <c r="Z748" s="2"/>
    </row>
    <row r="749" spans="1:26" s="4" customFormat="1" ht="57" x14ac:dyDescent="0.2">
      <c r="A749" s="18" t="s">
        <v>469</v>
      </c>
      <c r="B749" s="7">
        <v>546</v>
      </c>
      <c r="C749" s="8">
        <v>2007</v>
      </c>
      <c r="D749" s="8" t="s">
        <v>707</v>
      </c>
      <c r="E749" s="8" t="s">
        <v>158</v>
      </c>
      <c r="F749" s="8" t="s">
        <v>708</v>
      </c>
      <c r="G749" s="8" t="s">
        <v>1488</v>
      </c>
      <c r="H749" s="17">
        <v>43522</v>
      </c>
      <c r="I749" s="2"/>
      <c r="J749" s="2"/>
      <c r="K749" s="2"/>
      <c r="L749" s="2"/>
      <c r="M749" s="2"/>
      <c r="N749" s="2"/>
      <c r="O749" s="2"/>
      <c r="P749" s="2"/>
      <c r="Q749" s="2"/>
      <c r="R749" s="2"/>
      <c r="S749" s="2"/>
      <c r="T749" s="2"/>
      <c r="U749" s="2"/>
      <c r="V749" s="2"/>
      <c r="W749" s="2"/>
      <c r="X749" s="2"/>
      <c r="Y749" s="2"/>
      <c r="Z749" s="2"/>
    </row>
    <row r="750" spans="1:26" s="4" customFormat="1" ht="57" x14ac:dyDescent="0.2">
      <c r="A750" s="16" t="s">
        <v>469</v>
      </c>
      <c r="B750" s="9">
        <v>580</v>
      </c>
      <c r="C750" s="8">
        <v>2007</v>
      </c>
      <c r="D750" s="8" t="s">
        <v>709</v>
      </c>
      <c r="E750" s="8" t="s">
        <v>15</v>
      </c>
      <c r="F750" s="8" t="s">
        <v>29</v>
      </c>
      <c r="G750" s="8" t="s">
        <v>30</v>
      </c>
      <c r="H750" s="17">
        <v>43536</v>
      </c>
      <c r="I750" s="2"/>
      <c r="J750" s="2"/>
      <c r="K750" s="2"/>
      <c r="L750" s="2"/>
      <c r="M750" s="2"/>
      <c r="N750" s="2"/>
      <c r="O750" s="2"/>
      <c r="P750" s="2"/>
      <c r="Q750" s="2"/>
      <c r="R750" s="2"/>
      <c r="S750" s="2"/>
      <c r="T750" s="2"/>
      <c r="U750" s="2"/>
      <c r="V750" s="2"/>
      <c r="W750" s="2"/>
      <c r="X750" s="2"/>
      <c r="Y750" s="2"/>
      <c r="Z750" s="2"/>
    </row>
    <row r="751" spans="1:26" s="4" customFormat="1" ht="42.75" x14ac:dyDescent="0.2">
      <c r="A751" s="18" t="s">
        <v>469</v>
      </c>
      <c r="B751" s="7">
        <v>596</v>
      </c>
      <c r="C751" s="8">
        <v>2007</v>
      </c>
      <c r="D751" s="8" t="s">
        <v>710</v>
      </c>
      <c r="E751" s="8" t="s">
        <v>15</v>
      </c>
      <c r="F751" s="8" t="s">
        <v>342</v>
      </c>
      <c r="G751" s="8" t="s">
        <v>1482</v>
      </c>
      <c r="H751" s="17">
        <v>43522</v>
      </c>
      <c r="I751" s="2"/>
      <c r="J751" s="2"/>
      <c r="K751" s="2"/>
      <c r="L751" s="2"/>
      <c r="M751" s="2"/>
      <c r="N751" s="2"/>
      <c r="O751" s="2"/>
      <c r="P751" s="2"/>
      <c r="Q751" s="2"/>
      <c r="R751" s="2"/>
      <c r="S751" s="2"/>
      <c r="T751" s="2"/>
      <c r="U751" s="2"/>
      <c r="V751" s="2"/>
      <c r="W751" s="2"/>
      <c r="X751" s="2"/>
      <c r="Y751" s="2"/>
      <c r="Z751" s="2"/>
    </row>
    <row r="752" spans="1:26" s="4" customFormat="1" ht="42.75" x14ac:dyDescent="0.2">
      <c r="A752" s="18" t="s">
        <v>469</v>
      </c>
      <c r="B752" s="9">
        <v>64</v>
      </c>
      <c r="C752" s="8">
        <v>2006</v>
      </c>
      <c r="D752" s="8" t="s">
        <v>685</v>
      </c>
      <c r="E752" s="8" t="s">
        <v>158</v>
      </c>
      <c r="F752" s="8" t="s">
        <v>190</v>
      </c>
      <c r="G752" s="8" t="s">
        <v>62</v>
      </c>
      <c r="H752" s="17">
        <v>43536</v>
      </c>
      <c r="I752" s="2"/>
      <c r="J752" s="2"/>
      <c r="K752" s="2"/>
      <c r="L752" s="2"/>
      <c r="M752" s="2"/>
      <c r="N752" s="2"/>
      <c r="O752" s="2"/>
      <c r="P752" s="2"/>
      <c r="Q752" s="2"/>
      <c r="R752" s="2"/>
      <c r="S752" s="2"/>
      <c r="T752" s="2"/>
      <c r="U752" s="2"/>
      <c r="V752" s="2"/>
      <c r="W752" s="2"/>
      <c r="X752" s="2"/>
      <c r="Y752" s="2"/>
      <c r="Z752" s="2"/>
    </row>
    <row r="753" spans="1:26" s="4" customFormat="1" ht="42.75" x14ac:dyDescent="0.2">
      <c r="A753" s="18" t="s">
        <v>469</v>
      </c>
      <c r="B753" s="9">
        <v>319</v>
      </c>
      <c r="C753" s="8">
        <v>2006</v>
      </c>
      <c r="D753" s="8" t="s">
        <v>686</v>
      </c>
      <c r="E753" s="8" t="s">
        <v>15</v>
      </c>
      <c r="F753" s="8" t="s">
        <v>225</v>
      </c>
      <c r="G753" s="8" t="s">
        <v>1486</v>
      </c>
      <c r="H753" s="17">
        <v>43523</v>
      </c>
      <c r="I753" s="2"/>
      <c r="J753" s="2"/>
      <c r="K753" s="2"/>
      <c r="L753" s="2"/>
      <c r="M753" s="2"/>
      <c r="N753" s="2"/>
      <c r="O753" s="2"/>
      <c r="P753" s="2"/>
      <c r="Q753" s="2"/>
      <c r="R753" s="2"/>
      <c r="S753" s="2"/>
      <c r="T753" s="2"/>
      <c r="U753" s="2"/>
      <c r="V753" s="2"/>
      <c r="W753" s="2"/>
      <c r="X753" s="2"/>
      <c r="Y753" s="2"/>
      <c r="Z753" s="2"/>
    </row>
    <row r="754" spans="1:26" s="4" customFormat="1" ht="42.75" x14ac:dyDescent="0.2">
      <c r="A754" s="18" t="s">
        <v>469</v>
      </c>
      <c r="B754" s="9">
        <v>174</v>
      </c>
      <c r="C754" s="8">
        <v>2006</v>
      </c>
      <c r="D754" s="8" t="s">
        <v>687</v>
      </c>
      <c r="E754" s="8" t="s">
        <v>15</v>
      </c>
      <c r="F754" s="8" t="s">
        <v>16</v>
      </c>
      <c r="G754" s="8" t="s">
        <v>1487</v>
      </c>
      <c r="H754" s="17">
        <v>43522</v>
      </c>
      <c r="I754" s="2"/>
      <c r="J754" s="2"/>
      <c r="K754" s="2"/>
      <c r="L754" s="2"/>
      <c r="M754" s="2"/>
      <c r="N754" s="2"/>
      <c r="O754" s="2"/>
      <c r="P754" s="2"/>
      <c r="Q754" s="2"/>
      <c r="R754" s="2"/>
      <c r="S754" s="2"/>
      <c r="T754" s="2"/>
      <c r="U754" s="2"/>
      <c r="V754" s="2"/>
      <c r="W754" s="2"/>
      <c r="X754" s="2"/>
      <c r="Y754" s="2"/>
      <c r="Z754" s="2"/>
    </row>
    <row r="755" spans="1:26" s="4" customFormat="1" ht="28.5" x14ac:dyDescent="0.2">
      <c r="A755" s="18" t="s">
        <v>469</v>
      </c>
      <c r="B755" s="9">
        <v>190</v>
      </c>
      <c r="C755" s="8">
        <v>2006</v>
      </c>
      <c r="D755" s="8" t="s">
        <v>688</v>
      </c>
      <c r="E755" s="8" t="s">
        <v>689</v>
      </c>
      <c r="F755" s="8" t="s">
        <v>1442</v>
      </c>
      <c r="G755" s="8" t="s">
        <v>1441</v>
      </c>
      <c r="H755" s="17">
        <v>43536</v>
      </c>
      <c r="I755" s="2"/>
      <c r="J755" s="2"/>
      <c r="K755" s="2"/>
      <c r="L755" s="2"/>
      <c r="M755" s="2"/>
      <c r="N755" s="2"/>
      <c r="O755" s="2"/>
      <c r="P755" s="2"/>
      <c r="Q755" s="2"/>
      <c r="R755" s="2"/>
      <c r="S755" s="2"/>
      <c r="T755" s="2"/>
      <c r="U755" s="2"/>
      <c r="V755" s="2"/>
      <c r="W755" s="2"/>
      <c r="X755" s="2"/>
      <c r="Y755" s="2"/>
      <c r="Z755" s="2"/>
    </row>
    <row r="756" spans="1:26" s="4" customFormat="1" ht="42.75" x14ac:dyDescent="0.2">
      <c r="A756" s="18" t="s">
        <v>469</v>
      </c>
      <c r="B756" s="7">
        <v>319</v>
      </c>
      <c r="C756" s="8">
        <v>2006</v>
      </c>
      <c r="D756" s="8" t="s">
        <v>690</v>
      </c>
      <c r="E756" s="8" t="s">
        <v>15</v>
      </c>
      <c r="F756" s="8" t="s">
        <v>108</v>
      </c>
      <c r="G756" s="8" t="s">
        <v>7</v>
      </c>
      <c r="H756" s="17">
        <v>43523</v>
      </c>
      <c r="I756" s="2"/>
      <c r="J756" s="2"/>
      <c r="K756" s="2"/>
      <c r="L756" s="2"/>
      <c r="M756" s="2"/>
      <c r="N756" s="2"/>
      <c r="O756" s="2"/>
      <c r="P756" s="2"/>
      <c r="Q756" s="2"/>
      <c r="R756" s="2"/>
      <c r="S756" s="2"/>
      <c r="T756" s="2"/>
      <c r="U756" s="2"/>
      <c r="V756" s="2"/>
      <c r="W756" s="2"/>
      <c r="X756" s="2"/>
      <c r="Y756" s="2"/>
      <c r="Z756" s="2"/>
    </row>
    <row r="757" spans="1:26" s="4" customFormat="1" ht="28.5" x14ac:dyDescent="0.2">
      <c r="A757" s="18" t="s">
        <v>469</v>
      </c>
      <c r="B757" s="9">
        <v>335</v>
      </c>
      <c r="C757" s="8">
        <v>2006</v>
      </c>
      <c r="D757" s="8" t="s">
        <v>691</v>
      </c>
      <c r="E757" s="8" t="s">
        <v>158</v>
      </c>
      <c r="F757" s="8" t="s">
        <v>205</v>
      </c>
      <c r="G757" s="8" t="s">
        <v>360</v>
      </c>
      <c r="H757" s="17">
        <v>43536</v>
      </c>
      <c r="I757" s="2"/>
      <c r="J757" s="2"/>
      <c r="K757" s="2"/>
      <c r="L757" s="2"/>
      <c r="M757" s="2"/>
      <c r="N757" s="2"/>
      <c r="O757" s="2"/>
      <c r="P757" s="2"/>
      <c r="Q757" s="2"/>
      <c r="R757" s="2"/>
      <c r="S757" s="2"/>
      <c r="T757" s="2"/>
      <c r="U757" s="2"/>
      <c r="V757" s="2"/>
      <c r="W757" s="2"/>
      <c r="X757" s="2"/>
      <c r="Y757" s="2"/>
      <c r="Z757" s="2"/>
    </row>
    <row r="758" spans="1:26" s="4" customFormat="1" ht="28.5" x14ac:dyDescent="0.2">
      <c r="A758" s="18" t="s">
        <v>469</v>
      </c>
      <c r="B758" s="9">
        <v>423</v>
      </c>
      <c r="C758" s="8">
        <v>2006</v>
      </c>
      <c r="D758" s="8" t="s">
        <v>692</v>
      </c>
      <c r="E758" s="8" t="s">
        <v>15</v>
      </c>
      <c r="F758" s="8" t="s">
        <v>1436</v>
      </c>
      <c r="G758" s="8" t="s">
        <v>1437</v>
      </c>
      <c r="H758" s="17">
        <v>43536</v>
      </c>
      <c r="I758" s="2"/>
      <c r="J758" s="2"/>
      <c r="K758" s="2"/>
      <c r="L758" s="2"/>
      <c r="M758" s="2"/>
      <c r="N758" s="2"/>
      <c r="O758" s="2"/>
      <c r="P758" s="2"/>
      <c r="Q758" s="2"/>
      <c r="R758" s="2"/>
      <c r="S758" s="2"/>
      <c r="T758" s="2"/>
      <c r="U758" s="2"/>
      <c r="V758" s="2"/>
      <c r="W758" s="2"/>
      <c r="X758" s="2"/>
      <c r="Y758" s="2"/>
      <c r="Z758" s="2"/>
    </row>
    <row r="759" spans="1:26" s="4" customFormat="1" ht="28.5" x14ac:dyDescent="0.2">
      <c r="A759" s="18" t="s">
        <v>469</v>
      </c>
      <c r="B759" s="7">
        <v>486</v>
      </c>
      <c r="C759" s="8">
        <v>2006</v>
      </c>
      <c r="D759" s="8" t="s">
        <v>693</v>
      </c>
      <c r="E759" s="8" t="s">
        <v>15</v>
      </c>
      <c r="F759" s="8" t="s">
        <v>21</v>
      </c>
      <c r="G759" s="8" t="s">
        <v>22</v>
      </c>
      <c r="H759" s="17">
        <v>43523</v>
      </c>
      <c r="I759" s="2"/>
      <c r="J759" s="2"/>
      <c r="K759" s="2"/>
      <c r="L759" s="2"/>
      <c r="M759" s="2"/>
      <c r="N759" s="2"/>
      <c r="O759" s="2"/>
      <c r="P759" s="2"/>
      <c r="Q759" s="2"/>
      <c r="R759" s="2"/>
      <c r="S759" s="2"/>
      <c r="T759" s="2"/>
      <c r="U759" s="2"/>
      <c r="V759" s="2"/>
      <c r="W759" s="2"/>
      <c r="X759" s="2"/>
      <c r="Y759" s="2"/>
      <c r="Z759" s="2"/>
    </row>
    <row r="760" spans="1:26" s="4" customFormat="1" ht="28.5" x14ac:dyDescent="0.2">
      <c r="A760" s="18" t="s">
        <v>469</v>
      </c>
      <c r="B760" s="9">
        <v>1504</v>
      </c>
      <c r="C760" s="8">
        <v>2006</v>
      </c>
      <c r="D760" s="8" t="s">
        <v>137</v>
      </c>
      <c r="E760" s="8" t="s">
        <v>694</v>
      </c>
      <c r="F760" s="8" t="s">
        <v>1442</v>
      </c>
      <c r="G760" s="8" t="s">
        <v>1441</v>
      </c>
      <c r="H760" s="17">
        <v>43536</v>
      </c>
      <c r="I760" s="2"/>
      <c r="J760" s="2"/>
      <c r="K760" s="2"/>
      <c r="L760" s="2"/>
      <c r="M760" s="2"/>
      <c r="N760" s="2"/>
      <c r="O760" s="2"/>
      <c r="P760" s="2"/>
      <c r="Q760" s="2"/>
      <c r="R760" s="2"/>
      <c r="S760" s="2"/>
      <c r="T760" s="2"/>
      <c r="U760" s="2"/>
      <c r="V760" s="2"/>
      <c r="W760" s="2"/>
      <c r="X760" s="2"/>
      <c r="Y760" s="2"/>
      <c r="Z760" s="2"/>
    </row>
    <row r="761" spans="1:26" s="4" customFormat="1" ht="28.5" x14ac:dyDescent="0.2">
      <c r="A761" s="18" t="s">
        <v>469</v>
      </c>
      <c r="B761" s="9">
        <v>215</v>
      </c>
      <c r="C761" s="8">
        <v>2005</v>
      </c>
      <c r="D761" s="8" t="s">
        <v>684</v>
      </c>
      <c r="E761" s="8" t="s">
        <v>158</v>
      </c>
      <c r="F761" s="8" t="s">
        <v>1442</v>
      </c>
      <c r="G761" s="8" t="s">
        <v>1441</v>
      </c>
      <c r="H761" s="17">
        <v>43536</v>
      </c>
      <c r="I761" s="2"/>
      <c r="J761" s="2"/>
      <c r="K761" s="2"/>
      <c r="L761" s="2"/>
      <c r="M761" s="2"/>
      <c r="N761" s="2"/>
      <c r="O761" s="2"/>
      <c r="P761" s="2"/>
      <c r="Q761" s="2"/>
      <c r="R761" s="2"/>
      <c r="S761" s="2"/>
      <c r="T761" s="2"/>
      <c r="U761" s="2"/>
      <c r="V761" s="2"/>
      <c r="W761" s="2"/>
      <c r="X761" s="2"/>
      <c r="Y761" s="2"/>
      <c r="Z761" s="2"/>
    </row>
    <row r="762" spans="1:26" s="4" customFormat="1" ht="42.75" x14ac:dyDescent="0.2">
      <c r="A762" s="18" t="s">
        <v>469</v>
      </c>
      <c r="B762" s="9">
        <v>86</v>
      </c>
      <c r="C762" s="8">
        <v>2004</v>
      </c>
      <c r="D762" s="8" t="s">
        <v>676</v>
      </c>
      <c r="E762" s="8" t="s">
        <v>15</v>
      </c>
      <c r="F762" s="8" t="s">
        <v>190</v>
      </c>
      <c r="G762" s="8" t="s">
        <v>62</v>
      </c>
      <c r="H762" s="17">
        <v>43536</v>
      </c>
      <c r="I762" s="2"/>
      <c r="J762" s="2"/>
      <c r="K762" s="2"/>
      <c r="L762" s="2"/>
      <c r="M762" s="2"/>
      <c r="N762" s="2"/>
      <c r="O762" s="2"/>
      <c r="P762" s="2"/>
      <c r="Q762" s="2"/>
      <c r="R762" s="2"/>
      <c r="S762" s="2"/>
      <c r="T762" s="2"/>
      <c r="U762" s="2"/>
      <c r="V762" s="2"/>
      <c r="W762" s="2"/>
      <c r="X762" s="2"/>
      <c r="Y762" s="2"/>
      <c r="Z762" s="2"/>
    </row>
    <row r="763" spans="1:26" s="4" customFormat="1" ht="28.5" x14ac:dyDescent="0.2">
      <c r="A763" s="18" t="s">
        <v>469</v>
      </c>
      <c r="B763" s="7">
        <v>190</v>
      </c>
      <c r="C763" s="8">
        <v>2004</v>
      </c>
      <c r="D763" s="8" t="s">
        <v>677</v>
      </c>
      <c r="E763" s="8" t="s">
        <v>15</v>
      </c>
      <c r="F763" s="8" t="s">
        <v>1442</v>
      </c>
      <c r="G763" s="8" t="s">
        <v>1441</v>
      </c>
      <c r="H763" s="17">
        <v>43522</v>
      </c>
      <c r="I763" s="2"/>
      <c r="J763" s="2"/>
      <c r="K763" s="2"/>
      <c r="L763" s="2"/>
      <c r="M763" s="2"/>
      <c r="N763" s="2"/>
      <c r="O763" s="2"/>
      <c r="P763" s="2"/>
      <c r="Q763" s="2"/>
      <c r="R763" s="2"/>
      <c r="S763" s="2"/>
      <c r="T763" s="2"/>
      <c r="U763" s="2"/>
      <c r="V763" s="2"/>
      <c r="W763" s="2"/>
      <c r="X763" s="2"/>
      <c r="Y763" s="2"/>
      <c r="Z763" s="2"/>
    </row>
    <row r="764" spans="1:26" s="4" customFormat="1" ht="57" x14ac:dyDescent="0.2">
      <c r="A764" s="18" t="s">
        <v>469</v>
      </c>
      <c r="B764" s="9">
        <v>284</v>
      </c>
      <c r="C764" s="8">
        <v>2004</v>
      </c>
      <c r="D764" s="8" t="s">
        <v>678</v>
      </c>
      <c r="E764" s="8" t="s">
        <v>15</v>
      </c>
      <c r="F764" s="8" t="s">
        <v>25</v>
      </c>
      <c r="G764" s="8" t="s">
        <v>26</v>
      </c>
      <c r="H764" s="17">
        <v>43536</v>
      </c>
      <c r="I764" s="2"/>
      <c r="J764" s="2"/>
      <c r="K764" s="2"/>
      <c r="L764" s="2"/>
      <c r="M764" s="2"/>
      <c r="N764" s="2"/>
      <c r="O764" s="2"/>
      <c r="P764" s="2"/>
      <c r="Q764" s="2"/>
      <c r="R764" s="2"/>
      <c r="S764" s="2"/>
      <c r="T764" s="2"/>
      <c r="U764" s="2"/>
      <c r="V764" s="2"/>
      <c r="W764" s="2"/>
      <c r="X764" s="2"/>
      <c r="Y764" s="2"/>
      <c r="Z764" s="2"/>
    </row>
    <row r="765" spans="1:26" s="4" customFormat="1" ht="42.75" x14ac:dyDescent="0.2">
      <c r="A765" s="18" t="s">
        <v>469</v>
      </c>
      <c r="B765" s="9">
        <v>291</v>
      </c>
      <c r="C765" s="8">
        <v>2004</v>
      </c>
      <c r="D765" s="8" t="s">
        <v>679</v>
      </c>
      <c r="E765" s="8" t="s">
        <v>15</v>
      </c>
      <c r="F765" s="8" t="s">
        <v>190</v>
      </c>
      <c r="G765" s="8" t="s">
        <v>62</v>
      </c>
      <c r="H765" s="17">
        <v>43536</v>
      </c>
      <c r="I765" s="2"/>
      <c r="J765" s="2"/>
      <c r="K765" s="2"/>
      <c r="L765" s="2"/>
      <c r="M765" s="2"/>
      <c r="N765" s="2"/>
      <c r="O765" s="2"/>
      <c r="P765" s="2"/>
      <c r="Q765" s="2"/>
      <c r="R765" s="2"/>
      <c r="S765" s="2"/>
      <c r="T765" s="2"/>
      <c r="U765" s="2"/>
      <c r="V765" s="2"/>
      <c r="W765" s="2"/>
      <c r="X765" s="2"/>
      <c r="Y765" s="2"/>
      <c r="Z765" s="2"/>
    </row>
    <row r="766" spans="1:26" s="4" customFormat="1" ht="28.5" x14ac:dyDescent="0.2">
      <c r="A766" s="18" t="s">
        <v>469</v>
      </c>
      <c r="B766" s="9">
        <v>327</v>
      </c>
      <c r="C766" s="8">
        <v>2004</v>
      </c>
      <c r="D766" s="8" t="s">
        <v>680</v>
      </c>
      <c r="E766" s="8" t="s">
        <v>681</v>
      </c>
      <c r="F766" s="8" t="s">
        <v>1442</v>
      </c>
      <c r="G766" s="8" t="s">
        <v>1441</v>
      </c>
      <c r="H766" s="17">
        <v>43536</v>
      </c>
      <c r="I766" s="2"/>
      <c r="J766" s="2"/>
      <c r="K766" s="2"/>
      <c r="L766" s="2"/>
      <c r="M766" s="2"/>
      <c r="N766" s="2"/>
      <c r="O766" s="2"/>
      <c r="P766" s="2"/>
      <c r="Q766" s="2"/>
      <c r="R766" s="2"/>
      <c r="S766" s="2"/>
      <c r="T766" s="2"/>
      <c r="U766" s="2"/>
      <c r="V766" s="2"/>
      <c r="W766" s="2"/>
      <c r="X766" s="2"/>
      <c r="Y766" s="2"/>
      <c r="Z766" s="2"/>
    </row>
    <row r="767" spans="1:26" s="4" customFormat="1" ht="42.75" x14ac:dyDescent="0.2">
      <c r="A767" s="18" t="s">
        <v>469</v>
      </c>
      <c r="B767" s="9">
        <v>332</v>
      </c>
      <c r="C767" s="8">
        <v>2004</v>
      </c>
      <c r="D767" s="8" t="s">
        <v>682</v>
      </c>
      <c r="E767" s="8" t="s">
        <v>15</v>
      </c>
      <c r="F767" s="8" t="s">
        <v>1436</v>
      </c>
      <c r="G767" s="8" t="s">
        <v>1437</v>
      </c>
      <c r="H767" s="17">
        <v>43536</v>
      </c>
      <c r="I767" s="2"/>
      <c r="J767" s="2"/>
      <c r="K767" s="2"/>
      <c r="L767" s="2"/>
      <c r="M767" s="2"/>
      <c r="N767" s="2"/>
      <c r="O767" s="2"/>
      <c r="P767" s="2"/>
      <c r="Q767" s="2"/>
      <c r="R767" s="2"/>
      <c r="S767" s="2"/>
      <c r="T767" s="2"/>
      <c r="U767" s="2"/>
      <c r="V767" s="2"/>
      <c r="W767" s="2"/>
      <c r="X767" s="2"/>
      <c r="Y767" s="2"/>
      <c r="Z767" s="2"/>
    </row>
    <row r="768" spans="1:26" s="4" customFormat="1" ht="28.5" x14ac:dyDescent="0.2">
      <c r="A768" s="18" t="s">
        <v>469</v>
      </c>
      <c r="B768" s="9">
        <v>400</v>
      </c>
      <c r="C768" s="8">
        <v>2004</v>
      </c>
      <c r="D768" s="8" t="s">
        <v>683</v>
      </c>
      <c r="E768" s="8" t="s">
        <v>15</v>
      </c>
      <c r="F768" s="8" t="s">
        <v>96</v>
      </c>
      <c r="G768" s="8" t="s">
        <v>97</v>
      </c>
      <c r="H768" s="17">
        <v>43523</v>
      </c>
      <c r="I768" s="2"/>
      <c r="J768" s="2"/>
      <c r="K768" s="2"/>
      <c r="L768" s="2"/>
      <c r="M768" s="2"/>
      <c r="N768" s="2"/>
      <c r="O768" s="2"/>
      <c r="P768" s="2"/>
      <c r="Q768" s="2"/>
      <c r="R768" s="2"/>
      <c r="S768" s="2"/>
      <c r="T768" s="2"/>
      <c r="U768" s="2"/>
      <c r="V768" s="2"/>
      <c r="W768" s="2"/>
      <c r="X768" s="2"/>
      <c r="Y768" s="2"/>
      <c r="Z768" s="2"/>
    </row>
    <row r="769" spans="1:26" s="4" customFormat="1" ht="42.75" x14ac:dyDescent="0.2">
      <c r="A769" s="18" t="s">
        <v>469</v>
      </c>
      <c r="B769" s="9">
        <v>10</v>
      </c>
      <c r="C769" s="8">
        <v>2003</v>
      </c>
      <c r="D769" s="8" t="s">
        <v>667</v>
      </c>
      <c r="E769" s="8" t="s">
        <v>15</v>
      </c>
      <c r="F769" s="8" t="s">
        <v>1436</v>
      </c>
      <c r="G769" s="8" t="s">
        <v>1437</v>
      </c>
      <c r="H769" s="17">
        <v>43536</v>
      </c>
      <c r="I769" s="2"/>
      <c r="J769" s="2"/>
      <c r="K769" s="2"/>
      <c r="L769" s="2"/>
      <c r="M769" s="2"/>
      <c r="N769" s="2"/>
      <c r="O769" s="2"/>
      <c r="P769" s="2"/>
      <c r="Q769" s="2"/>
      <c r="R769" s="2"/>
      <c r="S769" s="2"/>
      <c r="T769" s="2"/>
      <c r="U769" s="2"/>
      <c r="V769" s="2"/>
      <c r="W769" s="2"/>
      <c r="X769" s="2"/>
      <c r="Y769" s="2"/>
      <c r="Z769" s="2"/>
    </row>
    <row r="770" spans="1:26" s="4" customFormat="1" ht="28.5" x14ac:dyDescent="0.2">
      <c r="A770" s="16" t="s">
        <v>469</v>
      </c>
      <c r="B770" s="9">
        <v>93</v>
      </c>
      <c r="C770" s="8">
        <v>2003</v>
      </c>
      <c r="D770" s="8" t="s">
        <v>668</v>
      </c>
      <c r="E770" s="8" t="s">
        <v>15</v>
      </c>
      <c r="F770" s="8" t="s">
        <v>29</v>
      </c>
      <c r="G770" s="8" t="s">
        <v>30</v>
      </c>
      <c r="H770" s="17">
        <v>43536</v>
      </c>
      <c r="I770" s="2"/>
      <c r="J770" s="2"/>
      <c r="K770" s="2"/>
      <c r="L770" s="2"/>
      <c r="M770" s="2"/>
      <c r="N770" s="2"/>
      <c r="O770" s="2"/>
      <c r="P770" s="2"/>
      <c r="Q770" s="2"/>
      <c r="R770" s="2"/>
      <c r="S770" s="2"/>
      <c r="T770" s="2"/>
      <c r="U770" s="2"/>
      <c r="V770" s="2"/>
      <c r="W770" s="2"/>
      <c r="X770" s="2"/>
      <c r="Y770" s="2"/>
      <c r="Z770" s="2"/>
    </row>
    <row r="771" spans="1:26" s="4" customFormat="1" ht="42.75" x14ac:dyDescent="0.2">
      <c r="A771" s="18" t="s">
        <v>469</v>
      </c>
      <c r="B771" s="9">
        <v>112</v>
      </c>
      <c r="C771" s="8">
        <v>2003</v>
      </c>
      <c r="D771" s="8" t="s">
        <v>669</v>
      </c>
      <c r="E771" s="8" t="s">
        <v>670</v>
      </c>
      <c r="F771" s="8" t="s">
        <v>1442</v>
      </c>
      <c r="G771" s="8" t="s">
        <v>1441</v>
      </c>
      <c r="H771" s="17">
        <v>43536</v>
      </c>
      <c r="I771" s="2"/>
      <c r="J771" s="2"/>
      <c r="K771" s="2"/>
      <c r="L771" s="2"/>
      <c r="M771" s="2"/>
      <c r="N771" s="2"/>
      <c r="O771" s="2"/>
      <c r="P771" s="2"/>
      <c r="Q771" s="2"/>
      <c r="R771" s="2"/>
      <c r="S771" s="2"/>
      <c r="T771" s="2"/>
      <c r="U771" s="2"/>
      <c r="V771" s="2"/>
      <c r="W771" s="2"/>
      <c r="X771" s="2"/>
      <c r="Y771" s="2"/>
      <c r="Z771" s="2"/>
    </row>
    <row r="772" spans="1:26" s="4" customFormat="1" ht="42.75" x14ac:dyDescent="0.2">
      <c r="A772" s="18" t="s">
        <v>469</v>
      </c>
      <c r="B772" s="9">
        <v>114</v>
      </c>
      <c r="C772" s="8">
        <v>2003</v>
      </c>
      <c r="D772" s="8" t="s">
        <v>671</v>
      </c>
      <c r="E772" s="8" t="s">
        <v>15</v>
      </c>
      <c r="F772" s="8" t="s">
        <v>1442</v>
      </c>
      <c r="G772" s="8" t="s">
        <v>1441</v>
      </c>
      <c r="H772" s="17">
        <v>43536</v>
      </c>
      <c r="I772" s="2"/>
      <c r="J772" s="2"/>
      <c r="K772" s="2"/>
      <c r="L772" s="2"/>
      <c r="M772" s="2"/>
      <c r="N772" s="2"/>
      <c r="O772" s="2"/>
      <c r="P772" s="2"/>
      <c r="Q772" s="2"/>
      <c r="R772" s="2"/>
      <c r="S772" s="2"/>
      <c r="T772" s="2"/>
      <c r="U772" s="2"/>
      <c r="V772" s="2"/>
      <c r="W772" s="2"/>
      <c r="X772" s="2"/>
      <c r="Y772" s="2"/>
      <c r="Z772" s="2"/>
    </row>
    <row r="773" spans="1:26" s="4" customFormat="1" ht="28.5" x14ac:dyDescent="0.2">
      <c r="A773" s="18" t="s">
        <v>469</v>
      </c>
      <c r="B773" s="7">
        <v>115</v>
      </c>
      <c r="C773" s="8">
        <v>2003</v>
      </c>
      <c r="D773" s="8" t="s">
        <v>672</v>
      </c>
      <c r="E773" s="8" t="s">
        <v>15</v>
      </c>
      <c r="F773" s="8" t="s">
        <v>1442</v>
      </c>
      <c r="G773" s="8" t="s">
        <v>1441</v>
      </c>
      <c r="H773" s="17">
        <v>43522</v>
      </c>
      <c r="I773" s="2"/>
      <c r="J773" s="2"/>
      <c r="K773" s="2"/>
      <c r="L773" s="2"/>
      <c r="M773" s="2"/>
      <c r="N773" s="2"/>
      <c r="O773" s="2"/>
      <c r="P773" s="2"/>
      <c r="Q773" s="2"/>
      <c r="R773" s="2"/>
      <c r="S773" s="2"/>
      <c r="T773" s="2"/>
      <c r="U773" s="2"/>
      <c r="V773" s="2"/>
      <c r="W773" s="2"/>
      <c r="X773" s="2"/>
      <c r="Y773" s="2"/>
      <c r="Z773" s="2"/>
    </row>
    <row r="774" spans="1:26" s="4" customFormat="1" ht="42.75" x14ac:dyDescent="0.2">
      <c r="A774" s="18" t="s">
        <v>469</v>
      </c>
      <c r="B774" s="7">
        <v>116</v>
      </c>
      <c r="C774" s="8">
        <v>2003</v>
      </c>
      <c r="D774" s="8" t="s">
        <v>673</v>
      </c>
      <c r="E774" s="8" t="s">
        <v>15</v>
      </c>
      <c r="F774" s="8" t="s">
        <v>19</v>
      </c>
      <c r="G774" s="8" t="s">
        <v>1459</v>
      </c>
      <c r="H774" s="17">
        <v>43522</v>
      </c>
      <c r="I774" s="2"/>
      <c r="J774" s="2"/>
      <c r="K774" s="2"/>
      <c r="L774" s="2"/>
      <c r="M774" s="2"/>
      <c r="N774" s="2"/>
      <c r="O774" s="2"/>
      <c r="P774" s="2"/>
      <c r="Q774" s="2"/>
      <c r="R774" s="2"/>
      <c r="S774" s="2"/>
      <c r="T774" s="2"/>
      <c r="U774" s="2"/>
      <c r="V774" s="2"/>
      <c r="W774" s="2"/>
      <c r="X774" s="2"/>
      <c r="Y774" s="2"/>
      <c r="Z774" s="2"/>
    </row>
    <row r="775" spans="1:26" s="4" customFormat="1" ht="57" x14ac:dyDescent="0.2">
      <c r="A775" s="18" t="s">
        <v>469</v>
      </c>
      <c r="B775" s="9">
        <v>469</v>
      </c>
      <c r="C775" s="8">
        <v>2003</v>
      </c>
      <c r="D775" s="8" t="s">
        <v>674</v>
      </c>
      <c r="E775" s="8" t="s">
        <v>15</v>
      </c>
      <c r="F775" s="8" t="s">
        <v>287</v>
      </c>
      <c r="G775" s="8" t="s">
        <v>1420</v>
      </c>
      <c r="H775" s="17">
        <v>43523</v>
      </c>
      <c r="I775" s="2"/>
      <c r="J775" s="2"/>
      <c r="K775" s="2"/>
      <c r="L775" s="2"/>
      <c r="M775" s="2"/>
      <c r="N775" s="2"/>
      <c r="O775" s="2"/>
      <c r="P775" s="2"/>
      <c r="Q775" s="2"/>
      <c r="R775" s="2"/>
      <c r="S775" s="2"/>
      <c r="T775" s="2"/>
      <c r="U775" s="2"/>
      <c r="V775" s="2"/>
      <c r="W775" s="2"/>
      <c r="X775" s="2"/>
      <c r="Y775" s="2"/>
      <c r="Z775" s="2"/>
    </row>
    <row r="776" spans="1:26" s="4" customFormat="1" ht="28.5" x14ac:dyDescent="0.2">
      <c r="A776" s="18" t="s">
        <v>469</v>
      </c>
      <c r="B776" s="9">
        <v>506</v>
      </c>
      <c r="C776" s="8">
        <v>2003</v>
      </c>
      <c r="D776" s="8" t="s">
        <v>1376</v>
      </c>
      <c r="E776" s="8" t="s">
        <v>87</v>
      </c>
      <c r="F776" s="8" t="s">
        <v>88</v>
      </c>
      <c r="G776" s="8" t="s">
        <v>1462</v>
      </c>
      <c r="H776" s="17">
        <v>43522</v>
      </c>
      <c r="I776" s="2"/>
      <c r="J776" s="2"/>
      <c r="K776" s="2"/>
      <c r="L776" s="2"/>
      <c r="M776" s="2"/>
      <c r="N776" s="2"/>
      <c r="O776" s="2"/>
      <c r="P776" s="2"/>
      <c r="Q776" s="2"/>
      <c r="R776" s="2"/>
      <c r="S776" s="2"/>
      <c r="T776" s="2"/>
      <c r="U776" s="2"/>
      <c r="V776" s="2"/>
      <c r="W776" s="2"/>
      <c r="X776" s="2"/>
      <c r="Y776" s="2"/>
      <c r="Z776" s="2"/>
    </row>
    <row r="777" spans="1:26" s="4" customFormat="1" ht="28.5" x14ac:dyDescent="0.2">
      <c r="A777" s="18" t="s">
        <v>469</v>
      </c>
      <c r="B777" s="9">
        <v>510</v>
      </c>
      <c r="C777" s="8">
        <v>2003</v>
      </c>
      <c r="D777" s="8" t="s">
        <v>675</v>
      </c>
      <c r="E777" s="8" t="s">
        <v>15</v>
      </c>
      <c r="F777" s="8" t="s">
        <v>190</v>
      </c>
      <c r="G777" s="8" t="s">
        <v>62</v>
      </c>
      <c r="H777" s="17">
        <v>43536</v>
      </c>
      <c r="I777" s="2"/>
      <c r="J777" s="2"/>
      <c r="K777" s="2"/>
      <c r="L777" s="2"/>
      <c r="M777" s="2"/>
      <c r="N777" s="2"/>
      <c r="O777" s="2"/>
      <c r="P777" s="2"/>
      <c r="Q777" s="2"/>
      <c r="R777" s="2"/>
      <c r="S777" s="2"/>
      <c r="T777" s="2"/>
      <c r="U777" s="2"/>
      <c r="V777" s="2"/>
      <c r="W777" s="2"/>
      <c r="X777" s="2"/>
      <c r="Y777" s="2"/>
      <c r="Z777" s="2"/>
    </row>
    <row r="778" spans="1:26" s="4" customFormat="1" ht="57" x14ac:dyDescent="0.2">
      <c r="A778" s="16" t="str">
        <f>HYPERLINK("http://www.alcaldiabogota.gov.co/sisjur/normas/Norma1.jsp?i=5437","Decreto Distrital")</f>
        <v>Decreto Distrital</v>
      </c>
      <c r="B778" s="9">
        <v>352</v>
      </c>
      <c r="C778" s="8">
        <v>2002</v>
      </c>
      <c r="D778" s="8" t="s">
        <v>665</v>
      </c>
      <c r="E778" s="8" t="s">
        <v>15</v>
      </c>
      <c r="F778" s="8" t="s">
        <v>29</v>
      </c>
      <c r="G778" s="8" t="s">
        <v>30</v>
      </c>
      <c r="H778" s="17">
        <v>43536</v>
      </c>
      <c r="I778" s="2"/>
      <c r="J778" s="2"/>
      <c r="K778" s="2"/>
      <c r="L778" s="2"/>
      <c r="M778" s="2"/>
      <c r="N778" s="2"/>
      <c r="O778" s="2"/>
      <c r="P778" s="2"/>
      <c r="Q778" s="2"/>
      <c r="R778" s="2"/>
      <c r="S778" s="2"/>
      <c r="T778" s="2"/>
      <c r="U778" s="2"/>
      <c r="V778" s="2"/>
      <c r="W778" s="2"/>
      <c r="X778" s="2"/>
      <c r="Y778" s="2"/>
      <c r="Z778" s="2"/>
    </row>
    <row r="779" spans="1:26" s="4" customFormat="1" ht="28.5" x14ac:dyDescent="0.2">
      <c r="A779" s="18" t="s">
        <v>469</v>
      </c>
      <c r="B779" s="9">
        <v>532</v>
      </c>
      <c r="C779" s="8">
        <v>2002</v>
      </c>
      <c r="D779" s="8" t="s">
        <v>666</v>
      </c>
      <c r="E779" s="8" t="s">
        <v>15</v>
      </c>
      <c r="F779" s="8" t="s">
        <v>1436</v>
      </c>
      <c r="G779" s="8" t="s">
        <v>1437</v>
      </c>
      <c r="H779" s="17">
        <v>43536</v>
      </c>
      <c r="I779" s="2"/>
      <c r="J779" s="2"/>
      <c r="K779" s="2"/>
      <c r="L779" s="2"/>
      <c r="M779" s="2"/>
      <c r="N779" s="2"/>
      <c r="O779" s="2"/>
      <c r="P779" s="2"/>
      <c r="Q779" s="2"/>
      <c r="R779" s="2"/>
      <c r="S779" s="2"/>
      <c r="T779" s="2"/>
      <c r="U779" s="2"/>
      <c r="V779" s="2"/>
      <c r="W779" s="2"/>
      <c r="X779" s="2"/>
      <c r="Y779" s="2"/>
      <c r="Z779" s="2"/>
    </row>
    <row r="780" spans="1:26" s="4" customFormat="1" ht="42.75" x14ac:dyDescent="0.2">
      <c r="A780" s="18" t="s">
        <v>469</v>
      </c>
      <c r="B780" s="9">
        <v>619</v>
      </c>
      <c r="C780" s="8">
        <v>2000</v>
      </c>
      <c r="D780" s="8" t="s">
        <v>663</v>
      </c>
      <c r="E780" s="8" t="s">
        <v>15</v>
      </c>
      <c r="F780" s="8" t="s">
        <v>287</v>
      </c>
      <c r="G780" s="8" t="s">
        <v>664</v>
      </c>
      <c r="H780" s="17">
        <v>43523</v>
      </c>
      <c r="I780" s="2"/>
      <c r="J780" s="2"/>
      <c r="K780" s="2"/>
      <c r="L780" s="2"/>
      <c r="M780" s="2"/>
      <c r="N780" s="2"/>
      <c r="O780" s="2"/>
      <c r="P780" s="2"/>
      <c r="Q780" s="2"/>
      <c r="R780" s="2"/>
      <c r="S780" s="2"/>
      <c r="T780" s="2"/>
      <c r="U780" s="2"/>
      <c r="V780" s="2"/>
      <c r="W780" s="2"/>
      <c r="X780" s="2"/>
      <c r="Y780" s="2"/>
      <c r="Z780" s="2"/>
    </row>
    <row r="781" spans="1:26" s="4" customFormat="1" ht="42.75" x14ac:dyDescent="0.2">
      <c r="A781" s="18" t="s">
        <v>469</v>
      </c>
      <c r="B781" s="7">
        <v>101</v>
      </c>
      <c r="C781" s="8">
        <v>1999</v>
      </c>
      <c r="D781" s="8" t="s">
        <v>658</v>
      </c>
      <c r="E781" s="8" t="s">
        <v>15</v>
      </c>
      <c r="F781" s="11" t="s">
        <v>393</v>
      </c>
      <c r="G781" s="8" t="s">
        <v>1456</v>
      </c>
      <c r="H781" s="17">
        <v>43536</v>
      </c>
      <c r="I781" s="2"/>
      <c r="J781" s="2"/>
      <c r="K781" s="2"/>
      <c r="L781" s="2"/>
      <c r="M781" s="2"/>
      <c r="N781" s="2"/>
      <c r="O781" s="2"/>
      <c r="P781" s="2"/>
      <c r="Q781" s="2"/>
      <c r="R781" s="2"/>
      <c r="S781" s="2"/>
      <c r="T781" s="2"/>
      <c r="U781" s="2"/>
      <c r="V781" s="2"/>
      <c r="W781" s="2"/>
      <c r="X781" s="2"/>
      <c r="Y781" s="2"/>
      <c r="Z781" s="2"/>
    </row>
    <row r="782" spans="1:26" s="4" customFormat="1" ht="35.25" customHeight="1" x14ac:dyDescent="0.2">
      <c r="A782" s="18" t="s">
        <v>469</v>
      </c>
      <c r="B782" s="9">
        <v>243</v>
      </c>
      <c r="C782" s="8">
        <v>1999</v>
      </c>
      <c r="D782" s="8" t="s">
        <v>659</v>
      </c>
      <c r="E782" s="8" t="s">
        <v>15</v>
      </c>
      <c r="F782" s="8" t="s">
        <v>11</v>
      </c>
      <c r="G782" s="8" t="s">
        <v>12</v>
      </c>
      <c r="H782" s="17">
        <v>43523</v>
      </c>
      <c r="I782" s="2"/>
      <c r="J782" s="2"/>
      <c r="K782" s="2"/>
      <c r="L782" s="2"/>
      <c r="M782" s="2"/>
      <c r="N782" s="2"/>
      <c r="O782" s="2"/>
      <c r="P782" s="2"/>
      <c r="Q782" s="2"/>
      <c r="R782" s="2"/>
      <c r="S782" s="2"/>
      <c r="T782" s="2"/>
      <c r="U782" s="2"/>
      <c r="V782" s="2"/>
      <c r="W782" s="2"/>
      <c r="X782" s="2"/>
      <c r="Y782" s="2"/>
      <c r="Z782" s="2"/>
    </row>
    <row r="783" spans="1:26" s="4" customFormat="1" ht="28.5" x14ac:dyDescent="0.2">
      <c r="A783" s="18" t="s">
        <v>469</v>
      </c>
      <c r="B783" s="7">
        <v>449</v>
      </c>
      <c r="C783" s="8">
        <v>1999</v>
      </c>
      <c r="D783" s="8" t="s">
        <v>660</v>
      </c>
      <c r="E783" s="8" t="s">
        <v>15</v>
      </c>
      <c r="F783" s="8" t="s">
        <v>69</v>
      </c>
      <c r="G783" s="8" t="s">
        <v>70</v>
      </c>
      <c r="H783" s="17">
        <v>43536</v>
      </c>
      <c r="I783" s="2"/>
      <c r="J783" s="2"/>
      <c r="K783" s="2"/>
      <c r="L783" s="2"/>
      <c r="M783" s="2"/>
      <c r="N783" s="2"/>
      <c r="O783" s="2"/>
      <c r="P783" s="2"/>
      <c r="Q783" s="2"/>
      <c r="R783" s="2"/>
      <c r="S783" s="2"/>
      <c r="T783" s="2"/>
      <c r="U783" s="2"/>
      <c r="V783" s="2"/>
      <c r="W783" s="2"/>
      <c r="X783" s="2"/>
      <c r="Y783" s="2"/>
      <c r="Z783" s="2"/>
    </row>
    <row r="784" spans="1:26" s="4" customFormat="1" ht="28.5" x14ac:dyDescent="0.2">
      <c r="A784" s="16" t="s">
        <v>469</v>
      </c>
      <c r="B784" s="9">
        <v>542</v>
      </c>
      <c r="C784" s="8">
        <v>1999</v>
      </c>
      <c r="D784" s="8" t="s">
        <v>661</v>
      </c>
      <c r="E784" s="8" t="s">
        <v>15</v>
      </c>
      <c r="F784" s="8" t="s">
        <v>29</v>
      </c>
      <c r="G784" s="8" t="s">
        <v>30</v>
      </c>
      <c r="H784" s="17">
        <v>43536</v>
      </c>
      <c r="I784" s="2"/>
      <c r="J784" s="2"/>
      <c r="K784" s="2"/>
      <c r="L784" s="2"/>
      <c r="M784" s="2"/>
      <c r="N784" s="2"/>
      <c r="O784" s="2"/>
      <c r="P784" s="2"/>
      <c r="Q784" s="2"/>
      <c r="R784" s="2"/>
      <c r="S784" s="2"/>
      <c r="T784" s="2"/>
      <c r="U784" s="2"/>
      <c r="V784" s="2"/>
      <c r="W784" s="2"/>
      <c r="X784" s="2"/>
      <c r="Y784" s="2"/>
      <c r="Z784" s="2"/>
    </row>
    <row r="785" spans="1:26" s="4" customFormat="1" ht="28.5" x14ac:dyDescent="0.2">
      <c r="A785" s="16" t="s">
        <v>469</v>
      </c>
      <c r="B785" s="9">
        <v>831</v>
      </c>
      <c r="C785" s="8">
        <v>1999</v>
      </c>
      <c r="D785" s="8" t="s">
        <v>662</v>
      </c>
      <c r="E785" s="8" t="s">
        <v>15</v>
      </c>
      <c r="F785" s="8" t="s">
        <v>29</v>
      </c>
      <c r="G785" s="8" t="s">
        <v>30</v>
      </c>
      <c r="H785" s="17">
        <v>43536</v>
      </c>
      <c r="I785" s="2"/>
      <c r="J785" s="2"/>
      <c r="K785" s="2"/>
      <c r="L785" s="2"/>
      <c r="M785" s="2"/>
      <c r="N785" s="2"/>
      <c r="O785" s="2"/>
      <c r="P785" s="2"/>
      <c r="Q785" s="2"/>
      <c r="R785" s="2"/>
      <c r="S785" s="2"/>
      <c r="T785" s="2"/>
      <c r="U785" s="2"/>
      <c r="V785" s="2"/>
      <c r="W785" s="2"/>
      <c r="X785" s="2"/>
      <c r="Y785" s="2"/>
      <c r="Z785" s="2"/>
    </row>
    <row r="786" spans="1:26" s="4" customFormat="1" ht="28.5" x14ac:dyDescent="0.2">
      <c r="A786" s="18" t="s">
        <v>469</v>
      </c>
      <c r="B786" s="9">
        <v>357</v>
      </c>
      <c r="C786" s="8">
        <v>1997</v>
      </c>
      <c r="D786" s="8" t="s">
        <v>305</v>
      </c>
      <c r="E786" s="8" t="s">
        <v>15</v>
      </c>
      <c r="F786" s="8" t="s">
        <v>150</v>
      </c>
      <c r="G786" s="8" t="s">
        <v>346</v>
      </c>
      <c r="H786" s="17">
        <v>43523</v>
      </c>
      <c r="I786" s="2"/>
      <c r="J786" s="2"/>
      <c r="K786" s="2"/>
      <c r="L786" s="2"/>
      <c r="M786" s="2"/>
      <c r="N786" s="2"/>
      <c r="O786" s="2"/>
      <c r="P786" s="2"/>
      <c r="Q786" s="2"/>
      <c r="R786" s="2"/>
      <c r="S786" s="2"/>
      <c r="T786" s="2"/>
      <c r="U786" s="2"/>
      <c r="V786" s="2"/>
      <c r="W786" s="2"/>
      <c r="X786" s="2"/>
      <c r="Y786" s="2"/>
      <c r="Z786" s="2"/>
    </row>
    <row r="787" spans="1:26" s="4" customFormat="1" ht="28.5" x14ac:dyDescent="0.2">
      <c r="A787" s="18" t="s">
        <v>469</v>
      </c>
      <c r="B787" s="9">
        <v>1253</v>
      </c>
      <c r="C787" s="8">
        <v>1997</v>
      </c>
      <c r="D787" s="8" t="s">
        <v>656</v>
      </c>
      <c r="E787" s="8" t="s">
        <v>525</v>
      </c>
      <c r="F787" s="8" t="s">
        <v>1442</v>
      </c>
      <c r="G787" s="8" t="s">
        <v>1441</v>
      </c>
      <c r="H787" s="17">
        <v>43536</v>
      </c>
      <c r="I787" s="2"/>
      <c r="J787" s="2"/>
      <c r="K787" s="2"/>
      <c r="L787" s="2"/>
      <c r="M787" s="2"/>
      <c r="N787" s="2"/>
      <c r="O787" s="2"/>
      <c r="P787" s="2"/>
      <c r="Q787" s="2"/>
      <c r="R787" s="2"/>
      <c r="S787" s="2"/>
      <c r="T787" s="2"/>
      <c r="U787" s="2"/>
      <c r="V787" s="2"/>
      <c r="W787" s="2"/>
      <c r="X787" s="2"/>
      <c r="Y787" s="2"/>
      <c r="Z787" s="2"/>
    </row>
    <row r="788" spans="1:26" s="4" customFormat="1" ht="28.5" x14ac:dyDescent="0.2">
      <c r="A788" s="18" t="s">
        <v>469</v>
      </c>
      <c r="B788" s="9">
        <v>714</v>
      </c>
      <c r="C788" s="8">
        <v>1996</v>
      </c>
      <c r="D788" s="8" t="s">
        <v>655</v>
      </c>
      <c r="E788" s="8" t="s">
        <v>15</v>
      </c>
      <c r="F788" s="8" t="s">
        <v>69</v>
      </c>
      <c r="G788" s="8" t="s">
        <v>70</v>
      </c>
      <c r="H788" s="17">
        <v>43536</v>
      </c>
      <c r="I788" s="2"/>
      <c r="J788" s="2"/>
      <c r="K788" s="2"/>
      <c r="L788" s="2"/>
      <c r="M788" s="2"/>
      <c r="N788" s="2"/>
      <c r="O788" s="2"/>
      <c r="P788" s="2"/>
      <c r="Q788" s="2"/>
      <c r="R788" s="2"/>
      <c r="S788" s="2"/>
      <c r="T788" s="2"/>
      <c r="U788" s="2"/>
      <c r="V788" s="2"/>
      <c r="W788" s="2"/>
      <c r="X788" s="2"/>
      <c r="Y788" s="2"/>
      <c r="Z788" s="2"/>
    </row>
    <row r="789" spans="1:26" s="4" customFormat="1" ht="42.75" x14ac:dyDescent="0.2">
      <c r="A789" s="18" t="s">
        <v>469</v>
      </c>
      <c r="B789" s="9">
        <v>320</v>
      </c>
      <c r="C789" s="8">
        <v>1995</v>
      </c>
      <c r="D789" s="8" t="s">
        <v>654</v>
      </c>
      <c r="E789" s="8" t="s">
        <v>15</v>
      </c>
      <c r="F789" s="8" t="s">
        <v>11</v>
      </c>
      <c r="G789" s="8" t="s">
        <v>12</v>
      </c>
      <c r="H789" s="17">
        <v>43523</v>
      </c>
      <c r="I789" s="2"/>
      <c r="J789" s="2"/>
      <c r="K789" s="2"/>
      <c r="L789" s="2"/>
      <c r="M789" s="2"/>
      <c r="N789" s="2"/>
      <c r="O789" s="2"/>
      <c r="P789" s="2"/>
      <c r="Q789" s="2"/>
      <c r="R789" s="2"/>
      <c r="S789" s="2"/>
      <c r="T789" s="2"/>
      <c r="U789" s="2"/>
      <c r="V789" s="2"/>
      <c r="W789" s="2"/>
      <c r="X789" s="2"/>
      <c r="Y789" s="2"/>
      <c r="Z789" s="2"/>
    </row>
    <row r="790" spans="1:26" s="4" customFormat="1" ht="71.25" x14ac:dyDescent="0.2">
      <c r="A790" s="18" t="s">
        <v>469</v>
      </c>
      <c r="B790" s="7">
        <v>913</v>
      </c>
      <c r="C790" s="8">
        <v>1993</v>
      </c>
      <c r="D790" s="8" t="s">
        <v>651</v>
      </c>
      <c r="E790" s="8" t="s">
        <v>15</v>
      </c>
      <c r="F790" s="8" t="s">
        <v>1561</v>
      </c>
      <c r="G790" s="8" t="s">
        <v>1452</v>
      </c>
      <c r="H790" s="17">
        <v>43523</v>
      </c>
      <c r="I790" s="2"/>
      <c r="J790" s="2"/>
      <c r="K790" s="2"/>
      <c r="L790" s="2"/>
      <c r="M790" s="2"/>
      <c r="N790" s="2"/>
      <c r="O790" s="2"/>
      <c r="P790" s="2"/>
      <c r="Q790" s="2"/>
      <c r="R790" s="2"/>
      <c r="S790" s="2"/>
      <c r="T790" s="2"/>
      <c r="U790" s="2"/>
      <c r="V790" s="2"/>
      <c r="W790" s="2"/>
      <c r="X790" s="2"/>
      <c r="Y790" s="2"/>
      <c r="Z790" s="2"/>
    </row>
    <row r="791" spans="1:26" s="4" customFormat="1" ht="28.5" x14ac:dyDescent="0.2">
      <c r="A791" s="16" t="s">
        <v>469</v>
      </c>
      <c r="B791" s="9">
        <v>1421</v>
      </c>
      <c r="C791" s="8">
        <v>1993</v>
      </c>
      <c r="D791" s="8" t="s">
        <v>652</v>
      </c>
      <c r="E791" s="8" t="s">
        <v>653</v>
      </c>
      <c r="F791" s="8" t="s">
        <v>29</v>
      </c>
      <c r="G791" s="8" t="s">
        <v>30</v>
      </c>
      <c r="H791" s="17">
        <v>43536</v>
      </c>
      <c r="I791" s="2"/>
      <c r="J791" s="2"/>
      <c r="K791" s="2"/>
      <c r="L791" s="2"/>
      <c r="M791" s="2"/>
      <c r="N791" s="2"/>
      <c r="O791" s="2"/>
      <c r="P791" s="2"/>
      <c r="Q791" s="2"/>
      <c r="R791" s="2"/>
      <c r="S791" s="2"/>
      <c r="T791" s="2"/>
      <c r="U791" s="2"/>
      <c r="V791" s="2"/>
      <c r="W791" s="2"/>
      <c r="X791" s="2"/>
      <c r="Y791" s="2"/>
      <c r="Z791" s="2"/>
    </row>
    <row r="792" spans="1:26" s="4" customFormat="1" ht="42.75" x14ac:dyDescent="0.2">
      <c r="A792" s="18" t="s">
        <v>469</v>
      </c>
      <c r="B792" s="9">
        <v>323</v>
      </c>
      <c r="C792" s="8">
        <v>1992</v>
      </c>
      <c r="D792" s="8" t="s">
        <v>649</v>
      </c>
      <c r="E792" s="8" t="s">
        <v>650</v>
      </c>
      <c r="F792" s="8" t="s">
        <v>1442</v>
      </c>
      <c r="G792" s="8" t="s">
        <v>1441</v>
      </c>
      <c r="H792" s="17">
        <v>43536</v>
      </c>
      <c r="I792" s="2"/>
      <c r="J792" s="2"/>
      <c r="K792" s="2"/>
      <c r="L792" s="2"/>
      <c r="M792" s="2"/>
      <c r="N792" s="2"/>
      <c r="O792" s="2"/>
      <c r="P792" s="2"/>
      <c r="Q792" s="2"/>
      <c r="R792" s="2"/>
      <c r="S792" s="2"/>
      <c r="T792" s="2"/>
      <c r="U792" s="2"/>
      <c r="V792" s="2"/>
      <c r="W792" s="2"/>
      <c r="X792" s="2"/>
      <c r="Y792" s="2"/>
      <c r="Z792" s="2"/>
    </row>
    <row r="793" spans="1:26" s="4" customFormat="1" ht="42.75" x14ac:dyDescent="0.2">
      <c r="A793" s="18" t="s">
        <v>469</v>
      </c>
      <c r="B793" s="9">
        <v>471</v>
      </c>
      <c r="C793" s="8">
        <v>1990</v>
      </c>
      <c r="D793" s="8" t="s">
        <v>648</v>
      </c>
      <c r="E793" s="8" t="s">
        <v>15</v>
      </c>
      <c r="F793" s="8" t="s">
        <v>11</v>
      </c>
      <c r="G793" s="8" t="s">
        <v>12</v>
      </c>
      <c r="H793" s="17">
        <v>43523</v>
      </c>
      <c r="I793" s="2"/>
      <c r="J793" s="2"/>
      <c r="K793" s="2"/>
      <c r="L793" s="2"/>
      <c r="M793" s="2"/>
      <c r="N793" s="2"/>
      <c r="O793" s="2"/>
      <c r="P793" s="2"/>
      <c r="Q793" s="2"/>
      <c r="R793" s="2"/>
      <c r="S793" s="2"/>
      <c r="T793" s="2"/>
      <c r="U793" s="2"/>
      <c r="V793" s="2"/>
      <c r="W793" s="2"/>
      <c r="X793" s="2"/>
      <c r="Y793" s="2"/>
      <c r="Z793" s="2"/>
    </row>
    <row r="794" spans="1:26" s="4" customFormat="1" ht="57" x14ac:dyDescent="0.2">
      <c r="A794" s="16" t="str">
        <f>HYPERLINK("https://intranetmovilidad.movilidadbogota.gov.co/intranet/REDISENO%20INSTITUCIONAL","Decreto Distrital")</f>
        <v>Decreto Distrital</v>
      </c>
      <c r="B794" s="7">
        <v>473</v>
      </c>
      <c r="C794" s="8">
        <v>1979</v>
      </c>
      <c r="D794" s="8" t="s">
        <v>647</v>
      </c>
      <c r="E794" s="8" t="s">
        <v>15</v>
      </c>
      <c r="F794" s="8" t="s">
        <v>74</v>
      </c>
      <c r="G794" s="8" t="s">
        <v>1459</v>
      </c>
      <c r="H794" s="17">
        <v>43522</v>
      </c>
      <c r="I794" s="2"/>
      <c r="J794" s="2"/>
      <c r="K794" s="2"/>
      <c r="L794" s="2"/>
      <c r="M794" s="2"/>
      <c r="N794" s="2"/>
      <c r="O794" s="2"/>
      <c r="P794" s="2"/>
      <c r="Q794" s="2"/>
      <c r="R794" s="2"/>
      <c r="S794" s="2"/>
      <c r="T794" s="2"/>
      <c r="U794" s="2"/>
      <c r="V794" s="2"/>
      <c r="W794" s="2"/>
      <c r="X794" s="2"/>
      <c r="Y794" s="2"/>
      <c r="Z794" s="2"/>
    </row>
    <row r="795" spans="1:26" s="4" customFormat="1" ht="28.5" x14ac:dyDescent="0.2">
      <c r="A795" s="18" t="s">
        <v>469</v>
      </c>
      <c r="B795" s="9">
        <v>556</v>
      </c>
      <c r="C795" s="8">
        <v>1976</v>
      </c>
      <c r="D795" s="8" t="s">
        <v>646</v>
      </c>
      <c r="E795" s="8" t="s">
        <v>15</v>
      </c>
      <c r="F795" s="8" t="s">
        <v>1442</v>
      </c>
      <c r="G795" s="8" t="s">
        <v>1441</v>
      </c>
      <c r="H795" s="17">
        <v>43536</v>
      </c>
      <c r="I795" s="2"/>
      <c r="J795" s="2"/>
      <c r="K795" s="2"/>
      <c r="L795" s="2"/>
      <c r="M795" s="2"/>
      <c r="N795" s="2"/>
      <c r="O795" s="2"/>
      <c r="P795" s="2"/>
      <c r="Q795" s="2"/>
      <c r="R795" s="2"/>
      <c r="S795" s="2"/>
      <c r="T795" s="2"/>
      <c r="U795" s="2"/>
      <c r="V795" s="2"/>
      <c r="W795" s="2"/>
      <c r="X795" s="2"/>
      <c r="Y795" s="2"/>
      <c r="Z795" s="2"/>
    </row>
    <row r="796" spans="1:26" s="4" customFormat="1" ht="36.75" customHeight="1" x14ac:dyDescent="0.2">
      <c r="A796" s="16" t="str">
        <f>HYPERLINK("https://www.alcaldiabogota.gov.co/sisjur/normas/Norma1.jsp?dt=S&amp;i=44840","Decreto Distrital ")</f>
        <v xml:space="preserve">Decreto Distrital </v>
      </c>
      <c r="B796" s="9">
        <v>547</v>
      </c>
      <c r="C796" s="8">
        <v>2011</v>
      </c>
      <c r="D796" s="8" t="s">
        <v>1389</v>
      </c>
      <c r="E796" s="8" t="s">
        <v>10</v>
      </c>
      <c r="F796" s="8" t="s">
        <v>88</v>
      </c>
      <c r="G796" s="8" t="s">
        <v>1485</v>
      </c>
      <c r="H796" s="17">
        <v>43522</v>
      </c>
      <c r="I796" s="2"/>
      <c r="J796" s="2"/>
      <c r="K796" s="2"/>
      <c r="L796" s="2"/>
      <c r="M796" s="2"/>
      <c r="N796" s="2"/>
      <c r="O796" s="2"/>
      <c r="P796" s="2"/>
      <c r="Q796" s="2"/>
      <c r="R796" s="2"/>
      <c r="S796" s="2"/>
      <c r="T796" s="2"/>
      <c r="U796" s="2"/>
      <c r="V796" s="2"/>
      <c r="W796" s="2"/>
      <c r="X796" s="2"/>
      <c r="Y796" s="2"/>
      <c r="Z796" s="2"/>
    </row>
    <row r="797" spans="1:26" s="4" customFormat="1" x14ac:dyDescent="0.2">
      <c r="A797" s="18" t="s">
        <v>1610</v>
      </c>
      <c r="B797" s="9">
        <v>957</v>
      </c>
      <c r="C797" s="8">
        <v>2005</v>
      </c>
      <c r="D797" s="8" t="s">
        <v>933</v>
      </c>
      <c r="E797" s="8" t="s">
        <v>15</v>
      </c>
      <c r="F797" s="8" t="s">
        <v>1581</v>
      </c>
      <c r="G797" s="8" t="s">
        <v>12</v>
      </c>
      <c r="H797" s="17">
        <v>43523</v>
      </c>
      <c r="I797" s="2"/>
      <c r="J797" s="2"/>
      <c r="K797" s="2"/>
      <c r="L797" s="2"/>
      <c r="M797" s="2"/>
      <c r="N797" s="2"/>
      <c r="O797" s="2"/>
      <c r="P797" s="2"/>
      <c r="Q797" s="2"/>
      <c r="R797" s="2"/>
      <c r="S797" s="2"/>
      <c r="T797" s="2"/>
      <c r="U797" s="2"/>
      <c r="V797" s="2"/>
      <c r="W797" s="2"/>
      <c r="X797" s="2"/>
      <c r="Y797" s="2"/>
      <c r="Z797" s="2"/>
    </row>
    <row r="798" spans="1:26" s="4" customFormat="1" ht="42.75" x14ac:dyDescent="0.2">
      <c r="A798" s="16" t="str">
        <f>HYPERLINK("http://www.alcaldiabogota.gov.co/sisjur/normas/Norma1.jsp?i=28993","Resolución Contaduría de Bogotá")</f>
        <v>Resolución Contaduría de Bogotá</v>
      </c>
      <c r="B798" s="9">
        <v>63</v>
      </c>
      <c r="C798" s="8">
        <v>2008</v>
      </c>
      <c r="D798" s="8" t="s">
        <v>968</v>
      </c>
      <c r="E798" s="8" t="s">
        <v>15</v>
      </c>
      <c r="F798" s="8" t="s">
        <v>29</v>
      </c>
      <c r="G798" s="8" t="s">
        <v>30</v>
      </c>
      <c r="H798" s="17">
        <v>43536</v>
      </c>
      <c r="I798" s="2"/>
      <c r="J798" s="2"/>
      <c r="K798" s="2"/>
      <c r="L798" s="2"/>
      <c r="M798" s="2"/>
      <c r="N798" s="2"/>
      <c r="O798" s="2"/>
      <c r="P798" s="2"/>
      <c r="Q798" s="2"/>
      <c r="R798" s="2"/>
      <c r="S798" s="2"/>
      <c r="T798" s="2"/>
      <c r="U798" s="2"/>
      <c r="V798" s="2"/>
      <c r="W798" s="2"/>
      <c r="X798" s="2"/>
      <c r="Y798" s="2"/>
      <c r="Z798" s="2"/>
    </row>
    <row r="799" spans="1:26" s="4" customFormat="1" ht="42.75" x14ac:dyDescent="0.2">
      <c r="A799" s="16" t="s">
        <v>1391</v>
      </c>
      <c r="B799" s="9" t="s">
        <v>966</v>
      </c>
      <c r="C799" s="8">
        <v>2007</v>
      </c>
      <c r="D799" s="8" t="s">
        <v>967</v>
      </c>
      <c r="E799" s="8" t="s">
        <v>15</v>
      </c>
      <c r="F799" s="8" t="s">
        <v>29</v>
      </c>
      <c r="G799" s="8" t="s">
        <v>30</v>
      </c>
      <c r="H799" s="17">
        <v>43536</v>
      </c>
      <c r="I799" s="2"/>
      <c r="J799" s="2"/>
      <c r="K799" s="2"/>
      <c r="L799" s="2"/>
      <c r="M799" s="2"/>
      <c r="N799" s="2"/>
      <c r="O799" s="2"/>
      <c r="P799" s="2"/>
      <c r="Q799" s="2"/>
      <c r="R799" s="2"/>
      <c r="S799" s="2"/>
      <c r="T799" s="2"/>
      <c r="U799" s="2"/>
      <c r="V799" s="2"/>
      <c r="W799" s="2"/>
      <c r="X799" s="2"/>
      <c r="Y799" s="2"/>
      <c r="Z799" s="2"/>
    </row>
    <row r="800" spans="1:26" s="4" customFormat="1" ht="42.75" x14ac:dyDescent="0.2">
      <c r="A800" s="16" t="s">
        <v>1391</v>
      </c>
      <c r="B800" s="9">
        <v>1</v>
      </c>
      <c r="C800" s="8">
        <v>2001</v>
      </c>
      <c r="D800" s="8" t="s">
        <v>892</v>
      </c>
      <c r="E800" s="8" t="s">
        <v>15</v>
      </c>
      <c r="F800" s="8" t="s">
        <v>893</v>
      </c>
      <c r="G800" s="8" t="s">
        <v>894</v>
      </c>
      <c r="H800" s="17">
        <v>43536</v>
      </c>
      <c r="I800" s="2"/>
      <c r="J800" s="2"/>
      <c r="K800" s="2"/>
      <c r="L800" s="2"/>
      <c r="M800" s="2"/>
      <c r="N800" s="2"/>
      <c r="O800" s="2"/>
      <c r="P800" s="2"/>
      <c r="Q800" s="2"/>
      <c r="R800" s="2"/>
      <c r="S800" s="2"/>
      <c r="T800" s="2"/>
      <c r="U800" s="2"/>
      <c r="V800" s="2"/>
      <c r="W800" s="2"/>
      <c r="X800" s="2"/>
      <c r="Y800" s="2"/>
      <c r="Z800" s="2"/>
    </row>
    <row r="801" spans="1:26" s="4" customFormat="1" ht="57" x14ac:dyDescent="0.2">
      <c r="A801" s="18" t="s">
        <v>1082</v>
      </c>
      <c r="B801" s="9">
        <v>12</v>
      </c>
      <c r="C801" s="8">
        <v>2018</v>
      </c>
      <c r="D801" s="8" t="s">
        <v>1240</v>
      </c>
      <c r="E801" s="8" t="s">
        <v>15</v>
      </c>
      <c r="F801" s="8" t="s">
        <v>131</v>
      </c>
      <c r="G801" s="8" t="s">
        <v>132</v>
      </c>
      <c r="H801" s="17">
        <v>43536</v>
      </c>
      <c r="I801" s="2"/>
      <c r="J801" s="2"/>
      <c r="K801" s="2"/>
      <c r="L801" s="2"/>
      <c r="M801" s="2"/>
      <c r="N801" s="2"/>
      <c r="O801" s="2"/>
      <c r="P801" s="2"/>
      <c r="Q801" s="2"/>
      <c r="R801" s="2"/>
      <c r="S801" s="2"/>
      <c r="T801" s="2"/>
      <c r="U801" s="2"/>
      <c r="V801" s="2"/>
      <c r="W801" s="2"/>
      <c r="X801" s="2"/>
      <c r="Y801" s="2"/>
      <c r="Z801" s="2"/>
    </row>
    <row r="802" spans="1:26" s="4" customFormat="1" ht="57" x14ac:dyDescent="0.2">
      <c r="A802" s="18" t="s">
        <v>1082</v>
      </c>
      <c r="B802" s="7">
        <v>3</v>
      </c>
      <c r="C802" s="8">
        <v>2014</v>
      </c>
      <c r="D802" s="8" t="s">
        <v>1108</v>
      </c>
      <c r="E802" s="8">
        <v>12</v>
      </c>
      <c r="F802" s="8" t="s">
        <v>131</v>
      </c>
      <c r="G802" s="8" t="s">
        <v>132</v>
      </c>
      <c r="H802" s="17">
        <v>43536</v>
      </c>
      <c r="I802" s="2"/>
      <c r="J802" s="2"/>
      <c r="K802" s="2"/>
      <c r="L802" s="2"/>
      <c r="M802" s="2"/>
      <c r="N802" s="2"/>
      <c r="O802" s="2"/>
      <c r="P802" s="2"/>
      <c r="Q802" s="2"/>
      <c r="R802" s="2"/>
      <c r="S802" s="2"/>
      <c r="T802" s="2"/>
      <c r="U802" s="2"/>
      <c r="V802" s="2"/>
      <c r="W802" s="2"/>
      <c r="X802" s="2"/>
      <c r="Y802" s="2"/>
      <c r="Z802" s="2"/>
    </row>
    <row r="803" spans="1:26" s="4" customFormat="1" ht="99.75" x14ac:dyDescent="0.2">
      <c r="A803" s="16" t="str">
        <f>HYPERLINK("http://www.contraloriabogota.gov.co/sites/default/files/Contenido/Normatividad/Resoluciones/2013/RR_010_2013%20Rendicion%20de%20cuentas/RESOLUCI%C3%93N%20010%20DE%202013%20RENDICION%20DE%20CUENTAS.pdf","Resolución Contraloría de Bogotá")</f>
        <v>Resolución Contraloría de Bogotá</v>
      </c>
      <c r="B803" s="9">
        <v>10</v>
      </c>
      <c r="C803" s="8">
        <v>2013</v>
      </c>
      <c r="D803" s="8" t="s">
        <v>1079</v>
      </c>
      <c r="E803" s="8" t="s">
        <v>15</v>
      </c>
      <c r="F803" s="8" t="s">
        <v>29</v>
      </c>
      <c r="G803" s="8" t="s">
        <v>30</v>
      </c>
      <c r="H803" s="17">
        <v>43536</v>
      </c>
      <c r="I803" s="2"/>
      <c r="J803" s="2"/>
      <c r="K803" s="2"/>
      <c r="L803" s="2"/>
      <c r="M803" s="2"/>
      <c r="N803" s="2"/>
      <c r="O803" s="2"/>
      <c r="P803" s="2"/>
      <c r="Q803" s="2"/>
      <c r="R803" s="2"/>
      <c r="S803" s="2"/>
      <c r="T803" s="2"/>
      <c r="U803" s="2"/>
      <c r="V803" s="2"/>
      <c r="W803" s="2"/>
      <c r="X803" s="2"/>
      <c r="Y803" s="2"/>
      <c r="Z803" s="2"/>
    </row>
    <row r="804" spans="1:26" s="4" customFormat="1" ht="142.5" x14ac:dyDescent="0.2">
      <c r="A804" s="18" t="s">
        <v>1082</v>
      </c>
      <c r="B804" s="9">
        <v>57</v>
      </c>
      <c r="C804" s="8">
        <v>2013</v>
      </c>
      <c r="D804" s="8" t="s">
        <v>1083</v>
      </c>
      <c r="E804" s="8" t="s">
        <v>1084</v>
      </c>
      <c r="F804" s="8" t="s">
        <v>131</v>
      </c>
      <c r="G804" s="8" t="s">
        <v>132</v>
      </c>
      <c r="H804" s="17">
        <v>43536</v>
      </c>
      <c r="I804" s="2"/>
      <c r="J804" s="2"/>
      <c r="K804" s="2"/>
      <c r="L804" s="2"/>
      <c r="M804" s="2"/>
      <c r="N804" s="2"/>
      <c r="O804" s="2"/>
      <c r="P804" s="2"/>
      <c r="Q804" s="2"/>
      <c r="R804" s="2"/>
      <c r="S804" s="2"/>
      <c r="T804" s="2"/>
      <c r="U804" s="2"/>
      <c r="V804" s="2"/>
      <c r="W804" s="2"/>
      <c r="X804" s="2"/>
      <c r="Y804" s="2"/>
      <c r="Z804" s="2"/>
    </row>
    <row r="805" spans="1:26" s="4" customFormat="1" ht="28.5" x14ac:dyDescent="0.2">
      <c r="A805" s="16" t="str">
        <f>HYPERLINK("http://www.contraloriabogota.gov.co/sites/default/files/Contenido/Normatividad/Resoluciones/2011/RR_013_2011%20Modificacion%20Rendicion%20de%20cuentas/RR_013_2011.pdf","Resolución Contraloría de Bogotá")</f>
        <v>Resolución Contraloría de Bogotá</v>
      </c>
      <c r="B805" s="9" t="s">
        <v>966</v>
      </c>
      <c r="C805" s="8">
        <v>2011</v>
      </c>
      <c r="D805" s="8" t="s">
        <v>1035</v>
      </c>
      <c r="E805" s="8" t="s">
        <v>15</v>
      </c>
      <c r="F805" s="8" t="s">
        <v>29</v>
      </c>
      <c r="G805" s="8" t="s">
        <v>30</v>
      </c>
      <c r="H805" s="17">
        <v>43536</v>
      </c>
      <c r="I805" s="2"/>
      <c r="J805" s="2"/>
      <c r="K805" s="2"/>
      <c r="L805" s="2"/>
      <c r="M805" s="2"/>
      <c r="N805" s="2"/>
      <c r="O805" s="2"/>
      <c r="P805" s="2"/>
      <c r="Q805" s="2"/>
      <c r="R805" s="2"/>
      <c r="S805" s="2"/>
      <c r="T805" s="2"/>
      <c r="U805" s="2"/>
      <c r="V805" s="2"/>
      <c r="W805" s="2"/>
      <c r="X805" s="2"/>
      <c r="Y805" s="2"/>
      <c r="Z805" s="2"/>
    </row>
    <row r="806" spans="1:26" s="4" customFormat="1" ht="71.25" x14ac:dyDescent="0.2">
      <c r="A806" s="16" t="str">
        <f>HYPERLINK("http://www.alcaldiabogota.gov.co/sisjur/normas/Norma1.jsp?i=38924&amp;dt=S","Resolución Contraloría de Bogotá")</f>
        <v>Resolución Contraloría de Bogotá</v>
      </c>
      <c r="B806" s="9">
        <v>34</v>
      </c>
      <c r="C806" s="8">
        <v>2009</v>
      </c>
      <c r="D806" s="8" t="s">
        <v>993</v>
      </c>
      <c r="E806" s="8" t="s">
        <v>15</v>
      </c>
      <c r="F806" s="8" t="s">
        <v>29</v>
      </c>
      <c r="G806" s="8" t="s">
        <v>30</v>
      </c>
      <c r="H806" s="17">
        <v>43536</v>
      </c>
      <c r="I806" s="2"/>
      <c r="J806" s="2"/>
      <c r="K806" s="2"/>
      <c r="L806" s="2"/>
      <c r="M806" s="2"/>
      <c r="N806" s="2"/>
      <c r="O806" s="2"/>
      <c r="P806" s="2"/>
      <c r="Q806" s="2"/>
      <c r="R806" s="2"/>
      <c r="S806" s="2"/>
      <c r="T806" s="2"/>
      <c r="U806" s="2"/>
      <c r="V806" s="2"/>
      <c r="W806" s="2"/>
      <c r="X806" s="2"/>
      <c r="Y806" s="2"/>
      <c r="Z806" s="2"/>
    </row>
    <row r="807" spans="1:26" s="4" customFormat="1" ht="42.75" x14ac:dyDescent="0.2">
      <c r="A807" s="18" t="s">
        <v>1142</v>
      </c>
      <c r="B807" s="9">
        <v>18264</v>
      </c>
      <c r="C807" s="8">
        <v>2015</v>
      </c>
      <c r="D807" s="8" t="s">
        <v>1143</v>
      </c>
      <c r="E807" s="8" t="s">
        <v>15</v>
      </c>
      <c r="F807" s="8" t="s">
        <v>150</v>
      </c>
      <c r="G807" s="8" t="s">
        <v>346</v>
      </c>
      <c r="H807" s="17">
        <v>43523</v>
      </c>
      <c r="I807" s="2"/>
      <c r="J807" s="2"/>
      <c r="K807" s="2"/>
      <c r="L807" s="2"/>
      <c r="M807" s="2"/>
      <c r="N807" s="2"/>
      <c r="O807" s="2"/>
      <c r="P807" s="2"/>
      <c r="Q807" s="2"/>
      <c r="R807" s="2"/>
      <c r="S807" s="2"/>
      <c r="T807" s="2"/>
      <c r="U807" s="2"/>
      <c r="V807" s="2"/>
      <c r="W807" s="2"/>
      <c r="X807" s="2"/>
      <c r="Y807" s="2"/>
      <c r="Z807" s="2"/>
    </row>
    <row r="808" spans="1:26" s="4" customFormat="1" ht="28.5" x14ac:dyDescent="0.2">
      <c r="A808" s="18" t="s">
        <v>1631</v>
      </c>
      <c r="B808" s="9">
        <v>56</v>
      </c>
      <c r="C808" s="8">
        <v>2019</v>
      </c>
      <c r="D808" s="8" t="s">
        <v>1517</v>
      </c>
      <c r="E808" s="8" t="s">
        <v>630</v>
      </c>
      <c r="F808" s="8" t="s">
        <v>108</v>
      </c>
      <c r="G808" s="8" t="s">
        <v>1132</v>
      </c>
      <c r="H808" s="17">
        <v>43521</v>
      </c>
      <c r="I808" s="2"/>
      <c r="J808" s="2"/>
      <c r="K808" s="2"/>
      <c r="L808" s="2"/>
      <c r="M808" s="2"/>
      <c r="N808" s="2"/>
      <c r="O808" s="2"/>
      <c r="P808" s="2"/>
      <c r="Q808" s="2"/>
      <c r="R808" s="2"/>
      <c r="S808" s="2"/>
      <c r="T808" s="2"/>
      <c r="U808" s="2"/>
      <c r="V808" s="2"/>
      <c r="W808" s="2"/>
      <c r="X808" s="2"/>
      <c r="Y808" s="2"/>
      <c r="Z808" s="2"/>
    </row>
    <row r="809" spans="1:26" s="4" customFormat="1" ht="28.5" x14ac:dyDescent="0.2">
      <c r="A809" s="18" t="s">
        <v>1631</v>
      </c>
      <c r="B809" s="9">
        <v>57</v>
      </c>
      <c r="C809" s="8">
        <v>2019</v>
      </c>
      <c r="D809" s="8" t="s">
        <v>1518</v>
      </c>
      <c r="E809" s="8" t="s">
        <v>630</v>
      </c>
      <c r="F809" s="8" t="s">
        <v>108</v>
      </c>
      <c r="G809" s="8" t="s">
        <v>1519</v>
      </c>
      <c r="H809" s="17">
        <v>43521</v>
      </c>
      <c r="I809" s="2"/>
      <c r="J809" s="2"/>
      <c r="K809" s="2"/>
      <c r="L809" s="2"/>
      <c r="M809" s="2"/>
      <c r="N809" s="2"/>
      <c r="O809" s="2"/>
      <c r="P809" s="2"/>
      <c r="Q809" s="2"/>
      <c r="R809" s="2"/>
      <c r="S809" s="2"/>
      <c r="T809" s="2"/>
      <c r="U809" s="2"/>
      <c r="V809" s="2"/>
      <c r="W809" s="2"/>
      <c r="X809" s="2"/>
      <c r="Y809" s="2"/>
      <c r="Z809" s="2"/>
    </row>
    <row r="810" spans="1:26" s="4" customFormat="1" ht="57" x14ac:dyDescent="0.2">
      <c r="A810" s="18" t="s">
        <v>1631</v>
      </c>
      <c r="B810" s="9">
        <v>58</v>
      </c>
      <c r="C810" s="8">
        <v>2019</v>
      </c>
      <c r="D810" s="8" t="s">
        <v>1520</v>
      </c>
      <c r="E810" s="8" t="s">
        <v>630</v>
      </c>
      <c r="F810" s="8" t="s">
        <v>1435</v>
      </c>
      <c r="G810" s="8" t="s">
        <v>1521</v>
      </c>
      <c r="H810" s="17">
        <v>43521</v>
      </c>
      <c r="I810" s="2"/>
      <c r="J810" s="2"/>
      <c r="K810" s="2"/>
      <c r="L810" s="2"/>
      <c r="M810" s="2"/>
      <c r="N810" s="2"/>
      <c r="O810" s="2"/>
      <c r="P810" s="2"/>
      <c r="Q810" s="2"/>
      <c r="R810" s="2"/>
      <c r="S810" s="2"/>
      <c r="T810" s="2"/>
      <c r="U810" s="2"/>
      <c r="V810" s="2"/>
      <c r="W810" s="2"/>
      <c r="X810" s="2"/>
      <c r="Y810" s="2"/>
      <c r="Z810" s="2"/>
    </row>
    <row r="811" spans="1:26" s="4" customFormat="1" ht="42.75" x14ac:dyDescent="0.2">
      <c r="A811" s="18" t="s">
        <v>1631</v>
      </c>
      <c r="B811" s="9">
        <v>59</v>
      </c>
      <c r="C811" s="8">
        <v>2019</v>
      </c>
      <c r="D811" s="8" t="s">
        <v>1522</v>
      </c>
      <c r="E811" s="8" t="s">
        <v>630</v>
      </c>
      <c r="F811" s="8" t="s">
        <v>823</v>
      </c>
      <c r="G811" s="8" t="s">
        <v>1254</v>
      </c>
      <c r="H811" s="17">
        <v>43521</v>
      </c>
      <c r="I811" s="2"/>
      <c r="J811" s="2"/>
      <c r="K811" s="2"/>
      <c r="L811" s="2"/>
      <c r="M811" s="2"/>
      <c r="N811" s="2"/>
      <c r="O811" s="2"/>
      <c r="P811" s="2"/>
      <c r="Q811" s="2"/>
      <c r="R811" s="2"/>
      <c r="S811" s="2"/>
      <c r="T811" s="2"/>
      <c r="U811" s="2"/>
      <c r="V811" s="2"/>
      <c r="W811" s="2"/>
      <c r="X811" s="2"/>
      <c r="Y811" s="2"/>
      <c r="Z811" s="2"/>
    </row>
    <row r="812" spans="1:26" s="4" customFormat="1" ht="28.5" x14ac:dyDescent="0.2">
      <c r="A812" s="18" t="s">
        <v>1631</v>
      </c>
      <c r="B812" s="9">
        <v>60</v>
      </c>
      <c r="C812" s="8">
        <v>2019</v>
      </c>
      <c r="D812" s="8" t="s">
        <v>1526</v>
      </c>
      <c r="E812" s="8" t="s">
        <v>630</v>
      </c>
      <c r="F812" s="8" t="s">
        <v>823</v>
      </c>
      <c r="G812" s="8" t="s">
        <v>1254</v>
      </c>
      <c r="H812" s="17">
        <v>43523</v>
      </c>
      <c r="I812" s="2"/>
      <c r="J812" s="2"/>
      <c r="K812" s="2"/>
      <c r="L812" s="2"/>
      <c r="M812" s="2"/>
      <c r="N812" s="2"/>
      <c r="O812" s="2"/>
      <c r="P812" s="2"/>
      <c r="Q812" s="2"/>
      <c r="R812" s="2"/>
      <c r="S812" s="2"/>
      <c r="T812" s="2"/>
      <c r="U812" s="2"/>
      <c r="V812" s="2"/>
      <c r="W812" s="2"/>
      <c r="X812" s="2"/>
      <c r="Y812" s="2"/>
      <c r="Z812" s="2"/>
    </row>
    <row r="813" spans="1:26" s="4" customFormat="1" ht="28.5" x14ac:dyDescent="0.2">
      <c r="A813" s="18" t="s">
        <v>1631</v>
      </c>
      <c r="B813" s="9">
        <v>61</v>
      </c>
      <c r="C813" s="8">
        <v>2019</v>
      </c>
      <c r="D813" s="8" t="s">
        <v>1527</v>
      </c>
      <c r="E813" s="8" t="s">
        <v>630</v>
      </c>
      <c r="F813" s="8" t="s">
        <v>69</v>
      </c>
      <c r="G813" s="8" t="s">
        <v>1528</v>
      </c>
      <c r="H813" s="17">
        <v>43523</v>
      </c>
      <c r="I813" s="2"/>
      <c r="J813" s="2"/>
      <c r="K813" s="2"/>
      <c r="L813" s="2"/>
      <c r="M813" s="2"/>
      <c r="N813" s="2"/>
      <c r="O813" s="2"/>
      <c r="P813" s="2"/>
      <c r="Q813" s="2"/>
      <c r="R813" s="2"/>
      <c r="S813" s="2"/>
      <c r="T813" s="2"/>
      <c r="U813" s="2"/>
      <c r="V813" s="2"/>
      <c r="W813" s="2"/>
      <c r="X813" s="2"/>
      <c r="Y813" s="2"/>
      <c r="Z813" s="2"/>
    </row>
    <row r="814" spans="1:26" s="4" customFormat="1" ht="28.5" x14ac:dyDescent="0.2">
      <c r="A814" s="18" t="s">
        <v>1631</v>
      </c>
      <c r="B814" s="9">
        <v>62</v>
      </c>
      <c r="C814" s="8">
        <v>2019</v>
      </c>
      <c r="D814" s="8" t="s">
        <v>1529</v>
      </c>
      <c r="E814" s="8" t="s">
        <v>630</v>
      </c>
      <c r="F814" s="8" t="s">
        <v>108</v>
      </c>
      <c r="G814" s="8" t="s">
        <v>7</v>
      </c>
      <c r="H814" s="17">
        <v>43523</v>
      </c>
      <c r="I814" s="2"/>
      <c r="J814" s="2"/>
      <c r="K814" s="2"/>
      <c r="L814" s="2"/>
      <c r="M814" s="2"/>
      <c r="N814" s="2"/>
      <c r="O814" s="2"/>
      <c r="P814" s="2"/>
      <c r="Q814" s="2"/>
      <c r="R814" s="2"/>
      <c r="S814" s="2"/>
      <c r="T814" s="2"/>
      <c r="U814" s="2"/>
      <c r="V814" s="2"/>
      <c r="W814" s="2"/>
      <c r="X814" s="2"/>
      <c r="Y814" s="2"/>
      <c r="Z814" s="2"/>
    </row>
    <row r="815" spans="1:26" s="4" customFormat="1" ht="28.5" x14ac:dyDescent="0.2">
      <c r="A815" s="18" t="s">
        <v>1631</v>
      </c>
      <c r="B815" s="9">
        <v>63</v>
      </c>
      <c r="C815" s="8">
        <v>2019</v>
      </c>
      <c r="D815" s="8" t="s">
        <v>1530</v>
      </c>
      <c r="E815" s="8" t="s">
        <v>630</v>
      </c>
      <c r="F815" s="8" t="s">
        <v>1531</v>
      </c>
      <c r="G815" s="8" t="s">
        <v>1532</v>
      </c>
      <c r="H815" s="17">
        <v>43523</v>
      </c>
      <c r="I815" s="2"/>
      <c r="J815" s="2"/>
      <c r="K815" s="2"/>
      <c r="L815" s="2"/>
      <c r="M815" s="2"/>
      <c r="N815" s="2"/>
      <c r="O815" s="2"/>
      <c r="P815" s="2"/>
      <c r="Q815" s="2"/>
      <c r="R815" s="2"/>
      <c r="S815" s="2"/>
      <c r="T815" s="2"/>
      <c r="U815" s="2"/>
      <c r="V815" s="2"/>
      <c r="W815" s="2"/>
      <c r="X815" s="2"/>
      <c r="Y815" s="2"/>
      <c r="Z815" s="2"/>
    </row>
    <row r="816" spans="1:26" s="4" customFormat="1" ht="42.75" x14ac:dyDescent="0.2">
      <c r="A816" s="18" t="s">
        <v>1631</v>
      </c>
      <c r="B816" s="9">
        <v>64</v>
      </c>
      <c r="C816" s="8">
        <v>2019</v>
      </c>
      <c r="D816" s="8" t="s">
        <v>1533</v>
      </c>
      <c r="E816" s="8" t="s">
        <v>630</v>
      </c>
      <c r="F816" s="8" t="s">
        <v>1442</v>
      </c>
      <c r="G816" s="8" t="s">
        <v>1441</v>
      </c>
      <c r="H816" s="17">
        <v>43523</v>
      </c>
      <c r="I816" s="2"/>
      <c r="J816" s="2"/>
      <c r="K816" s="2"/>
      <c r="L816" s="2"/>
      <c r="M816" s="2"/>
      <c r="N816" s="2"/>
      <c r="O816" s="2"/>
      <c r="P816" s="2"/>
      <c r="Q816" s="2"/>
      <c r="R816" s="2"/>
      <c r="S816" s="2"/>
      <c r="T816" s="2"/>
      <c r="U816" s="2"/>
      <c r="V816" s="2"/>
      <c r="W816" s="2"/>
      <c r="X816" s="2"/>
      <c r="Y816" s="2"/>
      <c r="Z816" s="2"/>
    </row>
    <row r="817" spans="1:26" s="4" customFormat="1" ht="28.5" x14ac:dyDescent="0.2">
      <c r="A817" s="18" t="s">
        <v>1631</v>
      </c>
      <c r="B817" s="9">
        <v>65</v>
      </c>
      <c r="C817" s="8">
        <v>2019</v>
      </c>
      <c r="D817" s="8" t="s">
        <v>1534</v>
      </c>
      <c r="E817" s="8" t="s">
        <v>630</v>
      </c>
      <c r="F817" s="8" t="s">
        <v>1442</v>
      </c>
      <c r="G817" s="8" t="s">
        <v>1535</v>
      </c>
      <c r="H817" s="17">
        <v>43523</v>
      </c>
      <c r="I817" s="2"/>
      <c r="J817" s="2"/>
      <c r="K817" s="2"/>
      <c r="L817" s="2"/>
      <c r="M817" s="2"/>
      <c r="N817" s="2"/>
      <c r="O817" s="2"/>
      <c r="P817" s="2"/>
      <c r="Q817" s="2"/>
      <c r="R817" s="2"/>
      <c r="S817" s="2"/>
      <c r="T817" s="2"/>
      <c r="U817" s="2"/>
      <c r="V817" s="2"/>
      <c r="W817" s="2"/>
      <c r="X817" s="2"/>
      <c r="Y817" s="2"/>
      <c r="Z817" s="2"/>
    </row>
    <row r="818" spans="1:26" s="4" customFormat="1" ht="42.75" x14ac:dyDescent="0.2">
      <c r="A818" s="18" t="s">
        <v>1631</v>
      </c>
      <c r="B818" s="9">
        <v>66</v>
      </c>
      <c r="C818" s="8">
        <v>2019</v>
      </c>
      <c r="D818" s="8" t="s">
        <v>1536</v>
      </c>
      <c r="E818" s="8" t="s">
        <v>630</v>
      </c>
      <c r="F818" s="8" t="s">
        <v>190</v>
      </c>
      <c r="G818" s="8" t="s">
        <v>1537</v>
      </c>
      <c r="H818" s="17">
        <v>43523</v>
      </c>
      <c r="I818" s="2"/>
      <c r="J818" s="2"/>
      <c r="K818" s="2"/>
      <c r="L818" s="2"/>
      <c r="M818" s="2"/>
      <c r="N818" s="2"/>
      <c r="O818" s="2"/>
      <c r="P818" s="2"/>
      <c r="Q818" s="2"/>
      <c r="R818" s="2"/>
      <c r="S818" s="2"/>
      <c r="T818" s="2"/>
      <c r="U818" s="2"/>
      <c r="V818" s="2"/>
      <c r="W818" s="2"/>
      <c r="X818" s="2"/>
      <c r="Y818" s="2"/>
      <c r="Z818" s="2"/>
    </row>
    <row r="819" spans="1:26" s="4" customFormat="1" ht="57" x14ac:dyDescent="0.2">
      <c r="A819" s="18" t="s">
        <v>1631</v>
      </c>
      <c r="B819" s="9">
        <v>67</v>
      </c>
      <c r="C819" s="8">
        <v>2019</v>
      </c>
      <c r="D819" s="8" t="s">
        <v>1390</v>
      </c>
      <c r="E819" s="8" t="s">
        <v>630</v>
      </c>
      <c r="F819" s="10" t="s">
        <v>190</v>
      </c>
      <c r="G819" s="10" t="s">
        <v>62</v>
      </c>
      <c r="H819" s="17">
        <v>43529</v>
      </c>
      <c r="I819" s="2"/>
      <c r="J819" s="2"/>
      <c r="K819" s="2"/>
      <c r="L819" s="2"/>
      <c r="M819" s="2"/>
      <c r="N819" s="2"/>
      <c r="O819" s="2"/>
      <c r="P819" s="2"/>
      <c r="Q819" s="2"/>
      <c r="R819" s="2"/>
      <c r="S819" s="2"/>
      <c r="T819" s="2"/>
      <c r="U819" s="2"/>
      <c r="V819" s="2"/>
      <c r="W819" s="2"/>
      <c r="X819" s="2"/>
      <c r="Y819" s="2"/>
      <c r="Z819" s="2"/>
    </row>
    <row r="820" spans="1:26" s="4" customFormat="1" ht="71.25" x14ac:dyDescent="0.2">
      <c r="A820" s="18" t="s">
        <v>1631</v>
      </c>
      <c r="B820" s="9">
        <v>68</v>
      </c>
      <c r="C820" s="8">
        <v>2019</v>
      </c>
      <c r="D820" s="8" t="s">
        <v>1538</v>
      </c>
      <c r="E820" s="8" t="s">
        <v>630</v>
      </c>
      <c r="F820" s="8" t="s">
        <v>11</v>
      </c>
      <c r="G820" s="8" t="s">
        <v>12</v>
      </c>
      <c r="H820" s="17">
        <v>43523</v>
      </c>
      <c r="I820" s="2"/>
      <c r="J820" s="2"/>
      <c r="K820" s="2"/>
      <c r="L820" s="2"/>
      <c r="M820" s="2"/>
      <c r="N820" s="2"/>
      <c r="O820" s="2"/>
      <c r="P820" s="2"/>
      <c r="Q820" s="2"/>
      <c r="R820" s="2"/>
      <c r="S820" s="2"/>
      <c r="T820" s="2"/>
      <c r="U820" s="2"/>
      <c r="V820" s="2"/>
      <c r="W820" s="2"/>
      <c r="X820" s="2"/>
      <c r="Y820" s="2"/>
      <c r="Z820" s="2"/>
    </row>
    <row r="821" spans="1:26" s="4" customFormat="1" ht="71.25" x14ac:dyDescent="0.2">
      <c r="A821" s="18" t="s">
        <v>1631</v>
      </c>
      <c r="B821" s="9">
        <v>69</v>
      </c>
      <c r="C821" s="8">
        <v>2019</v>
      </c>
      <c r="D821" s="8" t="s">
        <v>1540</v>
      </c>
      <c r="E821" s="8" t="s">
        <v>630</v>
      </c>
      <c r="F821" s="8" t="s">
        <v>1435</v>
      </c>
      <c r="G821" s="8" t="s">
        <v>1515</v>
      </c>
      <c r="H821" s="17">
        <v>43523</v>
      </c>
      <c r="I821" s="2"/>
      <c r="J821" s="2"/>
      <c r="K821" s="2"/>
      <c r="L821" s="2"/>
      <c r="M821" s="2"/>
      <c r="N821" s="2"/>
      <c r="O821" s="2"/>
      <c r="P821" s="2"/>
      <c r="Q821" s="2"/>
      <c r="R821" s="2"/>
      <c r="S821" s="2"/>
      <c r="T821" s="2"/>
      <c r="U821" s="2"/>
      <c r="V821" s="2"/>
      <c r="W821" s="2"/>
      <c r="X821" s="2"/>
      <c r="Y821" s="2"/>
      <c r="Z821" s="2"/>
    </row>
    <row r="822" spans="1:26" s="4" customFormat="1" ht="57" x14ac:dyDescent="0.2">
      <c r="A822" s="18" t="s">
        <v>1631</v>
      </c>
      <c r="B822" s="9">
        <v>73</v>
      </c>
      <c r="C822" s="8">
        <v>2019</v>
      </c>
      <c r="D822" s="8" t="s">
        <v>1541</v>
      </c>
      <c r="E822" s="8" t="s">
        <v>630</v>
      </c>
      <c r="F822" s="8" t="s">
        <v>11</v>
      </c>
      <c r="G822" s="8" t="s">
        <v>12</v>
      </c>
      <c r="H822" s="17">
        <v>43523</v>
      </c>
      <c r="I822" s="2"/>
      <c r="J822" s="2"/>
      <c r="K822" s="2"/>
      <c r="L822" s="2"/>
      <c r="M822" s="2"/>
      <c r="N822" s="2"/>
      <c r="O822" s="2"/>
      <c r="P822" s="2"/>
      <c r="Q822" s="2"/>
      <c r="R822" s="2"/>
      <c r="S822" s="2"/>
      <c r="T822" s="2"/>
      <c r="U822" s="2"/>
      <c r="V822" s="2"/>
      <c r="W822" s="2"/>
      <c r="X822" s="2"/>
      <c r="Y822" s="2"/>
      <c r="Z822" s="2"/>
    </row>
    <row r="823" spans="1:26" s="4" customFormat="1" ht="57" x14ac:dyDescent="0.2">
      <c r="A823" s="18" t="s">
        <v>1631</v>
      </c>
      <c r="B823" s="9">
        <v>74</v>
      </c>
      <c r="C823" s="8">
        <v>2019</v>
      </c>
      <c r="D823" s="8" t="s">
        <v>1543</v>
      </c>
      <c r="E823" s="8" t="s">
        <v>630</v>
      </c>
      <c r="F823" s="8" t="s">
        <v>1542</v>
      </c>
      <c r="G823" s="8" t="s">
        <v>360</v>
      </c>
      <c r="H823" s="17">
        <v>43523</v>
      </c>
      <c r="I823" s="2"/>
      <c r="J823" s="2"/>
      <c r="K823" s="2"/>
      <c r="L823" s="2"/>
      <c r="M823" s="2"/>
      <c r="N823" s="2"/>
      <c r="O823" s="2"/>
      <c r="P823" s="2"/>
      <c r="Q823" s="2"/>
      <c r="R823" s="2"/>
      <c r="S823" s="2"/>
      <c r="T823" s="2"/>
      <c r="U823" s="2"/>
      <c r="V823" s="2"/>
      <c r="W823" s="2"/>
      <c r="X823" s="2"/>
      <c r="Y823" s="2"/>
      <c r="Z823" s="2"/>
    </row>
    <row r="824" spans="1:26" s="4" customFormat="1" ht="28.5" x14ac:dyDescent="0.2">
      <c r="A824" s="18" t="s">
        <v>1631</v>
      </c>
      <c r="B824" s="9">
        <v>75</v>
      </c>
      <c r="C824" s="8">
        <v>2019</v>
      </c>
      <c r="D824" s="8" t="s">
        <v>1544</v>
      </c>
      <c r="E824" s="8" t="s">
        <v>630</v>
      </c>
      <c r="F824" s="8" t="s">
        <v>11</v>
      </c>
      <c r="G824" s="8" t="s">
        <v>12</v>
      </c>
      <c r="H824" s="17">
        <v>43523</v>
      </c>
      <c r="I824" s="2"/>
      <c r="J824" s="2"/>
      <c r="K824" s="2"/>
      <c r="L824" s="2"/>
      <c r="M824" s="2"/>
      <c r="N824" s="2"/>
      <c r="O824" s="2"/>
      <c r="P824" s="2"/>
      <c r="Q824" s="2"/>
      <c r="R824" s="2"/>
      <c r="S824" s="2"/>
      <c r="T824" s="2"/>
      <c r="U824" s="2"/>
      <c r="V824" s="2"/>
      <c r="W824" s="2"/>
      <c r="X824" s="2"/>
      <c r="Y824" s="2"/>
      <c r="Z824" s="2"/>
    </row>
    <row r="825" spans="1:26" s="4" customFormat="1" ht="57" x14ac:dyDescent="0.2">
      <c r="A825" s="18" t="s">
        <v>1631</v>
      </c>
      <c r="B825" s="9">
        <v>76</v>
      </c>
      <c r="C825" s="8">
        <v>2019</v>
      </c>
      <c r="D825" s="8" t="s">
        <v>1546</v>
      </c>
      <c r="E825" s="8" t="s">
        <v>630</v>
      </c>
      <c r="F825" s="8" t="s">
        <v>11</v>
      </c>
      <c r="G825" s="8" t="s">
        <v>12</v>
      </c>
      <c r="H825" s="17">
        <v>43523</v>
      </c>
      <c r="I825" s="2"/>
      <c r="J825" s="2"/>
      <c r="K825" s="2"/>
      <c r="L825" s="2"/>
      <c r="M825" s="2"/>
      <c r="N825" s="2"/>
      <c r="O825" s="2"/>
      <c r="P825" s="2"/>
      <c r="Q825" s="2"/>
      <c r="R825" s="2"/>
      <c r="S825" s="2"/>
      <c r="T825" s="2"/>
      <c r="U825" s="2"/>
      <c r="V825" s="2"/>
      <c r="W825" s="2"/>
      <c r="X825" s="2"/>
      <c r="Y825" s="2"/>
      <c r="Z825" s="2"/>
    </row>
    <row r="826" spans="1:26" s="4" customFormat="1" ht="28.5" x14ac:dyDescent="0.2">
      <c r="A826" s="18" t="s">
        <v>1631</v>
      </c>
      <c r="B826" s="9">
        <v>77</v>
      </c>
      <c r="C826" s="8">
        <v>2019</v>
      </c>
      <c r="D826" s="8" t="s">
        <v>1547</v>
      </c>
      <c r="E826" s="8" t="s">
        <v>630</v>
      </c>
      <c r="F826" s="8" t="s">
        <v>823</v>
      </c>
      <c r="G826" s="8" t="s">
        <v>1254</v>
      </c>
      <c r="H826" s="17">
        <v>43523</v>
      </c>
      <c r="I826" s="2"/>
      <c r="J826" s="2"/>
      <c r="K826" s="2"/>
      <c r="L826" s="2"/>
      <c r="M826" s="2"/>
      <c r="N826" s="2"/>
      <c r="O826" s="2"/>
      <c r="P826" s="2"/>
      <c r="Q826" s="2"/>
      <c r="R826" s="2"/>
      <c r="S826" s="2"/>
      <c r="T826" s="2"/>
      <c r="U826" s="2"/>
      <c r="V826" s="2"/>
      <c r="W826" s="2"/>
      <c r="X826" s="2"/>
      <c r="Y826" s="2"/>
      <c r="Z826" s="2"/>
    </row>
    <row r="827" spans="1:26" s="4" customFormat="1" ht="42.75" x14ac:dyDescent="0.2">
      <c r="A827" s="18" t="s">
        <v>1631</v>
      </c>
      <c r="B827" s="9">
        <v>78</v>
      </c>
      <c r="C827" s="8">
        <v>2019</v>
      </c>
      <c r="D827" s="8" t="s">
        <v>1548</v>
      </c>
      <c r="E827" s="8" t="s">
        <v>630</v>
      </c>
      <c r="F827" s="8" t="s">
        <v>1542</v>
      </c>
      <c r="G827" s="8" t="s">
        <v>360</v>
      </c>
      <c r="H827" s="17">
        <v>43523</v>
      </c>
      <c r="I827" s="2"/>
      <c r="J827" s="2"/>
      <c r="K827" s="2"/>
      <c r="L827" s="2"/>
      <c r="M827" s="2"/>
      <c r="N827" s="2"/>
      <c r="O827" s="2"/>
      <c r="P827" s="2"/>
      <c r="Q827" s="2"/>
      <c r="R827" s="2"/>
      <c r="S827" s="2"/>
      <c r="T827" s="2"/>
      <c r="U827" s="2"/>
      <c r="V827" s="2"/>
      <c r="W827" s="2"/>
      <c r="X827" s="2"/>
      <c r="Y827" s="2"/>
      <c r="Z827" s="2"/>
    </row>
    <row r="828" spans="1:26" s="4" customFormat="1" ht="85.5" x14ac:dyDescent="0.2">
      <c r="A828" s="18" t="s">
        <v>1631</v>
      </c>
      <c r="B828" s="9">
        <v>79</v>
      </c>
      <c r="C828" s="8">
        <v>2019</v>
      </c>
      <c r="D828" s="8" t="s">
        <v>1551</v>
      </c>
      <c r="E828" s="8" t="s">
        <v>630</v>
      </c>
      <c r="F828" s="8" t="s">
        <v>823</v>
      </c>
      <c r="G828" s="8" t="s">
        <v>1254</v>
      </c>
      <c r="H828" s="17">
        <v>43523</v>
      </c>
      <c r="I828" s="2"/>
      <c r="J828" s="2"/>
      <c r="K828" s="2"/>
      <c r="L828" s="2"/>
      <c r="M828" s="2"/>
      <c r="N828" s="2"/>
      <c r="O828" s="2"/>
      <c r="P828" s="2"/>
      <c r="Q828" s="2"/>
      <c r="R828" s="2"/>
      <c r="S828" s="2"/>
      <c r="T828" s="2"/>
      <c r="U828" s="2"/>
      <c r="V828" s="2"/>
      <c r="W828" s="2"/>
      <c r="X828" s="2"/>
      <c r="Y828" s="2"/>
      <c r="Z828" s="2"/>
    </row>
    <row r="829" spans="1:26" s="4" customFormat="1" ht="42.75" x14ac:dyDescent="0.2">
      <c r="A829" s="18" t="s">
        <v>1631</v>
      </c>
      <c r="B829" s="9">
        <v>80</v>
      </c>
      <c r="C829" s="8">
        <v>2019</v>
      </c>
      <c r="D829" s="8" t="s">
        <v>1552</v>
      </c>
      <c r="E829" s="8" t="s">
        <v>630</v>
      </c>
      <c r="F829" s="8" t="s">
        <v>29</v>
      </c>
      <c r="G829" s="8" t="s">
        <v>1553</v>
      </c>
      <c r="H829" s="17">
        <v>43523</v>
      </c>
      <c r="I829" s="2"/>
      <c r="J829" s="2"/>
      <c r="K829" s="2"/>
      <c r="L829" s="2"/>
      <c r="M829" s="2"/>
      <c r="N829" s="2"/>
      <c r="O829" s="2"/>
      <c r="P829" s="2"/>
      <c r="Q829" s="2"/>
      <c r="R829" s="2"/>
      <c r="S829" s="2"/>
      <c r="T829" s="2"/>
      <c r="U829" s="2"/>
      <c r="V829" s="2"/>
      <c r="W829" s="2"/>
      <c r="X829" s="2"/>
      <c r="Y829" s="2"/>
      <c r="Z829" s="2"/>
    </row>
    <row r="830" spans="1:26" s="4" customFormat="1" ht="28.5" x14ac:dyDescent="0.2">
      <c r="A830" s="18" t="s">
        <v>1631</v>
      </c>
      <c r="B830" s="9">
        <v>81</v>
      </c>
      <c r="C830" s="8">
        <v>2019</v>
      </c>
      <c r="D830" s="8" t="s">
        <v>1554</v>
      </c>
      <c r="E830" s="8" t="s">
        <v>630</v>
      </c>
      <c r="F830" s="8" t="s">
        <v>190</v>
      </c>
      <c r="G830" s="8" t="s">
        <v>1537</v>
      </c>
      <c r="H830" s="17">
        <v>43523</v>
      </c>
      <c r="I830" s="2"/>
      <c r="J830" s="2"/>
      <c r="K830" s="2"/>
      <c r="L830" s="2"/>
      <c r="M830" s="2"/>
      <c r="N830" s="2"/>
      <c r="O830" s="2"/>
      <c r="P830" s="2"/>
      <c r="Q830" s="2"/>
      <c r="R830" s="2"/>
      <c r="S830" s="2"/>
      <c r="T830" s="2"/>
      <c r="U830" s="2"/>
      <c r="V830" s="2"/>
      <c r="W830" s="2"/>
      <c r="X830" s="2"/>
      <c r="Y830" s="2"/>
      <c r="Z830" s="2"/>
    </row>
    <row r="831" spans="1:26" s="4" customFormat="1" ht="28.5" x14ac:dyDescent="0.2">
      <c r="A831" s="18" t="s">
        <v>1631</v>
      </c>
      <c r="B831" s="9">
        <v>83</v>
      </c>
      <c r="C831" s="8">
        <v>2019</v>
      </c>
      <c r="D831" s="8" t="s">
        <v>1555</v>
      </c>
      <c r="E831" s="8" t="s">
        <v>630</v>
      </c>
      <c r="F831" s="8" t="s">
        <v>11</v>
      </c>
      <c r="G831" s="8" t="s">
        <v>12</v>
      </c>
      <c r="H831" s="17">
        <v>43523</v>
      </c>
      <c r="I831" s="2"/>
      <c r="J831" s="2"/>
      <c r="K831" s="2"/>
      <c r="L831" s="2"/>
      <c r="M831" s="2"/>
      <c r="N831" s="2"/>
      <c r="O831" s="2"/>
      <c r="P831" s="2"/>
      <c r="Q831" s="2"/>
      <c r="R831" s="2"/>
      <c r="S831" s="2"/>
      <c r="T831" s="2"/>
      <c r="U831" s="2"/>
      <c r="V831" s="2"/>
      <c r="W831" s="2"/>
      <c r="X831" s="2"/>
      <c r="Y831" s="2"/>
      <c r="Z831" s="2"/>
    </row>
    <row r="832" spans="1:26" s="4" customFormat="1" ht="28.5" x14ac:dyDescent="0.2">
      <c r="A832" s="18" t="s">
        <v>1631</v>
      </c>
      <c r="B832" s="9">
        <v>11</v>
      </c>
      <c r="C832" s="8">
        <v>2018</v>
      </c>
      <c r="D832" s="8" t="s">
        <v>1239</v>
      </c>
      <c r="E832" s="8" t="s">
        <v>158</v>
      </c>
      <c r="F832" s="8" t="s">
        <v>205</v>
      </c>
      <c r="G832" s="8" t="s">
        <v>360</v>
      </c>
      <c r="H832" s="17">
        <v>43536</v>
      </c>
      <c r="I832" s="2"/>
      <c r="J832" s="2"/>
      <c r="K832" s="2"/>
      <c r="L832" s="2"/>
      <c r="M832" s="2"/>
      <c r="N832" s="2"/>
      <c r="O832" s="2"/>
      <c r="P832" s="2"/>
      <c r="Q832" s="2"/>
      <c r="R832" s="2"/>
      <c r="S832" s="2"/>
      <c r="T832" s="2"/>
      <c r="U832" s="2"/>
      <c r="V832" s="2"/>
      <c r="W832" s="2"/>
      <c r="X832" s="2"/>
      <c r="Y832" s="2"/>
      <c r="Z832" s="2"/>
    </row>
    <row r="833" spans="1:26" s="4" customFormat="1" ht="42.75" x14ac:dyDescent="0.2">
      <c r="A833" s="18" t="s">
        <v>1631</v>
      </c>
      <c r="B833" s="9">
        <v>26</v>
      </c>
      <c r="C833" s="8">
        <v>2018</v>
      </c>
      <c r="D833" s="8" t="s">
        <v>1270</v>
      </c>
      <c r="E833" s="8" t="s">
        <v>15</v>
      </c>
      <c r="F833" s="8" t="s">
        <v>11</v>
      </c>
      <c r="G833" s="8" t="s">
        <v>12</v>
      </c>
      <c r="H833" s="17">
        <v>43536</v>
      </c>
      <c r="I833" s="2"/>
      <c r="J833" s="2"/>
      <c r="K833" s="2"/>
      <c r="L833" s="2"/>
      <c r="M833" s="2"/>
      <c r="N833" s="2"/>
      <c r="O833" s="2"/>
      <c r="P833" s="2"/>
      <c r="Q833" s="2"/>
      <c r="R833" s="2"/>
      <c r="S833" s="2"/>
      <c r="T833" s="2"/>
      <c r="U833" s="2"/>
      <c r="V833" s="2"/>
      <c r="W833" s="2"/>
      <c r="X833" s="2"/>
      <c r="Y833" s="2"/>
      <c r="Z833" s="2"/>
    </row>
    <row r="834" spans="1:26" s="4" customFormat="1" ht="28.5" x14ac:dyDescent="0.2">
      <c r="A834" s="18" t="s">
        <v>1631</v>
      </c>
      <c r="B834" s="9">
        <v>44</v>
      </c>
      <c r="C834" s="8">
        <v>2018</v>
      </c>
      <c r="D834" s="8" t="s">
        <v>1241</v>
      </c>
      <c r="E834" s="8" t="s">
        <v>15</v>
      </c>
      <c r="F834" s="8" t="s">
        <v>96</v>
      </c>
      <c r="G834" s="8" t="s">
        <v>858</v>
      </c>
      <c r="H834" s="17">
        <v>43523</v>
      </c>
      <c r="I834" s="2"/>
      <c r="J834" s="2"/>
      <c r="K834" s="2"/>
      <c r="L834" s="2"/>
      <c r="M834" s="2"/>
      <c r="N834" s="2"/>
      <c r="O834" s="2"/>
      <c r="P834" s="2"/>
      <c r="Q834" s="2"/>
      <c r="R834" s="2"/>
      <c r="S834" s="2"/>
      <c r="T834" s="2"/>
      <c r="U834" s="2"/>
      <c r="V834" s="2"/>
      <c r="W834" s="2"/>
      <c r="X834" s="2"/>
      <c r="Y834" s="2"/>
      <c r="Z834" s="2"/>
    </row>
    <row r="835" spans="1:26" s="4" customFormat="1" ht="28.5" x14ac:dyDescent="0.2">
      <c r="A835" s="18" t="s">
        <v>1631</v>
      </c>
      <c r="B835" s="9">
        <v>45</v>
      </c>
      <c r="C835" s="8">
        <v>2018</v>
      </c>
      <c r="D835" s="8" t="s">
        <v>1242</v>
      </c>
      <c r="E835" s="8" t="s">
        <v>15</v>
      </c>
      <c r="F835" s="8" t="s">
        <v>96</v>
      </c>
      <c r="G835" s="8" t="s">
        <v>858</v>
      </c>
      <c r="H835" s="17">
        <v>43523</v>
      </c>
      <c r="I835" s="2"/>
      <c r="J835" s="2"/>
      <c r="K835" s="2"/>
      <c r="L835" s="2"/>
      <c r="M835" s="2"/>
      <c r="N835" s="2"/>
      <c r="O835" s="2"/>
      <c r="P835" s="2"/>
      <c r="Q835" s="2"/>
      <c r="R835" s="2"/>
      <c r="S835" s="2"/>
      <c r="T835" s="2"/>
      <c r="U835" s="2"/>
      <c r="V835" s="2"/>
      <c r="W835" s="2"/>
      <c r="X835" s="2"/>
      <c r="Y835" s="2"/>
      <c r="Z835" s="2"/>
    </row>
    <row r="836" spans="1:26" s="4" customFormat="1" ht="57" x14ac:dyDescent="0.2">
      <c r="A836" s="18" t="s">
        <v>1631</v>
      </c>
      <c r="B836" s="9">
        <v>47</v>
      </c>
      <c r="C836" s="8">
        <v>2018</v>
      </c>
      <c r="D836" s="8" t="s">
        <v>1243</v>
      </c>
      <c r="E836" s="8" t="s">
        <v>15</v>
      </c>
      <c r="F836" s="8" t="s">
        <v>96</v>
      </c>
      <c r="G836" s="8" t="s">
        <v>858</v>
      </c>
      <c r="H836" s="17">
        <v>43524</v>
      </c>
      <c r="I836" s="2"/>
      <c r="J836" s="2"/>
      <c r="K836" s="2"/>
      <c r="L836" s="2"/>
      <c r="M836" s="2"/>
      <c r="N836" s="2"/>
      <c r="O836" s="2"/>
      <c r="P836" s="2"/>
      <c r="Q836" s="2"/>
      <c r="R836" s="2"/>
      <c r="S836" s="2"/>
      <c r="T836" s="2"/>
      <c r="U836" s="2"/>
      <c r="V836" s="2"/>
      <c r="W836" s="2"/>
      <c r="X836" s="2"/>
      <c r="Y836" s="2"/>
      <c r="Z836" s="2"/>
    </row>
    <row r="837" spans="1:26" s="4" customFormat="1" ht="28.5" x14ac:dyDescent="0.2">
      <c r="A837" s="18" t="s">
        <v>1631</v>
      </c>
      <c r="B837" s="9">
        <v>49</v>
      </c>
      <c r="C837" s="8">
        <v>2018</v>
      </c>
      <c r="D837" s="8" t="s">
        <v>1244</v>
      </c>
      <c r="E837" s="8" t="s">
        <v>1245</v>
      </c>
      <c r="F837" s="8" t="s">
        <v>1442</v>
      </c>
      <c r="G837" s="8" t="s">
        <v>1441</v>
      </c>
      <c r="H837" s="17">
        <v>43522</v>
      </c>
      <c r="I837" s="2"/>
      <c r="J837" s="2"/>
      <c r="K837" s="2"/>
      <c r="L837" s="2"/>
      <c r="M837" s="2"/>
      <c r="N837" s="2"/>
      <c r="O837" s="2"/>
      <c r="P837" s="2"/>
      <c r="Q837" s="2"/>
      <c r="R837" s="2"/>
      <c r="S837" s="2"/>
      <c r="T837" s="2"/>
      <c r="U837" s="2"/>
      <c r="V837" s="2"/>
      <c r="W837" s="2"/>
      <c r="X837" s="2"/>
      <c r="Y837" s="2"/>
      <c r="Z837" s="2"/>
    </row>
    <row r="838" spans="1:26" s="4" customFormat="1" ht="42.75" x14ac:dyDescent="0.2">
      <c r="A838" s="18" t="s">
        <v>1631</v>
      </c>
      <c r="B838" s="9">
        <v>54</v>
      </c>
      <c r="C838" s="8">
        <v>2018</v>
      </c>
      <c r="D838" s="8" t="s">
        <v>1246</v>
      </c>
      <c r="E838" s="8" t="s">
        <v>1247</v>
      </c>
      <c r="F838" s="8" t="s">
        <v>1442</v>
      </c>
      <c r="G838" s="8" t="s">
        <v>1441</v>
      </c>
      <c r="H838" s="17">
        <v>43536</v>
      </c>
      <c r="I838" s="2"/>
      <c r="J838" s="2"/>
      <c r="K838" s="2"/>
      <c r="L838" s="2"/>
      <c r="M838" s="2"/>
      <c r="N838" s="2"/>
      <c r="O838" s="2"/>
      <c r="P838" s="2"/>
      <c r="Q838" s="2"/>
      <c r="R838" s="2"/>
      <c r="S838" s="2"/>
      <c r="T838" s="2"/>
      <c r="U838" s="2"/>
      <c r="V838" s="2"/>
      <c r="W838" s="2"/>
      <c r="X838" s="2"/>
      <c r="Y838" s="2"/>
      <c r="Z838" s="2"/>
    </row>
    <row r="839" spans="1:26" s="4" customFormat="1" ht="28.5" x14ac:dyDescent="0.2">
      <c r="A839" s="18" t="s">
        <v>1631</v>
      </c>
      <c r="B839" s="9">
        <v>55</v>
      </c>
      <c r="C839" s="8">
        <v>2018</v>
      </c>
      <c r="D839" s="8" t="s">
        <v>1248</v>
      </c>
      <c r="E839" s="8" t="s">
        <v>15</v>
      </c>
      <c r="F839" s="8" t="s">
        <v>1442</v>
      </c>
      <c r="G839" s="8" t="s">
        <v>1441</v>
      </c>
      <c r="H839" s="17">
        <v>43536</v>
      </c>
      <c r="I839" s="2"/>
      <c r="J839" s="2"/>
      <c r="K839" s="2"/>
      <c r="L839" s="2"/>
      <c r="M839" s="2"/>
      <c r="N839" s="2"/>
      <c r="O839" s="2"/>
      <c r="P839" s="2"/>
      <c r="Q839" s="2"/>
      <c r="R839" s="2"/>
      <c r="S839" s="2"/>
      <c r="T839" s="2"/>
      <c r="U839" s="2"/>
      <c r="V839" s="2"/>
      <c r="W839" s="2"/>
      <c r="X839" s="2"/>
      <c r="Y839" s="2"/>
      <c r="Z839" s="2"/>
    </row>
    <row r="840" spans="1:26" s="4" customFormat="1" ht="28.5" x14ac:dyDescent="0.2">
      <c r="A840" s="18" t="s">
        <v>1631</v>
      </c>
      <c r="B840" s="9">
        <v>56</v>
      </c>
      <c r="C840" s="8">
        <v>2018</v>
      </c>
      <c r="D840" s="8" t="s">
        <v>1249</v>
      </c>
      <c r="E840" s="8" t="s">
        <v>1089</v>
      </c>
      <c r="F840" s="8" t="s">
        <v>1250</v>
      </c>
      <c r="G840" s="8" t="s">
        <v>7</v>
      </c>
      <c r="H840" s="17">
        <v>43536</v>
      </c>
      <c r="I840" s="2"/>
      <c r="J840" s="2"/>
      <c r="K840" s="2"/>
      <c r="L840" s="2"/>
      <c r="M840" s="2"/>
      <c r="N840" s="2"/>
      <c r="O840" s="2"/>
      <c r="P840" s="2"/>
      <c r="Q840" s="2"/>
      <c r="R840" s="2"/>
      <c r="S840" s="2"/>
      <c r="T840" s="2"/>
      <c r="U840" s="2"/>
      <c r="V840" s="2"/>
      <c r="W840" s="2"/>
      <c r="X840" s="2"/>
      <c r="Y840" s="2"/>
      <c r="Z840" s="2"/>
    </row>
    <row r="841" spans="1:26" s="4" customFormat="1" ht="42.75" x14ac:dyDescent="0.2">
      <c r="A841" s="18" t="s">
        <v>1631</v>
      </c>
      <c r="B841" s="7" t="str">
        <f>HYPERLINK("http://www.alcaldiabogota.gov.co/sisjur/normas/Norma1.jsp?dt=S&amp;i=76268","62")</f>
        <v>62</v>
      </c>
      <c r="C841" s="8">
        <v>2018</v>
      </c>
      <c r="D841" s="8" t="s">
        <v>1251</v>
      </c>
      <c r="E841" s="8" t="s">
        <v>15</v>
      </c>
      <c r="F841" s="8" t="s">
        <v>1252</v>
      </c>
      <c r="G841" s="8" t="s">
        <v>1494</v>
      </c>
      <c r="H841" s="17">
        <v>43522</v>
      </c>
      <c r="I841" s="2"/>
      <c r="J841" s="2"/>
      <c r="K841" s="2"/>
      <c r="L841" s="2"/>
      <c r="M841" s="2"/>
      <c r="N841" s="2"/>
      <c r="O841" s="2"/>
      <c r="P841" s="2"/>
      <c r="Q841" s="2"/>
      <c r="R841" s="2"/>
      <c r="S841" s="2"/>
      <c r="T841" s="2"/>
      <c r="U841" s="2"/>
      <c r="V841" s="2"/>
      <c r="W841" s="2"/>
      <c r="X841" s="2"/>
      <c r="Y841" s="2"/>
      <c r="Z841" s="2"/>
    </row>
    <row r="842" spans="1:26" s="4" customFormat="1" ht="28.5" x14ac:dyDescent="0.2">
      <c r="A842" s="18" t="s">
        <v>1631</v>
      </c>
      <c r="B842" s="9">
        <v>69</v>
      </c>
      <c r="C842" s="8">
        <v>2018</v>
      </c>
      <c r="D842" s="8" t="s">
        <v>1253</v>
      </c>
      <c r="E842" s="8" t="s">
        <v>630</v>
      </c>
      <c r="F842" s="8" t="s">
        <v>96</v>
      </c>
      <c r="G842" s="8" t="s">
        <v>1254</v>
      </c>
      <c r="H842" s="17">
        <v>43524</v>
      </c>
      <c r="I842" s="2"/>
      <c r="J842" s="2"/>
      <c r="K842" s="2"/>
      <c r="L842" s="2"/>
      <c r="M842" s="2"/>
      <c r="N842" s="2"/>
      <c r="O842" s="2"/>
      <c r="P842" s="2"/>
      <c r="Q842" s="2"/>
      <c r="R842" s="2"/>
      <c r="S842" s="2"/>
      <c r="T842" s="2"/>
      <c r="U842" s="2"/>
      <c r="V842" s="2"/>
      <c r="W842" s="2"/>
      <c r="X842" s="2"/>
      <c r="Y842" s="2"/>
      <c r="Z842" s="2"/>
    </row>
    <row r="843" spans="1:26" s="4" customFormat="1" ht="42.75" x14ac:dyDescent="0.2">
      <c r="A843" s="18" t="s">
        <v>1631</v>
      </c>
      <c r="B843" s="9">
        <v>75</v>
      </c>
      <c r="C843" s="8">
        <v>2018</v>
      </c>
      <c r="D843" s="8" t="s">
        <v>1255</v>
      </c>
      <c r="E843" s="8" t="s">
        <v>15</v>
      </c>
      <c r="F843" s="8" t="s">
        <v>1442</v>
      </c>
      <c r="G843" s="8" t="s">
        <v>1441</v>
      </c>
      <c r="H843" s="17">
        <v>43536</v>
      </c>
      <c r="I843" s="2"/>
      <c r="J843" s="2"/>
      <c r="K843" s="2"/>
      <c r="L843" s="2"/>
      <c r="M843" s="2"/>
      <c r="N843" s="2"/>
      <c r="O843" s="2"/>
      <c r="P843" s="2"/>
      <c r="Q843" s="2"/>
      <c r="R843" s="2"/>
      <c r="S843" s="2"/>
      <c r="T843" s="2"/>
      <c r="U843" s="2"/>
      <c r="V843" s="2"/>
      <c r="W843" s="2"/>
      <c r="X843" s="2"/>
      <c r="Y843" s="2"/>
      <c r="Z843" s="2"/>
    </row>
    <row r="844" spans="1:26" s="4" customFormat="1" ht="28.5" x14ac:dyDescent="0.2">
      <c r="A844" s="18" t="s">
        <v>1631</v>
      </c>
      <c r="B844" s="9">
        <v>80</v>
      </c>
      <c r="C844" s="8">
        <v>2018</v>
      </c>
      <c r="D844" s="8" t="s">
        <v>1256</v>
      </c>
      <c r="E844" s="8" t="s">
        <v>15</v>
      </c>
      <c r="F844" s="8" t="s">
        <v>1442</v>
      </c>
      <c r="G844" s="8" t="s">
        <v>1441</v>
      </c>
      <c r="H844" s="17">
        <v>43536</v>
      </c>
      <c r="I844" s="2"/>
      <c r="J844" s="2"/>
      <c r="K844" s="2"/>
      <c r="L844" s="2"/>
      <c r="M844" s="2"/>
      <c r="N844" s="2"/>
      <c r="O844" s="2"/>
      <c r="P844" s="2"/>
      <c r="Q844" s="2"/>
      <c r="R844" s="2"/>
      <c r="S844" s="2"/>
      <c r="T844" s="2"/>
      <c r="U844" s="2"/>
      <c r="V844" s="2"/>
      <c r="W844" s="2"/>
      <c r="X844" s="2"/>
      <c r="Y844" s="2"/>
      <c r="Z844" s="2"/>
    </row>
    <row r="845" spans="1:26" s="4" customFormat="1" ht="42.75" x14ac:dyDescent="0.2">
      <c r="A845" s="18" t="s">
        <v>1631</v>
      </c>
      <c r="B845" s="9">
        <v>84</v>
      </c>
      <c r="C845" s="8">
        <v>2019</v>
      </c>
      <c r="D845" s="8" t="s">
        <v>1556</v>
      </c>
      <c r="E845" s="8" t="s">
        <v>630</v>
      </c>
      <c r="F845" s="8" t="s">
        <v>1542</v>
      </c>
      <c r="G845" s="8" t="s">
        <v>360</v>
      </c>
      <c r="H845" s="17">
        <v>43523</v>
      </c>
      <c r="I845" s="2"/>
      <c r="J845" s="2"/>
      <c r="K845" s="2"/>
      <c r="L845" s="2"/>
      <c r="M845" s="2"/>
      <c r="N845" s="2"/>
      <c r="O845" s="2"/>
      <c r="P845" s="2"/>
      <c r="Q845" s="2"/>
      <c r="R845" s="2"/>
      <c r="S845" s="2"/>
      <c r="T845" s="2"/>
      <c r="U845" s="2"/>
      <c r="V845" s="2"/>
      <c r="W845" s="2"/>
      <c r="X845" s="2"/>
      <c r="Y845" s="2"/>
      <c r="Z845" s="2"/>
    </row>
    <row r="846" spans="1:26" s="4" customFormat="1" ht="28.5" x14ac:dyDescent="0.2">
      <c r="A846" s="18" t="s">
        <v>1631</v>
      </c>
      <c r="B846" s="9">
        <v>88</v>
      </c>
      <c r="C846" s="8">
        <v>2018</v>
      </c>
      <c r="D846" s="8" t="s">
        <v>1257</v>
      </c>
      <c r="E846" s="8" t="s">
        <v>15</v>
      </c>
      <c r="F846" s="8" t="s">
        <v>69</v>
      </c>
      <c r="G846" s="8" t="s">
        <v>7</v>
      </c>
      <c r="H846" s="17">
        <v>43536</v>
      </c>
      <c r="I846" s="2"/>
      <c r="J846" s="2"/>
      <c r="K846" s="2"/>
      <c r="L846" s="2"/>
      <c r="M846" s="2"/>
      <c r="N846" s="2"/>
      <c r="O846" s="2"/>
      <c r="P846" s="2"/>
      <c r="Q846" s="2"/>
      <c r="R846" s="2"/>
      <c r="S846" s="2"/>
      <c r="T846" s="2"/>
      <c r="U846" s="2"/>
      <c r="V846" s="2"/>
      <c r="W846" s="2"/>
      <c r="X846" s="2"/>
      <c r="Y846" s="2"/>
      <c r="Z846" s="2"/>
    </row>
    <row r="847" spans="1:26" s="4" customFormat="1" ht="28.5" x14ac:dyDescent="0.2">
      <c r="A847" s="18" t="s">
        <v>1631</v>
      </c>
      <c r="B847" s="9">
        <v>96</v>
      </c>
      <c r="C847" s="8">
        <v>2018</v>
      </c>
      <c r="D847" s="8" t="s">
        <v>1558</v>
      </c>
      <c r="E847" s="8" t="s">
        <v>630</v>
      </c>
      <c r="F847" s="8" t="s">
        <v>1542</v>
      </c>
      <c r="G847" s="8" t="s">
        <v>360</v>
      </c>
      <c r="H847" s="17">
        <v>43523</v>
      </c>
      <c r="I847" s="2"/>
      <c r="J847" s="2"/>
      <c r="K847" s="2"/>
      <c r="L847" s="2"/>
      <c r="M847" s="2"/>
      <c r="N847" s="2"/>
      <c r="O847" s="2"/>
      <c r="P847" s="2"/>
      <c r="Q847" s="2"/>
      <c r="R847" s="2"/>
      <c r="S847" s="2"/>
      <c r="T847" s="2"/>
      <c r="U847" s="2"/>
      <c r="V847" s="2"/>
      <c r="W847" s="2"/>
      <c r="X847" s="2"/>
      <c r="Y847" s="2"/>
      <c r="Z847" s="2"/>
    </row>
    <row r="848" spans="1:26" s="4" customFormat="1" ht="28.5" x14ac:dyDescent="0.2">
      <c r="A848" s="18" t="s">
        <v>1631</v>
      </c>
      <c r="B848" s="9">
        <v>103</v>
      </c>
      <c r="C848" s="8">
        <v>2018</v>
      </c>
      <c r="D848" s="8" t="s">
        <v>1248</v>
      </c>
      <c r="E848" s="8" t="s">
        <v>15</v>
      </c>
      <c r="F848" s="8" t="s">
        <v>1442</v>
      </c>
      <c r="G848" s="8" t="s">
        <v>1441</v>
      </c>
      <c r="H848" s="17">
        <v>43536</v>
      </c>
      <c r="I848" s="2"/>
      <c r="J848" s="2"/>
      <c r="K848" s="2"/>
      <c r="L848" s="2"/>
      <c r="M848" s="2"/>
      <c r="N848" s="2"/>
      <c r="O848" s="2"/>
      <c r="P848" s="2"/>
      <c r="Q848" s="2"/>
      <c r="R848" s="2"/>
      <c r="S848" s="2"/>
      <c r="T848" s="2"/>
      <c r="U848" s="2"/>
      <c r="V848" s="2"/>
      <c r="W848" s="2"/>
      <c r="X848" s="2"/>
      <c r="Y848" s="2"/>
      <c r="Z848" s="2"/>
    </row>
    <row r="849" spans="1:26" s="4" customFormat="1" ht="28.5" x14ac:dyDescent="0.2">
      <c r="A849" s="18" t="s">
        <v>1631</v>
      </c>
      <c r="B849" s="9">
        <v>115</v>
      </c>
      <c r="C849" s="8">
        <v>2018</v>
      </c>
      <c r="D849" s="8" t="s">
        <v>1258</v>
      </c>
      <c r="E849" s="8" t="s">
        <v>1089</v>
      </c>
      <c r="F849" s="8" t="s">
        <v>131</v>
      </c>
      <c r="G849" s="8" t="s">
        <v>132</v>
      </c>
      <c r="H849" s="17">
        <v>43536</v>
      </c>
      <c r="I849" s="2"/>
      <c r="J849" s="2"/>
      <c r="K849" s="2"/>
      <c r="L849" s="2"/>
      <c r="M849" s="2"/>
      <c r="N849" s="2"/>
      <c r="O849" s="2"/>
      <c r="P849" s="2"/>
      <c r="Q849" s="2"/>
      <c r="R849" s="2"/>
      <c r="S849" s="2"/>
      <c r="T849" s="2"/>
      <c r="U849" s="2"/>
      <c r="V849" s="2"/>
      <c r="W849" s="2"/>
      <c r="X849" s="2"/>
      <c r="Y849" s="2"/>
      <c r="Z849" s="2"/>
    </row>
    <row r="850" spans="1:26" s="4" customFormat="1" ht="28.5" x14ac:dyDescent="0.2">
      <c r="A850" s="18" t="s">
        <v>1631</v>
      </c>
      <c r="B850" s="9">
        <v>126</v>
      </c>
      <c r="C850" s="8">
        <v>2018</v>
      </c>
      <c r="D850" s="8" t="s">
        <v>1259</v>
      </c>
      <c r="E850" s="8" t="s">
        <v>15</v>
      </c>
      <c r="F850" s="8" t="s">
        <v>1260</v>
      </c>
      <c r="G850" s="8" t="s">
        <v>7</v>
      </c>
      <c r="H850" s="17">
        <v>43536</v>
      </c>
      <c r="I850" s="2"/>
      <c r="J850" s="2"/>
      <c r="K850" s="2"/>
      <c r="L850" s="2"/>
      <c r="M850" s="2"/>
      <c r="N850" s="2"/>
      <c r="O850" s="2"/>
      <c r="P850" s="2"/>
      <c r="Q850" s="2"/>
      <c r="R850" s="2"/>
      <c r="S850" s="2"/>
      <c r="T850" s="2"/>
      <c r="U850" s="2"/>
      <c r="V850" s="2"/>
      <c r="W850" s="2"/>
      <c r="X850" s="2"/>
      <c r="Y850" s="2"/>
      <c r="Z850" s="2"/>
    </row>
    <row r="851" spans="1:26" s="4" customFormat="1" ht="71.25" x14ac:dyDescent="0.2">
      <c r="A851" s="18" t="s">
        <v>1631</v>
      </c>
      <c r="B851" s="9">
        <v>147</v>
      </c>
      <c r="C851" s="8">
        <v>2018</v>
      </c>
      <c r="D851" s="8" t="s">
        <v>1261</v>
      </c>
      <c r="E851" s="8" t="s">
        <v>15</v>
      </c>
      <c r="F851" s="8" t="s">
        <v>131</v>
      </c>
      <c r="G851" s="8" t="s">
        <v>132</v>
      </c>
      <c r="H851" s="17">
        <v>43536</v>
      </c>
      <c r="I851" s="2"/>
      <c r="J851" s="2"/>
      <c r="K851" s="2"/>
      <c r="L851" s="2"/>
      <c r="M851" s="2"/>
      <c r="N851" s="2"/>
      <c r="O851" s="2"/>
      <c r="P851" s="2"/>
      <c r="Q851" s="2"/>
      <c r="R851" s="2"/>
      <c r="S851" s="2"/>
      <c r="T851" s="2"/>
      <c r="U851" s="2"/>
      <c r="V851" s="2"/>
      <c r="W851" s="2"/>
      <c r="X851" s="2"/>
      <c r="Y851" s="2"/>
      <c r="Z851" s="2"/>
    </row>
    <row r="852" spans="1:26" s="4" customFormat="1" ht="57" x14ac:dyDescent="0.2">
      <c r="A852" s="18" t="s">
        <v>1631</v>
      </c>
      <c r="B852" s="9">
        <v>145</v>
      </c>
      <c r="C852" s="8">
        <v>2018</v>
      </c>
      <c r="D852" s="8" t="s">
        <v>1539</v>
      </c>
      <c r="E852" s="8" t="s">
        <v>630</v>
      </c>
      <c r="F852" s="8" t="s">
        <v>11</v>
      </c>
      <c r="G852" s="8" t="s">
        <v>12</v>
      </c>
      <c r="H852" s="17">
        <v>43523</v>
      </c>
      <c r="I852" s="2"/>
      <c r="J852" s="2"/>
      <c r="K852" s="2"/>
      <c r="L852" s="2"/>
      <c r="M852" s="2"/>
      <c r="N852" s="2"/>
      <c r="O852" s="2"/>
      <c r="P852" s="2"/>
      <c r="Q852" s="2"/>
      <c r="R852" s="2"/>
      <c r="S852" s="2"/>
      <c r="T852" s="2"/>
      <c r="U852" s="2"/>
      <c r="V852" s="2"/>
      <c r="W852" s="2"/>
      <c r="X852" s="2"/>
      <c r="Y852" s="2"/>
      <c r="Z852" s="2"/>
    </row>
    <row r="853" spans="1:26" s="4" customFormat="1" ht="28.5" x14ac:dyDescent="0.2">
      <c r="A853" s="18" t="s">
        <v>1611</v>
      </c>
      <c r="B853" s="9">
        <v>180</v>
      </c>
      <c r="C853" s="8">
        <v>2018</v>
      </c>
      <c r="D853" s="8" t="s">
        <v>1262</v>
      </c>
      <c r="E853" s="8" t="s">
        <v>15</v>
      </c>
      <c r="F853" s="8" t="s">
        <v>74</v>
      </c>
      <c r="G853" s="8" t="s">
        <v>1459</v>
      </c>
      <c r="H853" s="17">
        <v>43522</v>
      </c>
      <c r="I853" s="2"/>
      <c r="J853" s="2"/>
      <c r="K853" s="2"/>
      <c r="L853" s="2"/>
      <c r="M853" s="2"/>
      <c r="N853" s="2"/>
      <c r="O853" s="2"/>
      <c r="P853" s="2"/>
      <c r="Q853" s="2"/>
      <c r="R853" s="2"/>
      <c r="S853" s="2"/>
      <c r="T853" s="2"/>
      <c r="U853" s="2"/>
      <c r="V853" s="2"/>
      <c r="W853" s="2"/>
      <c r="X853" s="2"/>
      <c r="Y853" s="2"/>
      <c r="Z853" s="2"/>
    </row>
    <row r="854" spans="1:26" s="4" customFormat="1" ht="28.5" x14ac:dyDescent="0.2">
      <c r="A854" s="18" t="s">
        <v>1631</v>
      </c>
      <c r="B854" s="9">
        <v>215</v>
      </c>
      <c r="C854" s="8">
        <v>2018</v>
      </c>
      <c r="D854" s="8" t="s">
        <v>998</v>
      </c>
      <c r="E854" s="8" t="s">
        <v>15</v>
      </c>
      <c r="F854" s="8" t="s">
        <v>999</v>
      </c>
      <c r="G854" s="8" t="s">
        <v>12</v>
      </c>
      <c r="H854" s="17">
        <v>43536</v>
      </c>
      <c r="I854" s="2"/>
      <c r="J854" s="2"/>
      <c r="K854" s="2"/>
      <c r="L854" s="2"/>
      <c r="M854" s="2"/>
      <c r="N854" s="2"/>
      <c r="O854" s="2"/>
      <c r="P854" s="2"/>
      <c r="Q854" s="2"/>
      <c r="R854" s="2"/>
      <c r="S854" s="2"/>
      <c r="T854" s="2"/>
      <c r="U854" s="2"/>
      <c r="V854" s="2"/>
      <c r="W854" s="2"/>
      <c r="X854" s="2"/>
      <c r="Y854" s="2"/>
      <c r="Z854" s="2"/>
    </row>
    <row r="855" spans="1:26" s="4" customFormat="1" ht="28.5" x14ac:dyDescent="0.2">
      <c r="A855" s="18" t="s">
        <v>1631</v>
      </c>
      <c r="B855" s="9">
        <v>252</v>
      </c>
      <c r="C855" s="8">
        <v>2018</v>
      </c>
      <c r="D855" s="8" t="s">
        <v>1206</v>
      </c>
      <c r="E855" s="8" t="s">
        <v>15</v>
      </c>
      <c r="F855" s="8" t="s">
        <v>29</v>
      </c>
      <c r="G855" s="8" t="s">
        <v>30</v>
      </c>
      <c r="H855" s="17">
        <v>43469</v>
      </c>
      <c r="I855" s="2"/>
      <c r="J855" s="2"/>
      <c r="K855" s="2"/>
      <c r="L855" s="2"/>
      <c r="M855" s="2"/>
      <c r="N855" s="2"/>
      <c r="O855" s="2"/>
      <c r="P855" s="2"/>
      <c r="Q855" s="2"/>
      <c r="R855" s="2"/>
      <c r="S855" s="2"/>
      <c r="T855" s="2"/>
      <c r="U855" s="2"/>
      <c r="V855" s="2"/>
      <c r="W855" s="2"/>
      <c r="X855" s="2"/>
      <c r="Y855" s="2"/>
      <c r="Z855" s="2"/>
    </row>
    <row r="856" spans="1:26" s="4" customFormat="1" ht="28.5" x14ac:dyDescent="0.2">
      <c r="A856" s="18" t="s">
        <v>1631</v>
      </c>
      <c r="B856" s="9">
        <v>64</v>
      </c>
      <c r="C856" s="8">
        <v>2017</v>
      </c>
      <c r="D856" s="8" t="s">
        <v>1216</v>
      </c>
      <c r="E856" s="8" t="s">
        <v>1217</v>
      </c>
      <c r="F856" s="8" t="s">
        <v>1442</v>
      </c>
      <c r="G856" s="8" t="s">
        <v>1441</v>
      </c>
      <c r="H856" s="17">
        <v>43536</v>
      </c>
      <c r="I856" s="2"/>
      <c r="J856" s="2"/>
      <c r="K856" s="2"/>
      <c r="L856" s="2"/>
      <c r="M856" s="2"/>
      <c r="N856" s="2"/>
      <c r="O856" s="2"/>
      <c r="P856" s="2"/>
      <c r="Q856" s="2"/>
      <c r="R856" s="2"/>
      <c r="S856" s="2"/>
      <c r="T856" s="2"/>
      <c r="U856" s="2"/>
      <c r="V856" s="2"/>
      <c r="W856" s="2"/>
      <c r="X856" s="2"/>
      <c r="Y856" s="2"/>
      <c r="Z856" s="2"/>
    </row>
    <row r="857" spans="1:26" s="4" customFormat="1" ht="57" x14ac:dyDescent="0.2">
      <c r="A857" s="18" t="s">
        <v>1631</v>
      </c>
      <c r="B857" s="7" t="str">
        <f>HYPERLINK("http://www.alcaldiabogota.gov.co/sisjur/normas/Norma1.jsp?i=69374","93")</f>
        <v>93</v>
      </c>
      <c r="C857" s="8">
        <v>2017</v>
      </c>
      <c r="D857" s="8" t="s">
        <v>1219</v>
      </c>
      <c r="E857" s="8" t="s">
        <v>15</v>
      </c>
      <c r="F857" s="8" t="s">
        <v>1220</v>
      </c>
      <c r="G857" s="8" t="s">
        <v>1492</v>
      </c>
      <c r="H857" s="17">
        <v>43522</v>
      </c>
      <c r="I857" s="2"/>
      <c r="J857" s="2"/>
      <c r="K857" s="2"/>
      <c r="L857" s="2"/>
      <c r="M857" s="2"/>
      <c r="N857" s="2"/>
      <c r="O857" s="2"/>
      <c r="P857" s="2"/>
      <c r="Q857" s="2"/>
      <c r="R857" s="2"/>
      <c r="S857" s="2"/>
      <c r="T857" s="2"/>
      <c r="U857" s="2"/>
      <c r="V857" s="2"/>
      <c r="W857" s="2"/>
      <c r="X857" s="2"/>
      <c r="Y857" s="2"/>
      <c r="Z857" s="2"/>
    </row>
    <row r="858" spans="1:26" s="4" customFormat="1" ht="57" x14ac:dyDescent="0.2">
      <c r="A858" s="18" t="s">
        <v>1631</v>
      </c>
      <c r="B858" s="9">
        <v>154</v>
      </c>
      <c r="C858" s="8">
        <v>2017</v>
      </c>
      <c r="D858" s="8" t="s">
        <v>1223</v>
      </c>
      <c r="E858" s="8" t="s">
        <v>15</v>
      </c>
      <c r="F858" s="8" t="s">
        <v>69</v>
      </c>
      <c r="G858" s="8" t="s">
        <v>7</v>
      </c>
      <c r="H858" s="17">
        <v>43536</v>
      </c>
      <c r="I858" s="2"/>
      <c r="J858" s="2"/>
      <c r="K858" s="2"/>
      <c r="L858" s="2"/>
      <c r="M858" s="2"/>
      <c r="N858" s="2"/>
      <c r="O858" s="2"/>
      <c r="P858" s="2"/>
      <c r="Q858" s="2"/>
      <c r="R858" s="2"/>
      <c r="S858" s="2"/>
      <c r="T858" s="2"/>
      <c r="U858" s="2"/>
      <c r="V858" s="2"/>
      <c r="W858" s="2"/>
      <c r="X858" s="2"/>
      <c r="Y858" s="2"/>
      <c r="Z858" s="2"/>
    </row>
    <row r="859" spans="1:26" s="4" customFormat="1" ht="28.5" x14ac:dyDescent="0.2">
      <c r="A859" s="18" t="s">
        <v>1611</v>
      </c>
      <c r="B859" s="9">
        <v>156</v>
      </c>
      <c r="C859" s="8">
        <v>2017</v>
      </c>
      <c r="D859" s="8" t="s">
        <v>1224</v>
      </c>
      <c r="E859" s="8" t="s">
        <v>15</v>
      </c>
      <c r="F859" s="8" t="s">
        <v>19</v>
      </c>
      <c r="G859" s="8" t="s">
        <v>1459</v>
      </c>
      <c r="H859" s="17">
        <v>43522</v>
      </c>
      <c r="I859" s="2"/>
      <c r="J859" s="2"/>
      <c r="K859" s="2"/>
      <c r="L859" s="2"/>
      <c r="M859" s="2"/>
      <c r="N859" s="2"/>
      <c r="O859" s="2"/>
      <c r="P859" s="2"/>
      <c r="Q859" s="2"/>
      <c r="R859" s="2"/>
      <c r="S859" s="2"/>
      <c r="T859" s="2"/>
      <c r="U859" s="2"/>
      <c r="V859" s="2"/>
      <c r="W859" s="2"/>
      <c r="X859" s="2"/>
      <c r="Y859" s="2"/>
      <c r="Z859" s="2"/>
    </row>
    <row r="860" spans="1:26" s="4" customFormat="1" ht="57" x14ac:dyDescent="0.2">
      <c r="A860" s="18" t="s">
        <v>1631</v>
      </c>
      <c r="B860" s="9">
        <v>157</v>
      </c>
      <c r="C860" s="8">
        <v>2017</v>
      </c>
      <c r="D860" s="8" t="s">
        <v>1225</v>
      </c>
      <c r="E860" s="8" t="s">
        <v>15</v>
      </c>
      <c r="F860" s="8" t="s">
        <v>1226</v>
      </c>
      <c r="G860" s="8" t="s">
        <v>1433</v>
      </c>
      <c r="H860" s="17">
        <v>43523</v>
      </c>
      <c r="I860" s="2"/>
      <c r="J860" s="2"/>
      <c r="K860" s="2"/>
      <c r="L860" s="2"/>
      <c r="M860" s="2"/>
      <c r="N860" s="2"/>
      <c r="O860" s="2"/>
      <c r="P860" s="2"/>
      <c r="Q860" s="2"/>
      <c r="R860" s="2"/>
      <c r="S860" s="2"/>
      <c r="T860" s="2"/>
      <c r="U860" s="2"/>
      <c r="V860" s="2"/>
      <c r="W860" s="2"/>
      <c r="X860" s="2"/>
      <c r="Y860" s="2"/>
      <c r="Z860" s="2"/>
    </row>
    <row r="861" spans="1:26" s="4" customFormat="1" ht="57" x14ac:dyDescent="0.2">
      <c r="A861" s="18" t="s">
        <v>1631</v>
      </c>
      <c r="B861" s="9">
        <v>220</v>
      </c>
      <c r="C861" s="8">
        <v>2017</v>
      </c>
      <c r="D861" s="8" t="s">
        <v>1230</v>
      </c>
      <c r="E861" s="8" t="s">
        <v>15</v>
      </c>
      <c r="F861" s="8" t="s">
        <v>1442</v>
      </c>
      <c r="G861" s="8" t="s">
        <v>1441</v>
      </c>
      <c r="H861" s="17">
        <v>43523</v>
      </c>
      <c r="I861" s="2"/>
      <c r="J861" s="2"/>
      <c r="K861" s="2"/>
      <c r="L861" s="2"/>
      <c r="M861" s="2"/>
      <c r="N861" s="2"/>
      <c r="O861" s="2"/>
      <c r="P861" s="2"/>
      <c r="Q861" s="2"/>
      <c r="R861" s="2"/>
      <c r="S861" s="2"/>
      <c r="T861" s="2"/>
      <c r="U861" s="2"/>
      <c r="V861" s="2"/>
      <c r="W861" s="2"/>
      <c r="X861" s="2"/>
      <c r="Y861" s="2"/>
      <c r="Z861" s="2"/>
    </row>
    <row r="862" spans="1:26" s="4" customFormat="1" ht="42.75" x14ac:dyDescent="0.2">
      <c r="A862" s="18" t="s">
        <v>1631</v>
      </c>
      <c r="B862" s="9">
        <v>226</v>
      </c>
      <c r="C862" s="8">
        <v>2017</v>
      </c>
      <c r="D862" s="8" t="s">
        <v>1231</v>
      </c>
      <c r="E862" s="8" t="s">
        <v>15</v>
      </c>
      <c r="F862" s="8" t="s">
        <v>69</v>
      </c>
      <c r="G862" s="8" t="s">
        <v>7</v>
      </c>
      <c r="H862" s="17">
        <v>43536</v>
      </c>
      <c r="I862" s="2"/>
      <c r="J862" s="2"/>
      <c r="K862" s="2"/>
      <c r="L862" s="2"/>
      <c r="M862" s="2"/>
      <c r="N862" s="2"/>
      <c r="O862" s="2"/>
      <c r="P862" s="2"/>
      <c r="Q862" s="2"/>
      <c r="R862" s="2"/>
      <c r="S862" s="2"/>
      <c r="T862" s="2"/>
      <c r="U862" s="2"/>
      <c r="V862" s="2"/>
      <c r="W862" s="2"/>
      <c r="X862" s="2"/>
      <c r="Y862" s="2"/>
      <c r="Z862" s="2"/>
    </row>
    <row r="863" spans="1:26" s="4" customFormat="1" ht="71.25" x14ac:dyDescent="0.2">
      <c r="A863" s="18" t="s">
        <v>1631</v>
      </c>
      <c r="B863" s="9">
        <v>231</v>
      </c>
      <c r="C863" s="8">
        <v>2017</v>
      </c>
      <c r="D863" s="8" t="s">
        <v>1545</v>
      </c>
      <c r="E863" s="8" t="s">
        <v>630</v>
      </c>
      <c r="F863" s="8" t="s">
        <v>11</v>
      </c>
      <c r="G863" s="8" t="s">
        <v>12</v>
      </c>
      <c r="H863" s="17">
        <v>43523</v>
      </c>
      <c r="I863" s="2"/>
      <c r="J863" s="2"/>
      <c r="K863" s="2"/>
      <c r="L863" s="2"/>
      <c r="M863" s="2"/>
      <c r="N863" s="2"/>
      <c r="O863" s="2"/>
      <c r="P863" s="2"/>
      <c r="Q863" s="2"/>
      <c r="R863" s="2"/>
      <c r="S863" s="2"/>
      <c r="T863" s="2"/>
      <c r="U863" s="2"/>
      <c r="V863" s="2"/>
      <c r="W863" s="2"/>
      <c r="X863" s="2"/>
      <c r="Y863" s="2"/>
      <c r="Z863" s="2"/>
    </row>
    <row r="864" spans="1:26" s="4" customFormat="1" ht="57" x14ac:dyDescent="0.2">
      <c r="A864" s="18" t="s">
        <v>1631</v>
      </c>
      <c r="B864" s="9">
        <v>20</v>
      </c>
      <c r="C864" s="8">
        <v>2016</v>
      </c>
      <c r="D864" s="8" t="s">
        <v>1178</v>
      </c>
      <c r="E864" s="8" t="s">
        <v>15</v>
      </c>
      <c r="F864" s="8" t="s">
        <v>11</v>
      </c>
      <c r="G864" s="8" t="s">
        <v>12</v>
      </c>
      <c r="H864" s="17">
        <v>43536</v>
      </c>
      <c r="I864" s="2"/>
      <c r="J864" s="2"/>
      <c r="K864" s="2"/>
      <c r="L864" s="2"/>
      <c r="M864" s="2"/>
      <c r="N864" s="2"/>
      <c r="O864" s="2"/>
      <c r="P864" s="2"/>
      <c r="Q864" s="2"/>
      <c r="R864" s="2"/>
      <c r="S864" s="2"/>
      <c r="T864" s="2"/>
      <c r="U864" s="2"/>
      <c r="V864" s="2"/>
      <c r="W864" s="2"/>
      <c r="X864" s="2"/>
      <c r="Y864" s="2"/>
      <c r="Z864" s="2"/>
    </row>
    <row r="865" spans="1:26" s="4" customFormat="1" ht="28.5" x14ac:dyDescent="0.2">
      <c r="A865" s="18" t="s">
        <v>1611</v>
      </c>
      <c r="B865" s="9">
        <v>41</v>
      </c>
      <c r="C865" s="8">
        <v>2016</v>
      </c>
      <c r="D865" s="8" t="s">
        <v>1188</v>
      </c>
      <c r="E865" s="8" t="s">
        <v>15</v>
      </c>
      <c r="F865" s="8" t="s">
        <v>11</v>
      </c>
      <c r="G865" s="8" t="s">
        <v>12</v>
      </c>
      <c r="H865" s="17">
        <v>43536</v>
      </c>
      <c r="I865" s="2"/>
      <c r="J865" s="2"/>
      <c r="K865" s="2"/>
      <c r="L865" s="2"/>
      <c r="M865" s="2"/>
      <c r="N865" s="2"/>
      <c r="O865" s="2"/>
      <c r="P865" s="2"/>
      <c r="Q865" s="2"/>
      <c r="R865" s="2"/>
      <c r="S865" s="2"/>
      <c r="T865" s="2"/>
      <c r="U865" s="2"/>
      <c r="V865" s="2"/>
      <c r="W865" s="2"/>
      <c r="X865" s="2"/>
      <c r="Y865" s="2"/>
      <c r="Z865" s="2"/>
    </row>
    <row r="866" spans="1:26" s="4" customFormat="1" ht="28.5" x14ac:dyDescent="0.2">
      <c r="A866" s="18" t="s">
        <v>1631</v>
      </c>
      <c r="B866" s="9">
        <v>78</v>
      </c>
      <c r="C866" s="8">
        <v>2016</v>
      </c>
      <c r="D866" s="8" t="s">
        <v>1189</v>
      </c>
      <c r="E866" s="8" t="s">
        <v>15</v>
      </c>
      <c r="F866" s="8" t="s">
        <v>69</v>
      </c>
      <c r="G866" s="8" t="s">
        <v>7</v>
      </c>
      <c r="H866" s="17">
        <v>43536</v>
      </c>
      <c r="I866" s="2"/>
      <c r="J866" s="2"/>
      <c r="K866" s="2"/>
      <c r="L866" s="2"/>
      <c r="M866" s="2"/>
      <c r="N866" s="2"/>
      <c r="O866" s="2"/>
      <c r="P866" s="2"/>
      <c r="Q866" s="2"/>
      <c r="R866" s="2"/>
      <c r="S866" s="2"/>
      <c r="T866" s="2"/>
      <c r="U866" s="2"/>
      <c r="V866" s="2"/>
      <c r="W866" s="2"/>
      <c r="X866" s="2"/>
      <c r="Y866" s="2"/>
      <c r="Z866" s="2"/>
    </row>
    <row r="867" spans="1:26" s="4" customFormat="1" ht="28.5" x14ac:dyDescent="0.2">
      <c r="A867" s="18" t="s">
        <v>1631</v>
      </c>
      <c r="B867" s="9">
        <v>79</v>
      </c>
      <c r="C867" s="8">
        <v>2016</v>
      </c>
      <c r="D867" s="8" t="s">
        <v>1190</v>
      </c>
      <c r="E867" s="8" t="s">
        <v>15</v>
      </c>
      <c r="F867" s="8" t="s">
        <v>1442</v>
      </c>
      <c r="G867" s="8" t="s">
        <v>1441</v>
      </c>
      <c r="H867" s="17">
        <v>43536</v>
      </c>
      <c r="I867" s="2"/>
      <c r="J867" s="2"/>
      <c r="K867" s="2"/>
      <c r="L867" s="2"/>
      <c r="M867" s="2"/>
      <c r="N867" s="2"/>
      <c r="O867" s="2"/>
      <c r="P867" s="2"/>
      <c r="Q867" s="2"/>
      <c r="R867" s="2"/>
      <c r="S867" s="2"/>
      <c r="T867" s="2"/>
      <c r="U867" s="2"/>
      <c r="V867" s="2"/>
      <c r="W867" s="2"/>
      <c r="X867" s="2"/>
      <c r="Y867" s="2"/>
      <c r="Z867" s="2"/>
    </row>
    <row r="868" spans="1:26" s="4" customFormat="1" ht="71.25" x14ac:dyDescent="0.2">
      <c r="A868" s="18" t="s">
        <v>1631</v>
      </c>
      <c r="B868" s="9">
        <v>95</v>
      </c>
      <c r="C868" s="8">
        <v>2016</v>
      </c>
      <c r="D868" s="8" t="s">
        <v>1191</v>
      </c>
      <c r="E868" s="8" t="s">
        <v>158</v>
      </c>
      <c r="F868" s="8" t="s">
        <v>1192</v>
      </c>
      <c r="G868" s="8" t="s">
        <v>7</v>
      </c>
      <c r="H868" s="17">
        <v>43536</v>
      </c>
      <c r="I868" s="2"/>
      <c r="J868" s="2"/>
      <c r="K868" s="2"/>
      <c r="L868" s="2"/>
      <c r="M868" s="2"/>
      <c r="N868" s="2"/>
      <c r="O868" s="2"/>
      <c r="P868" s="2"/>
      <c r="Q868" s="2"/>
      <c r="R868" s="2"/>
      <c r="S868" s="2"/>
      <c r="T868" s="2"/>
      <c r="U868" s="2"/>
      <c r="V868" s="2"/>
      <c r="W868" s="2"/>
      <c r="X868" s="2"/>
      <c r="Y868" s="2"/>
      <c r="Z868" s="2"/>
    </row>
    <row r="869" spans="1:26" s="4" customFormat="1" ht="42.75" x14ac:dyDescent="0.2">
      <c r="A869" s="18" t="s">
        <v>1631</v>
      </c>
      <c r="B869" s="9">
        <v>146</v>
      </c>
      <c r="C869" s="8">
        <v>2016</v>
      </c>
      <c r="D869" s="8" t="s">
        <v>1193</v>
      </c>
      <c r="E869" s="8" t="s">
        <v>15</v>
      </c>
      <c r="F869" s="8" t="s">
        <v>1194</v>
      </c>
      <c r="G869" s="8" t="s">
        <v>1195</v>
      </c>
      <c r="H869" s="17">
        <v>43536</v>
      </c>
      <c r="I869" s="2"/>
      <c r="J869" s="2"/>
      <c r="K869" s="2"/>
      <c r="L869" s="2"/>
      <c r="M869" s="2"/>
      <c r="N869" s="2"/>
      <c r="O869" s="2"/>
      <c r="P869" s="2"/>
      <c r="Q869" s="2"/>
      <c r="R869" s="2"/>
      <c r="S869" s="2"/>
      <c r="T869" s="2"/>
      <c r="U869" s="2"/>
      <c r="V869" s="2"/>
      <c r="W869" s="2"/>
      <c r="X869" s="2"/>
      <c r="Y869" s="2"/>
      <c r="Z869" s="2"/>
    </row>
    <row r="870" spans="1:26" s="4" customFormat="1" ht="42.75" x14ac:dyDescent="0.2">
      <c r="A870" s="18" t="s">
        <v>1631</v>
      </c>
      <c r="B870" s="9">
        <v>150</v>
      </c>
      <c r="C870" s="8">
        <v>2016</v>
      </c>
      <c r="D870" s="8" t="s">
        <v>1647</v>
      </c>
      <c r="E870" s="8" t="s">
        <v>15</v>
      </c>
      <c r="F870" s="8" t="s">
        <v>823</v>
      </c>
      <c r="G870" s="8" t="s">
        <v>97</v>
      </c>
      <c r="H870" s="17">
        <v>43536</v>
      </c>
      <c r="I870" s="2"/>
      <c r="J870" s="2"/>
      <c r="K870" s="2"/>
      <c r="L870" s="2"/>
      <c r="M870" s="2"/>
      <c r="N870" s="2"/>
      <c r="O870" s="2"/>
      <c r="P870" s="2"/>
      <c r="Q870" s="2"/>
      <c r="R870" s="2"/>
      <c r="S870" s="2"/>
      <c r="T870" s="2"/>
      <c r="U870" s="2"/>
      <c r="V870" s="2"/>
      <c r="W870" s="2"/>
      <c r="X870" s="2"/>
      <c r="Y870" s="2"/>
      <c r="Z870" s="2"/>
    </row>
    <row r="871" spans="1:26" s="4" customFormat="1" ht="28.5" x14ac:dyDescent="0.2">
      <c r="A871" s="18" t="s">
        <v>1631</v>
      </c>
      <c r="B871" s="9">
        <v>157</v>
      </c>
      <c r="C871" s="8">
        <v>2016</v>
      </c>
      <c r="D871" s="8" t="s">
        <v>1196</v>
      </c>
      <c r="E871" s="8" t="s">
        <v>1197</v>
      </c>
      <c r="F871" s="8" t="s">
        <v>823</v>
      </c>
      <c r="G871" s="8" t="s">
        <v>97</v>
      </c>
      <c r="H871" s="17">
        <v>43536</v>
      </c>
      <c r="I871" s="2"/>
      <c r="J871" s="2"/>
      <c r="K871" s="2"/>
      <c r="L871" s="2"/>
      <c r="M871" s="2"/>
      <c r="N871" s="2"/>
      <c r="O871" s="2"/>
      <c r="P871" s="2"/>
      <c r="Q871" s="2"/>
      <c r="R871" s="2"/>
      <c r="S871" s="2"/>
      <c r="T871" s="2"/>
      <c r="U871" s="2"/>
      <c r="V871" s="2"/>
      <c r="W871" s="2"/>
      <c r="X871" s="2"/>
      <c r="Y871" s="2"/>
      <c r="Z871" s="2"/>
    </row>
    <row r="872" spans="1:26" s="4" customFormat="1" ht="57" x14ac:dyDescent="0.2">
      <c r="A872" s="18" t="s">
        <v>1631</v>
      </c>
      <c r="B872" s="9">
        <v>175</v>
      </c>
      <c r="C872" s="8">
        <v>2016</v>
      </c>
      <c r="D872" s="8" t="s">
        <v>1198</v>
      </c>
      <c r="E872" s="8" t="s">
        <v>15</v>
      </c>
      <c r="F872" s="8" t="s">
        <v>11</v>
      </c>
      <c r="G872" s="8" t="s">
        <v>12</v>
      </c>
      <c r="H872" s="17">
        <v>43536</v>
      </c>
      <c r="I872" s="2"/>
      <c r="J872" s="2"/>
      <c r="K872" s="2"/>
      <c r="L872" s="2"/>
      <c r="M872" s="2"/>
      <c r="N872" s="2"/>
      <c r="O872" s="2"/>
      <c r="P872" s="2"/>
      <c r="Q872" s="2"/>
      <c r="R872" s="2"/>
      <c r="S872" s="2"/>
      <c r="T872" s="2"/>
      <c r="U872" s="2"/>
      <c r="V872" s="2"/>
      <c r="W872" s="2"/>
      <c r="X872" s="2"/>
      <c r="Y872" s="2"/>
      <c r="Z872" s="2"/>
    </row>
    <row r="873" spans="1:26" s="4" customFormat="1" ht="28.5" x14ac:dyDescent="0.2">
      <c r="A873" s="18" t="s">
        <v>1631</v>
      </c>
      <c r="B873" s="9">
        <v>176</v>
      </c>
      <c r="C873" s="8">
        <v>2016</v>
      </c>
      <c r="D873" s="8" t="s">
        <v>1199</v>
      </c>
      <c r="E873" s="8" t="s">
        <v>15</v>
      </c>
      <c r="F873" s="8" t="s">
        <v>69</v>
      </c>
      <c r="G873" s="8" t="s">
        <v>7</v>
      </c>
      <c r="H873" s="17">
        <v>43536</v>
      </c>
      <c r="I873" s="2"/>
      <c r="J873" s="2"/>
      <c r="K873" s="2"/>
      <c r="L873" s="2"/>
      <c r="M873" s="2"/>
      <c r="N873" s="2"/>
      <c r="O873" s="2"/>
      <c r="P873" s="2"/>
      <c r="Q873" s="2"/>
      <c r="R873" s="2"/>
      <c r="S873" s="2"/>
      <c r="T873" s="2"/>
      <c r="U873" s="2"/>
      <c r="V873" s="2"/>
      <c r="W873" s="2"/>
      <c r="X873" s="2"/>
      <c r="Y873" s="2"/>
      <c r="Z873" s="2"/>
    </row>
    <row r="874" spans="1:26" s="4" customFormat="1" ht="28.5" x14ac:dyDescent="0.2">
      <c r="A874" s="18" t="s">
        <v>1631</v>
      </c>
      <c r="B874" s="9">
        <v>195</v>
      </c>
      <c r="C874" s="8">
        <v>2016</v>
      </c>
      <c r="D874" s="8" t="s">
        <v>1200</v>
      </c>
      <c r="E874" s="8" t="s">
        <v>15</v>
      </c>
      <c r="F874" s="8" t="s">
        <v>823</v>
      </c>
      <c r="G874" s="8" t="s">
        <v>858</v>
      </c>
      <c r="H874" s="17">
        <v>43523</v>
      </c>
      <c r="I874" s="2"/>
      <c r="J874" s="2"/>
      <c r="K874" s="2"/>
      <c r="L874" s="2"/>
      <c r="M874" s="2"/>
      <c r="N874" s="2"/>
      <c r="O874" s="2"/>
      <c r="P874" s="2"/>
      <c r="Q874" s="2"/>
      <c r="R874" s="2"/>
      <c r="S874" s="2"/>
      <c r="T874" s="2"/>
      <c r="U874" s="2"/>
      <c r="V874" s="2"/>
      <c r="W874" s="2"/>
      <c r="X874" s="2"/>
      <c r="Y874" s="2"/>
      <c r="Z874" s="2"/>
    </row>
    <row r="875" spans="1:26" s="4" customFormat="1" ht="28.5" x14ac:dyDescent="0.2">
      <c r="A875" s="18" t="s">
        <v>1631</v>
      </c>
      <c r="B875" s="9">
        <v>203</v>
      </c>
      <c r="C875" s="8">
        <v>2016</v>
      </c>
      <c r="D875" s="8" t="s">
        <v>1201</v>
      </c>
      <c r="E875" s="8" t="s">
        <v>15</v>
      </c>
      <c r="F875" s="8" t="s">
        <v>11</v>
      </c>
      <c r="G875" s="8" t="s">
        <v>12</v>
      </c>
      <c r="H875" s="17">
        <v>43536</v>
      </c>
      <c r="I875" s="2"/>
      <c r="J875" s="2"/>
      <c r="K875" s="2"/>
      <c r="L875" s="2"/>
      <c r="M875" s="2"/>
      <c r="N875" s="2"/>
      <c r="O875" s="2"/>
      <c r="P875" s="2"/>
      <c r="Q875" s="2"/>
      <c r="R875" s="2"/>
      <c r="S875" s="2"/>
      <c r="T875" s="2"/>
      <c r="U875" s="2"/>
      <c r="V875" s="2"/>
      <c r="W875" s="2"/>
      <c r="X875" s="2"/>
      <c r="Y875" s="2"/>
      <c r="Z875" s="2"/>
    </row>
    <row r="876" spans="1:26" s="4" customFormat="1" ht="28.5" x14ac:dyDescent="0.2">
      <c r="A876" s="18" t="s">
        <v>1631</v>
      </c>
      <c r="B876" s="9">
        <v>248</v>
      </c>
      <c r="C876" s="8">
        <v>2016</v>
      </c>
      <c r="D876" s="8" t="s">
        <v>1203</v>
      </c>
      <c r="E876" s="8" t="s">
        <v>15</v>
      </c>
      <c r="F876" s="8" t="s">
        <v>823</v>
      </c>
      <c r="G876" s="8" t="s">
        <v>858</v>
      </c>
      <c r="H876" s="17">
        <v>43523</v>
      </c>
      <c r="I876" s="2"/>
      <c r="J876" s="2"/>
      <c r="K876" s="2"/>
      <c r="L876" s="2"/>
      <c r="M876" s="2"/>
      <c r="N876" s="2"/>
      <c r="O876" s="2"/>
      <c r="P876" s="2"/>
      <c r="Q876" s="2"/>
      <c r="R876" s="2"/>
      <c r="S876" s="2"/>
      <c r="T876" s="2"/>
      <c r="U876" s="2"/>
      <c r="V876" s="2"/>
      <c r="W876" s="2"/>
      <c r="X876" s="2"/>
      <c r="Y876" s="2"/>
      <c r="Z876" s="2"/>
    </row>
    <row r="877" spans="1:26" s="4" customFormat="1" ht="57" x14ac:dyDescent="0.2">
      <c r="A877" s="18" t="s">
        <v>1631</v>
      </c>
      <c r="B877" s="9">
        <v>258</v>
      </c>
      <c r="C877" s="8">
        <v>2016</v>
      </c>
      <c r="D877" s="8" t="s">
        <v>1204</v>
      </c>
      <c r="E877" s="8" t="s">
        <v>158</v>
      </c>
      <c r="F877" s="8" t="s">
        <v>1075</v>
      </c>
      <c r="G877" s="8" t="s">
        <v>360</v>
      </c>
      <c r="H877" s="17">
        <v>43536</v>
      </c>
      <c r="I877" s="2"/>
      <c r="J877" s="2"/>
      <c r="K877" s="2"/>
      <c r="L877" s="2"/>
      <c r="M877" s="2"/>
      <c r="N877" s="2"/>
      <c r="O877" s="2"/>
      <c r="P877" s="2"/>
      <c r="Q877" s="2"/>
      <c r="R877" s="2"/>
      <c r="S877" s="2"/>
      <c r="T877" s="2"/>
      <c r="U877" s="2"/>
      <c r="V877" s="2"/>
      <c r="W877" s="2"/>
      <c r="X877" s="2"/>
      <c r="Y877" s="2"/>
      <c r="Z877" s="2"/>
    </row>
    <row r="878" spans="1:26" s="4" customFormat="1" ht="28.5" x14ac:dyDescent="0.2">
      <c r="A878" s="18" t="s">
        <v>1631</v>
      </c>
      <c r="B878" s="9">
        <v>303</v>
      </c>
      <c r="C878" s="8">
        <v>2016</v>
      </c>
      <c r="D878" s="8" t="s">
        <v>1205</v>
      </c>
      <c r="E878" s="8" t="s">
        <v>158</v>
      </c>
      <c r="F878" s="8" t="s">
        <v>1442</v>
      </c>
      <c r="G878" s="8" t="s">
        <v>1441</v>
      </c>
      <c r="H878" s="17">
        <v>43536</v>
      </c>
      <c r="I878" s="2"/>
      <c r="J878" s="2"/>
      <c r="K878" s="2"/>
      <c r="L878" s="2"/>
      <c r="M878" s="2"/>
      <c r="N878" s="2"/>
      <c r="O878" s="2"/>
      <c r="P878" s="2"/>
      <c r="Q878" s="2"/>
      <c r="R878" s="2"/>
      <c r="S878" s="2"/>
      <c r="T878" s="2"/>
      <c r="U878" s="2"/>
      <c r="V878" s="2"/>
      <c r="W878" s="2"/>
      <c r="X878" s="2"/>
      <c r="Y878" s="2"/>
      <c r="Z878" s="2"/>
    </row>
    <row r="879" spans="1:26" s="4" customFormat="1" ht="28.5" x14ac:dyDescent="0.2">
      <c r="A879" s="18" t="s">
        <v>1631</v>
      </c>
      <c r="B879" s="9">
        <v>42</v>
      </c>
      <c r="C879" s="8">
        <v>2015</v>
      </c>
      <c r="D879" s="8" t="s">
        <v>1144</v>
      </c>
      <c r="E879" s="8" t="s">
        <v>15</v>
      </c>
      <c r="F879" s="8" t="s">
        <v>11</v>
      </c>
      <c r="G879" s="8" t="s">
        <v>12</v>
      </c>
      <c r="H879" s="17">
        <v>43536</v>
      </c>
      <c r="I879" s="2"/>
      <c r="J879" s="2"/>
      <c r="K879" s="2"/>
      <c r="L879" s="2"/>
      <c r="M879" s="2"/>
      <c r="N879" s="2"/>
      <c r="O879" s="2"/>
      <c r="P879" s="2"/>
      <c r="Q879" s="2"/>
      <c r="R879" s="2"/>
      <c r="S879" s="2"/>
      <c r="T879" s="2"/>
      <c r="U879" s="2"/>
      <c r="V879" s="2"/>
      <c r="W879" s="2"/>
      <c r="X879" s="2"/>
      <c r="Y879" s="2"/>
      <c r="Z879" s="2"/>
    </row>
    <row r="880" spans="1:26" s="4" customFormat="1" ht="57" x14ac:dyDescent="0.2">
      <c r="A880" s="18" t="s">
        <v>1631</v>
      </c>
      <c r="B880" s="9">
        <v>175</v>
      </c>
      <c r="C880" s="8">
        <v>2015</v>
      </c>
      <c r="D880" s="8" t="s">
        <v>1145</v>
      </c>
      <c r="E880" s="8" t="s">
        <v>15</v>
      </c>
      <c r="F880" s="8" t="s">
        <v>616</v>
      </c>
      <c r="G880" s="8" t="s">
        <v>617</v>
      </c>
      <c r="H880" s="17">
        <v>43536</v>
      </c>
      <c r="I880" s="2"/>
      <c r="J880" s="2"/>
      <c r="K880" s="2"/>
      <c r="L880" s="2"/>
      <c r="M880" s="2"/>
      <c r="N880" s="2"/>
      <c r="O880" s="2"/>
      <c r="P880" s="2"/>
      <c r="Q880" s="2"/>
      <c r="R880" s="2"/>
      <c r="S880" s="2"/>
      <c r="T880" s="2"/>
      <c r="U880" s="2"/>
      <c r="V880" s="2"/>
      <c r="W880" s="2"/>
      <c r="X880" s="2"/>
      <c r="Y880" s="2"/>
      <c r="Z880" s="2"/>
    </row>
    <row r="881" spans="1:26" s="4" customFormat="1" ht="42.75" x14ac:dyDescent="0.2">
      <c r="A881" s="18" t="s">
        <v>1631</v>
      </c>
      <c r="B881" s="9">
        <v>177</v>
      </c>
      <c r="C881" s="8">
        <v>2015</v>
      </c>
      <c r="D881" s="8" t="s">
        <v>1146</v>
      </c>
      <c r="E881" s="8" t="s">
        <v>15</v>
      </c>
      <c r="F881" s="8" t="s">
        <v>1147</v>
      </c>
      <c r="G881" s="8" t="s">
        <v>132</v>
      </c>
      <c r="H881" s="17">
        <v>43536</v>
      </c>
      <c r="I881" s="2"/>
      <c r="J881" s="2"/>
      <c r="K881" s="2"/>
      <c r="L881" s="2"/>
      <c r="M881" s="2"/>
      <c r="N881" s="2"/>
      <c r="O881" s="2"/>
      <c r="P881" s="2"/>
      <c r="Q881" s="2"/>
      <c r="R881" s="2"/>
      <c r="S881" s="2"/>
      <c r="T881" s="2"/>
      <c r="U881" s="2"/>
      <c r="V881" s="2"/>
      <c r="W881" s="2"/>
      <c r="X881" s="2"/>
      <c r="Y881" s="2"/>
      <c r="Z881" s="2"/>
    </row>
    <row r="882" spans="1:26" s="4" customFormat="1" ht="28.5" x14ac:dyDescent="0.2">
      <c r="A882" s="18" t="s">
        <v>1631</v>
      </c>
      <c r="B882" s="9">
        <v>181</v>
      </c>
      <c r="C882" s="8">
        <v>2015</v>
      </c>
      <c r="D882" s="8" t="s">
        <v>1148</v>
      </c>
      <c r="E882" s="8" t="s">
        <v>15</v>
      </c>
      <c r="F882" s="8" t="s">
        <v>11</v>
      </c>
      <c r="G882" s="8" t="s">
        <v>12</v>
      </c>
      <c r="H882" s="17">
        <v>43536</v>
      </c>
      <c r="I882" s="2"/>
      <c r="J882" s="2"/>
      <c r="K882" s="2"/>
      <c r="L882" s="2"/>
      <c r="M882" s="2"/>
      <c r="N882" s="2"/>
      <c r="O882" s="2"/>
      <c r="P882" s="2"/>
      <c r="Q882" s="2"/>
      <c r="R882" s="2"/>
      <c r="S882" s="2"/>
      <c r="T882" s="2"/>
      <c r="U882" s="2"/>
      <c r="V882" s="2"/>
      <c r="W882" s="2"/>
      <c r="X882" s="2"/>
      <c r="Y882" s="2"/>
      <c r="Z882" s="2"/>
    </row>
    <row r="883" spans="1:26" s="4" customFormat="1" ht="42.75" x14ac:dyDescent="0.2">
      <c r="A883" s="18" t="s">
        <v>1631</v>
      </c>
      <c r="B883" s="9">
        <v>182</v>
      </c>
      <c r="C883" s="8">
        <v>2015</v>
      </c>
      <c r="D883" s="8" t="s">
        <v>1149</v>
      </c>
      <c r="E883" s="8" t="s">
        <v>158</v>
      </c>
      <c r="F883" s="8" t="s">
        <v>205</v>
      </c>
      <c r="G883" s="8" t="s">
        <v>360</v>
      </c>
      <c r="H883" s="17">
        <v>43536</v>
      </c>
      <c r="I883" s="2"/>
      <c r="J883" s="2"/>
      <c r="K883" s="2"/>
      <c r="L883" s="2"/>
      <c r="M883" s="2"/>
      <c r="N883" s="2"/>
      <c r="O883" s="2"/>
      <c r="P883" s="2"/>
      <c r="Q883" s="2"/>
      <c r="R883" s="2"/>
      <c r="S883" s="2"/>
      <c r="T883" s="2"/>
      <c r="U883" s="2"/>
      <c r="V883" s="2"/>
      <c r="W883" s="2"/>
      <c r="X883" s="2"/>
      <c r="Y883" s="2"/>
      <c r="Z883" s="2"/>
    </row>
    <row r="884" spans="1:26" s="4" customFormat="1" ht="42.75" x14ac:dyDescent="0.2">
      <c r="A884" s="18" t="s">
        <v>1631</v>
      </c>
      <c r="B884" s="9">
        <v>200</v>
      </c>
      <c r="C884" s="8">
        <v>2015</v>
      </c>
      <c r="D884" s="8" t="s">
        <v>1150</v>
      </c>
      <c r="E884" s="8" t="s">
        <v>15</v>
      </c>
      <c r="F884" s="8" t="s">
        <v>11</v>
      </c>
      <c r="G884" s="8" t="s">
        <v>12</v>
      </c>
      <c r="H884" s="17">
        <v>43536</v>
      </c>
      <c r="I884" s="2"/>
      <c r="J884" s="2"/>
      <c r="K884" s="2"/>
      <c r="L884" s="2"/>
      <c r="M884" s="2"/>
      <c r="N884" s="2"/>
      <c r="O884" s="2"/>
      <c r="P884" s="2"/>
      <c r="Q884" s="2"/>
      <c r="R884" s="2"/>
      <c r="S884" s="2"/>
      <c r="T884" s="2"/>
      <c r="U884" s="2"/>
      <c r="V884" s="2"/>
      <c r="W884" s="2"/>
      <c r="X884" s="2"/>
      <c r="Y884" s="2"/>
      <c r="Z884" s="2"/>
    </row>
    <row r="885" spans="1:26" s="4" customFormat="1" ht="57" x14ac:dyDescent="0.2">
      <c r="A885" s="18" t="s">
        <v>1631</v>
      </c>
      <c r="B885" s="9">
        <v>264</v>
      </c>
      <c r="C885" s="8">
        <v>2015</v>
      </c>
      <c r="D885" s="8" t="s">
        <v>1152</v>
      </c>
      <c r="E885" s="8" t="s">
        <v>158</v>
      </c>
      <c r="F885" s="8" t="s">
        <v>1442</v>
      </c>
      <c r="G885" s="8" t="s">
        <v>1441</v>
      </c>
      <c r="H885" s="17">
        <v>43536</v>
      </c>
      <c r="I885" s="2"/>
      <c r="J885" s="2"/>
      <c r="K885" s="2"/>
      <c r="L885" s="2"/>
      <c r="M885" s="2"/>
      <c r="N885" s="2"/>
      <c r="O885" s="2"/>
      <c r="P885" s="2"/>
      <c r="Q885" s="2"/>
      <c r="R885" s="2"/>
      <c r="S885" s="2"/>
      <c r="T885" s="2"/>
      <c r="U885" s="2"/>
      <c r="V885" s="2"/>
      <c r="W885" s="2"/>
      <c r="X885" s="2"/>
      <c r="Y885" s="2"/>
      <c r="Z885" s="2"/>
    </row>
    <row r="886" spans="1:26" s="4" customFormat="1" ht="71.25" x14ac:dyDescent="0.2">
      <c r="A886" s="18" t="s">
        <v>1611</v>
      </c>
      <c r="B886" s="7" t="str">
        <f>HYPERLINK("http://www.alcaldiabogota.gov.co/sisjurMantenimiento/normas/Norma1.jsp?i=62280","347")</f>
        <v>347</v>
      </c>
      <c r="C886" s="8">
        <v>2015</v>
      </c>
      <c r="D886" s="8" t="s">
        <v>1153</v>
      </c>
      <c r="E886" s="8" t="s">
        <v>15</v>
      </c>
      <c r="F886" s="8" t="s">
        <v>1442</v>
      </c>
      <c r="G886" s="8" t="s">
        <v>1441</v>
      </c>
      <c r="H886" s="17">
        <v>43522</v>
      </c>
      <c r="I886" s="2"/>
      <c r="J886" s="2"/>
      <c r="K886" s="2"/>
      <c r="L886" s="2"/>
      <c r="M886" s="2"/>
      <c r="N886" s="2"/>
      <c r="O886" s="2"/>
      <c r="P886" s="2"/>
      <c r="Q886" s="2"/>
      <c r="R886" s="2"/>
      <c r="S886" s="2"/>
      <c r="T886" s="2"/>
      <c r="U886" s="2"/>
      <c r="V886" s="2"/>
      <c r="W886" s="2"/>
      <c r="X886" s="2"/>
      <c r="Y886" s="2"/>
      <c r="Z886" s="2"/>
    </row>
    <row r="887" spans="1:26" s="4" customFormat="1" ht="57" x14ac:dyDescent="0.2">
      <c r="A887" s="18" t="s">
        <v>1631</v>
      </c>
      <c r="B887" s="9">
        <v>381</v>
      </c>
      <c r="C887" s="8">
        <v>2015</v>
      </c>
      <c r="D887" s="8" t="s">
        <v>1154</v>
      </c>
      <c r="E887" s="8" t="s">
        <v>15</v>
      </c>
      <c r="F887" s="8" t="s">
        <v>11</v>
      </c>
      <c r="G887" s="8" t="s">
        <v>12</v>
      </c>
      <c r="H887" s="17">
        <v>43536</v>
      </c>
      <c r="I887" s="2"/>
      <c r="J887" s="2"/>
      <c r="K887" s="2"/>
      <c r="L887" s="2"/>
      <c r="M887" s="2"/>
      <c r="N887" s="2"/>
      <c r="O887" s="2"/>
      <c r="P887" s="2"/>
      <c r="Q887" s="2"/>
      <c r="R887" s="2"/>
      <c r="S887" s="2"/>
      <c r="T887" s="2"/>
      <c r="U887" s="2"/>
      <c r="V887" s="2"/>
      <c r="W887" s="2"/>
      <c r="X887" s="2"/>
      <c r="Y887" s="2"/>
      <c r="Z887" s="2"/>
    </row>
    <row r="888" spans="1:26" s="4" customFormat="1" ht="42.75" x14ac:dyDescent="0.2">
      <c r="A888" s="18" t="s">
        <v>1631</v>
      </c>
      <c r="B888" s="9">
        <v>402</v>
      </c>
      <c r="C888" s="8">
        <v>2015</v>
      </c>
      <c r="D888" s="8" t="s">
        <v>1155</v>
      </c>
      <c r="E888" s="8" t="s">
        <v>158</v>
      </c>
      <c r="F888" s="8" t="s">
        <v>205</v>
      </c>
      <c r="G888" s="8" t="s">
        <v>360</v>
      </c>
      <c r="H888" s="17">
        <v>43536</v>
      </c>
      <c r="I888" s="2"/>
      <c r="J888" s="2"/>
      <c r="K888" s="2"/>
      <c r="L888" s="2"/>
      <c r="M888" s="2"/>
      <c r="N888" s="2"/>
      <c r="O888" s="2"/>
      <c r="P888" s="2"/>
      <c r="Q888" s="2"/>
      <c r="R888" s="2"/>
      <c r="S888" s="2"/>
      <c r="T888" s="2"/>
      <c r="U888" s="2"/>
      <c r="V888" s="2"/>
      <c r="W888" s="2"/>
      <c r="X888" s="2"/>
      <c r="Y888" s="2"/>
      <c r="Z888" s="2"/>
    </row>
    <row r="889" spans="1:26" s="4" customFormat="1" ht="28.5" x14ac:dyDescent="0.2">
      <c r="A889" s="18" t="s">
        <v>1631</v>
      </c>
      <c r="B889" s="9">
        <v>442</v>
      </c>
      <c r="C889" s="8">
        <v>2015</v>
      </c>
      <c r="D889" s="8" t="s">
        <v>1156</v>
      </c>
      <c r="E889" s="8" t="s">
        <v>15</v>
      </c>
      <c r="F889" s="8" t="s">
        <v>11</v>
      </c>
      <c r="G889" s="8" t="s">
        <v>12</v>
      </c>
      <c r="H889" s="17">
        <v>43536</v>
      </c>
      <c r="I889" s="2"/>
      <c r="J889" s="2"/>
      <c r="K889" s="2"/>
      <c r="L889" s="2"/>
      <c r="M889" s="2"/>
      <c r="N889" s="2"/>
      <c r="O889" s="2"/>
      <c r="P889" s="2"/>
      <c r="Q889" s="2"/>
      <c r="R889" s="2"/>
      <c r="S889" s="2"/>
      <c r="T889" s="2"/>
      <c r="U889" s="2"/>
      <c r="V889" s="2"/>
      <c r="W889" s="2"/>
      <c r="X889" s="2"/>
      <c r="Y889" s="2"/>
      <c r="Z889" s="2"/>
    </row>
    <row r="890" spans="1:26" s="4" customFormat="1" ht="42.75" x14ac:dyDescent="0.2">
      <c r="A890" s="18" t="s">
        <v>1631</v>
      </c>
      <c r="B890" s="9">
        <v>493</v>
      </c>
      <c r="C890" s="8">
        <v>2015</v>
      </c>
      <c r="D890" s="8" t="s">
        <v>1157</v>
      </c>
      <c r="E890" s="8" t="s">
        <v>15</v>
      </c>
      <c r="F890" s="8" t="s">
        <v>11</v>
      </c>
      <c r="G890" s="8" t="s">
        <v>12</v>
      </c>
      <c r="H890" s="17">
        <v>43536</v>
      </c>
      <c r="I890" s="2"/>
      <c r="J890" s="2"/>
      <c r="K890" s="2"/>
      <c r="L890" s="2"/>
      <c r="M890" s="2"/>
      <c r="N890" s="2"/>
      <c r="O890" s="2"/>
      <c r="P890" s="2"/>
      <c r="Q890" s="2"/>
      <c r="R890" s="2"/>
      <c r="S890" s="2"/>
      <c r="T890" s="2"/>
      <c r="U890" s="2"/>
      <c r="V890" s="2"/>
      <c r="W890" s="2"/>
      <c r="X890" s="2"/>
      <c r="Y890" s="2"/>
      <c r="Z890" s="2"/>
    </row>
    <row r="891" spans="1:26" s="4" customFormat="1" ht="28.5" x14ac:dyDescent="0.2">
      <c r="A891" s="18" t="s">
        <v>1611</v>
      </c>
      <c r="B891" s="9">
        <v>513</v>
      </c>
      <c r="C891" s="8">
        <v>2015</v>
      </c>
      <c r="D891" s="8" t="s">
        <v>1158</v>
      </c>
      <c r="E891" s="8" t="s">
        <v>15</v>
      </c>
      <c r="F891" s="8" t="s">
        <v>74</v>
      </c>
      <c r="G891" s="8" t="s">
        <v>1459</v>
      </c>
      <c r="H891" s="17">
        <v>43522</v>
      </c>
      <c r="I891" s="2"/>
      <c r="J891" s="2"/>
      <c r="K891" s="2"/>
      <c r="L891" s="2"/>
      <c r="M891" s="2"/>
      <c r="N891" s="2"/>
      <c r="O891" s="2"/>
      <c r="P891" s="2"/>
      <c r="Q891" s="2"/>
      <c r="R891" s="2"/>
      <c r="S891" s="2"/>
      <c r="T891" s="2"/>
      <c r="U891" s="2"/>
      <c r="V891" s="2"/>
      <c r="W891" s="2"/>
      <c r="X891" s="2"/>
      <c r="Y891" s="2"/>
      <c r="Z891" s="2"/>
    </row>
    <row r="892" spans="1:26" s="4" customFormat="1" ht="71.25" x14ac:dyDescent="0.2">
      <c r="A892" s="18" t="s">
        <v>1631</v>
      </c>
      <c r="B892" s="7" t="str">
        <f>HYPERLINK("http://www.alcaldiabogota.gov.co/sisjur/normas/Norma1.jsp?i=62553&amp;dt=S","518")</f>
        <v>518</v>
      </c>
      <c r="C892" s="8">
        <v>2015</v>
      </c>
      <c r="D892" s="8" t="s">
        <v>1159</v>
      </c>
      <c r="E892" s="8" t="s">
        <v>15</v>
      </c>
      <c r="F892" s="8" t="s">
        <v>1442</v>
      </c>
      <c r="G892" s="8" t="s">
        <v>1441</v>
      </c>
      <c r="H892" s="17">
        <v>43522</v>
      </c>
      <c r="I892" s="2"/>
      <c r="J892" s="2"/>
      <c r="K892" s="2"/>
      <c r="L892" s="2"/>
      <c r="M892" s="2"/>
      <c r="N892" s="2"/>
      <c r="O892" s="2"/>
      <c r="P892" s="2"/>
      <c r="Q892" s="2"/>
      <c r="R892" s="2"/>
      <c r="S892" s="2"/>
      <c r="T892" s="2"/>
      <c r="U892" s="2"/>
      <c r="V892" s="2"/>
      <c r="W892" s="2"/>
      <c r="X892" s="2"/>
      <c r="Y892" s="2"/>
      <c r="Z892" s="2"/>
    </row>
    <row r="893" spans="1:26" s="4" customFormat="1" ht="57" x14ac:dyDescent="0.2">
      <c r="A893" s="18" t="s">
        <v>1631</v>
      </c>
      <c r="B893" s="9">
        <v>555</v>
      </c>
      <c r="C893" s="8">
        <v>2015</v>
      </c>
      <c r="D893" s="8" t="s">
        <v>1161</v>
      </c>
      <c r="E893" s="8" t="s">
        <v>15</v>
      </c>
      <c r="F893" s="8" t="s">
        <v>69</v>
      </c>
      <c r="G893" s="8" t="s">
        <v>7</v>
      </c>
      <c r="H893" s="17">
        <v>43536</v>
      </c>
      <c r="I893" s="2"/>
      <c r="J893" s="2"/>
      <c r="K893" s="2"/>
      <c r="L893" s="2"/>
      <c r="M893" s="2"/>
      <c r="N893" s="2"/>
      <c r="O893" s="2"/>
      <c r="P893" s="2"/>
      <c r="Q893" s="2"/>
      <c r="R893" s="2"/>
      <c r="S893" s="2"/>
      <c r="T893" s="2"/>
      <c r="U893" s="2"/>
      <c r="V893" s="2"/>
      <c r="W893" s="2"/>
      <c r="X893" s="2"/>
      <c r="Y893" s="2"/>
      <c r="Z893" s="2"/>
    </row>
    <row r="894" spans="1:26" s="4" customFormat="1" ht="42.75" x14ac:dyDescent="0.2">
      <c r="A894" s="18" t="s">
        <v>1631</v>
      </c>
      <c r="B894" s="9">
        <v>560</v>
      </c>
      <c r="C894" s="8">
        <v>2015</v>
      </c>
      <c r="D894" s="8" t="s">
        <v>1162</v>
      </c>
      <c r="E894" s="8" t="s">
        <v>158</v>
      </c>
      <c r="F894" s="8" t="s">
        <v>205</v>
      </c>
      <c r="G894" s="8" t="s">
        <v>360</v>
      </c>
      <c r="H894" s="17">
        <v>43536</v>
      </c>
      <c r="I894" s="2"/>
      <c r="J894" s="2"/>
      <c r="K894" s="2"/>
      <c r="L894" s="2"/>
      <c r="M894" s="2"/>
      <c r="N894" s="2"/>
      <c r="O894" s="2"/>
      <c r="P894" s="2"/>
      <c r="Q894" s="2"/>
      <c r="R894" s="2"/>
      <c r="S894" s="2"/>
      <c r="T894" s="2"/>
      <c r="U894" s="2"/>
      <c r="V894" s="2"/>
      <c r="W894" s="2"/>
      <c r="X894" s="2"/>
      <c r="Y894" s="2"/>
      <c r="Z894" s="2"/>
    </row>
    <row r="895" spans="1:26" s="4" customFormat="1" ht="28.5" x14ac:dyDescent="0.2">
      <c r="A895" s="18" t="s">
        <v>1631</v>
      </c>
      <c r="B895" s="9">
        <v>652</v>
      </c>
      <c r="C895" s="8">
        <v>2015</v>
      </c>
      <c r="D895" s="8" t="s">
        <v>1168</v>
      </c>
      <c r="E895" s="8" t="s">
        <v>15</v>
      </c>
      <c r="F895" s="8" t="s">
        <v>1442</v>
      </c>
      <c r="G895" s="8" t="s">
        <v>1441</v>
      </c>
      <c r="H895" s="17">
        <v>43536</v>
      </c>
      <c r="I895" s="2"/>
      <c r="J895" s="2"/>
      <c r="K895" s="2"/>
      <c r="L895" s="2"/>
      <c r="M895" s="2"/>
      <c r="N895" s="2"/>
      <c r="O895" s="2"/>
      <c r="P895" s="2"/>
      <c r="Q895" s="2"/>
      <c r="R895" s="2"/>
      <c r="S895" s="2"/>
      <c r="T895" s="2"/>
      <c r="U895" s="2"/>
      <c r="V895" s="2"/>
      <c r="W895" s="2"/>
      <c r="X895" s="2"/>
      <c r="Y895" s="2"/>
      <c r="Z895" s="2"/>
    </row>
    <row r="896" spans="1:26" s="4" customFormat="1" ht="99.75" x14ac:dyDescent="0.2">
      <c r="A896" s="18" t="s">
        <v>1631</v>
      </c>
      <c r="B896" s="9">
        <v>676</v>
      </c>
      <c r="C896" s="8">
        <v>2015</v>
      </c>
      <c r="D896" s="8" t="s">
        <v>1169</v>
      </c>
      <c r="E896" s="8" t="s">
        <v>15</v>
      </c>
      <c r="F896" s="8" t="s">
        <v>1098</v>
      </c>
      <c r="G896" s="8" t="s">
        <v>1099</v>
      </c>
      <c r="H896" s="17">
        <v>43523</v>
      </c>
      <c r="I896" s="2"/>
      <c r="J896" s="2"/>
      <c r="K896" s="2"/>
      <c r="L896" s="2"/>
      <c r="M896" s="2"/>
      <c r="N896" s="2"/>
      <c r="O896" s="2"/>
      <c r="P896" s="2"/>
      <c r="Q896" s="2"/>
      <c r="R896" s="2"/>
      <c r="S896" s="2"/>
      <c r="T896" s="2"/>
      <c r="U896" s="2"/>
      <c r="V896" s="2"/>
      <c r="W896" s="2"/>
      <c r="X896" s="2"/>
      <c r="Y896" s="2"/>
      <c r="Z896" s="2"/>
    </row>
    <row r="897" spans="1:26" s="4" customFormat="1" ht="42.75" x14ac:dyDescent="0.2">
      <c r="A897" s="18" t="s">
        <v>1631</v>
      </c>
      <c r="B897" s="9">
        <v>709</v>
      </c>
      <c r="C897" s="8">
        <v>2015</v>
      </c>
      <c r="D897" s="8" t="s">
        <v>1170</v>
      </c>
      <c r="E897" s="8" t="s">
        <v>15</v>
      </c>
      <c r="F897" s="8" t="s">
        <v>11</v>
      </c>
      <c r="G897" s="8" t="s">
        <v>12</v>
      </c>
      <c r="H897" s="17">
        <v>43536</v>
      </c>
      <c r="I897" s="2"/>
      <c r="J897" s="2"/>
      <c r="K897" s="2"/>
      <c r="L897" s="2"/>
      <c r="M897" s="2"/>
      <c r="N897" s="2"/>
      <c r="O897" s="2"/>
      <c r="P897" s="2"/>
      <c r="Q897" s="2"/>
      <c r="R897" s="2"/>
      <c r="S897" s="2"/>
      <c r="T897" s="2"/>
      <c r="U897" s="2"/>
      <c r="V897" s="2"/>
      <c r="W897" s="2"/>
      <c r="X897" s="2"/>
      <c r="Y897" s="2"/>
      <c r="Z897" s="2"/>
    </row>
    <row r="898" spans="1:26" s="4" customFormat="1" ht="57" x14ac:dyDescent="0.2">
      <c r="A898" s="18" t="s">
        <v>1631</v>
      </c>
      <c r="B898" s="7" t="str">
        <f>HYPERLINK("http://www.alcaldiabogota.gov.co/sisjur/normas/Norma1.jsp?i=63565","728")</f>
        <v>728</v>
      </c>
      <c r="C898" s="8">
        <v>2015</v>
      </c>
      <c r="D898" s="8" t="s">
        <v>1171</v>
      </c>
      <c r="E898" s="8" t="s">
        <v>15</v>
      </c>
      <c r="F898" s="8" t="s">
        <v>1442</v>
      </c>
      <c r="G898" s="8" t="s">
        <v>1441</v>
      </c>
      <c r="H898" s="17">
        <v>43522</v>
      </c>
      <c r="I898" s="2"/>
      <c r="J898" s="2"/>
      <c r="K898" s="2"/>
      <c r="L898" s="2"/>
      <c r="M898" s="2"/>
      <c r="N898" s="2"/>
      <c r="O898" s="2"/>
      <c r="P898" s="2"/>
      <c r="Q898" s="2"/>
      <c r="R898" s="2"/>
      <c r="S898" s="2"/>
      <c r="T898" s="2"/>
      <c r="U898" s="2"/>
      <c r="V898" s="2"/>
      <c r="W898" s="2"/>
      <c r="X898" s="2"/>
      <c r="Y898" s="2"/>
      <c r="Z898" s="2"/>
    </row>
    <row r="899" spans="1:26" s="4" customFormat="1" ht="28.5" x14ac:dyDescent="0.2">
      <c r="A899" s="18" t="s">
        <v>1631</v>
      </c>
      <c r="B899" s="9">
        <v>825</v>
      </c>
      <c r="C899" s="8">
        <v>2015</v>
      </c>
      <c r="D899" s="8" t="s">
        <v>1172</v>
      </c>
      <c r="E899" s="8" t="s">
        <v>15</v>
      </c>
      <c r="F899" s="8" t="s">
        <v>1442</v>
      </c>
      <c r="G899" s="8" t="s">
        <v>1441</v>
      </c>
      <c r="H899" s="17">
        <v>43536</v>
      </c>
      <c r="I899" s="2"/>
      <c r="J899" s="2"/>
      <c r="K899" s="2"/>
      <c r="L899" s="2"/>
      <c r="M899" s="2"/>
      <c r="N899" s="2"/>
      <c r="O899" s="2"/>
      <c r="P899" s="2"/>
      <c r="Q899" s="2"/>
      <c r="R899" s="2"/>
      <c r="S899" s="2"/>
      <c r="T899" s="2"/>
      <c r="U899" s="2"/>
      <c r="V899" s="2"/>
      <c r="W899" s="2"/>
      <c r="X899" s="2"/>
      <c r="Y899" s="2"/>
      <c r="Z899" s="2"/>
    </row>
    <row r="900" spans="1:26" s="4" customFormat="1" ht="42.75" x14ac:dyDescent="0.2">
      <c r="A900" s="18" t="s">
        <v>1631</v>
      </c>
      <c r="B900" s="9">
        <v>833</v>
      </c>
      <c r="C900" s="8">
        <v>2015</v>
      </c>
      <c r="D900" s="8" t="s">
        <v>1173</v>
      </c>
      <c r="E900" s="8" t="s">
        <v>158</v>
      </c>
      <c r="F900" s="8" t="s">
        <v>205</v>
      </c>
      <c r="G900" s="8" t="s">
        <v>360</v>
      </c>
      <c r="H900" s="17">
        <v>43536</v>
      </c>
      <c r="I900" s="2"/>
      <c r="J900" s="2"/>
      <c r="K900" s="2"/>
      <c r="L900" s="2"/>
      <c r="M900" s="2"/>
      <c r="N900" s="2"/>
      <c r="O900" s="2"/>
      <c r="P900" s="2"/>
      <c r="Q900" s="2"/>
      <c r="R900" s="2"/>
      <c r="S900" s="2"/>
      <c r="T900" s="2"/>
      <c r="U900" s="2"/>
      <c r="V900" s="2"/>
      <c r="W900" s="2"/>
      <c r="X900" s="2"/>
      <c r="Y900" s="2"/>
      <c r="Z900" s="2"/>
    </row>
    <row r="901" spans="1:26" s="4" customFormat="1" ht="28.5" x14ac:dyDescent="0.2">
      <c r="A901" s="18" t="s">
        <v>1631</v>
      </c>
      <c r="B901" s="9">
        <v>934</v>
      </c>
      <c r="C901" s="8">
        <v>2015</v>
      </c>
      <c r="D901" s="8" t="s">
        <v>1176</v>
      </c>
      <c r="E901" s="8" t="s">
        <v>15</v>
      </c>
      <c r="F901" s="8" t="s">
        <v>11</v>
      </c>
      <c r="G901" s="8" t="s">
        <v>12</v>
      </c>
      <c r="H901" s="17">
        <v>43536</v>
      </c>
      <c r="I901" s="2"/>
      <c r="J901" s="2"/>
      <c r="K901" s="2"/>
      <c r="L901" s="2"/>
      <c r="M901" s="2"/>
      <c r="N901" s="2"/>
      <c r="O901" s="2"/>
      <c r="P901" s="2"/>
      <c r="Q901" s="2"/>
      <c r="R901" s="2"/>
      <c r="S901" s="2"/>
      <c r="T901" s="2"/>
      <c r="U901" s="2"/>
      <c r="V901" s="2"/>
      <c r="W901" s="2"/>
      <c r="X901" s="2"/>
      <c r="Y901" s="2"/>
      <c r="Z901" s="2"/>
    </row>
    <row r="902" spans="1:26" s="4" customFormat="1" ht="42.75" x14ac:dyDescent="0.2">
      <c r="A902" s="18" t="s">
        <v>1631</v>
      </c>
      <c r="B902" s="9">
        <v>946</v>
      </c>
      <c r="C902" s="8">
        <v>2015</v>
      </c>
      <c r="D902" s="8" t="s">
        <v>1177</v>
      </c>
      <c r="E902" s="8" t="s">
        <v>158</v>
      </c>
      <c r="F902" s="8" t="s">
        <v>205</v>
      </c>
      <c r="G902" s="8" t="s">
        <v>360</v>
      </c>
      <c r="H902" s="17">
        <v>43536</v>
      </c>
      <c r="I902" s="2"/>
      <c r="J902" s="2"/>
      <c r="K902" s="2"/>
      <c r="L902" s="2"/>
      <c r="M902" s="2"/>
      <c r="N902" s="2"/>
      <c r="O902" s="2"/>
      <c r="P902" s="2"/>
      <c r="Q902" s="2"/>
      <c r="R902" s="2"/>
      <c r="S902" s="2"/>
      <c r="T902" s="2"/>
      <c r="U902" s="2"/>
      <c r="V902" s="2"/>
      <c r="W902" s="2"/>
      <c r="X902" s="2"/>
      <c r="Y902" s="2"/>
      <c r="Z902" s="2"/>
    </row>
    <row r="903" spans="1:26" s="4" customFormat="1" ht="57" x14ac:dyDescent="0.2">
      <c r="A903" s="18" t="s">
        <v>1631</v>
      </c>
      <c r="B903" s="9">
        <v>1005</v>
      </c>
      <c r="C903" s="8">
        <v>2015</v>
      </c>
      <c r="D903" s="8" t="s">
        <v>1178</v>
      </c>
      <c r="E903" s="8" t="s">
        <v>15</v>
      </c>
      <c r="F903" s="8" t="s">
        <v>11</v>
      </c>
      <c r="G903" s="8" t="s">
        <v>12</v>
      </c>
      <c r="H903" s="17">
        <v>43536</v>
      </c>
      <c r="I903" s="2"/>
      <c r="J903" s="2"/>
      <c r="K903" s="2"/>
      <c r="L903" s="2"/>
      <c r="M903" s="2"/>
      <c r="N903" s="2"/>
      <c r="O903" s="2"/>
      <c r="P903" s="2"/>
      <c r="Q903" s="2"/>
      <c r="R903" s="2"/>
      <c r="S903" s="2"/>
      <c r="T903" s="2"/>
      <c r="U903" s="2"/>
      <c r="V903" s="2"/>
      <c r="W903" s="2"/>
      <c r="X903" s="2"/>
      <c r="Y903" s="2"/>
      <c r="Z903" s="2"/>
    </row>
    <row r="904" spans="1:26" s="4" customFormat="1" ht="42.75" x14ac:dyDescent="0.2">
      <c r="A904" s="18" t="s">
        <v>1631</v>
      </c>
      <c r="B904" s="7">
        <v>3</v>
      </c>
      <c r="C904" s="8">
        <v>2014</v>
      </c>
      <c r="D904" s="8" t="s">
        <v>1109</v>
      </c>
      <c r="E904" s="8" t="s">
        <v>15</v>
      </c>
      <c r="F904" s="8" t="s">
        <v>1098</v>
      </c>
      <c r="G904" s="8" t="s">
        <v>1099</v>
      </c>
      <c r="H904" s="17">
        <v>43536</v>
      </c>
      <c r="I904" s="2"/>
      <c r="J904" s="2"/>
      <c r="K904" s="2"/>
      <c r="L904" s="2"/>
      <c r="M904" s="2"/>
      <c r="N904" s="2"/>
      <c r="O904" s="2"/>
      <c r="P904" s="2"/>
      <c r="Q904" s="2"/>
      <c r="R904" s="2"/>
      <c r="S904" s="2"/>
      <c r="T904" s="2"/>
      <c r="U904" s="2"/>
      <c r="V904" s="2"/>
      <c r="W904" s="2"/>
      <c r="X904" s="2"/>
      <c r="Y904" s="2"/>
      <c r="Z904" s="2"/>
    </row>
    <row r="905" spans="1:26" s="4" customFormat="1" ht="42.75" x14ac:dyDescent="0.2">
      <c r="A905" s="18" t="s">
        <v>1631</v>
      </c>
      <c r="B905" s="9">
        <v>22</v>
      </c>
      <c r="C905" s="8">
        <v>2014</v>
      </c>
      <c r="D905" s="8" t="s">
        <v>1112</v>
      </c>
      <c r="E905" s="8" t="s">
        <v>15</v>
      </c>
      <c r="F905" s="8" t="s">
        <v>11</v>
      </c>
      <c r="G905" s="8" t="s">
        <v>12</v>
      </c>
      <c r="H905" s="17">
        <v>43536</v>
      </c>
      <c r="I905" s="2"/>
      <c r="J905" s="2"/>
      <c r="K905" s="2"/>
      <c r="L905" s="2"/>
      <c r="M905" s="2"/>
      <c r="N905" s="2"/>
      <c r="O905" s="2"/>
      <c r="P905" s="2"/>
      <c r="Q905" s="2"/>
      <c r="R905" s="2"/>
      <c r="S905" s="2"/>
      <c r="T905" s="2"/>
      <c r="U905" s="2"/>
      <c r="V905" s="2"/>
      <c r="W905" s="2"/>
      <c r="X905" s="2"/>
      <c r="Y905" s="2"/>
      <c r="Z905" s="2"/>
    </row>
    <row r="906" spans="1:26" s="4" customFormat="1" ht="85.5" x14ac:dyDescent="0.2">
      <c r="A906" s="18" t="s">
        <v>1631</v>
      </c>
      <c r="B906" s="9">
        <v>50</v>
      </c>
      <c r="C906" s="8">
        <v>2014</v>
      </c>
      <c r="D906" s="8" t="s">
        <v>1115</v>
      </c>
      <c r="E906" s="8" t="s">
        <v>1116</v>
      </c>
      <c r="F906" s="8" t="s">
        <v>1117</v>
      </c>
      <c r="G906" s="8" t="s">
        <v>1118</v>
      </c>
      <c r="H906" s="17">
        <v>43536</v>
      </c>
      <c r="I906" s="2"/>
      <c r="J906" s="2"/>
      <c r="K906" s="2"/>
      <c r="L906" s="2"/>
      <c r="M906" s="2"/>
      <c r="N906" s="2"/>
      <c r="O906" s="2"/>
      <c r="P906" s="2"/>
      <c r="Q906" s="2"/>
      <c r="R906" s="2"/>
      <c r="S906" s="2"/>
      <c r="T906" s="2"/>
      <c r="U906" s="2"/>
      <c r="V906" s="2"/>
      <c r="W906" s="2"/>
      <c r="X906" s="2"/>
      <c r="Y906" s="2"/>
      <c r="Z906" s="2"/>
    </row>
    <row r="907" spans="1:26" s="4" customFormat="1" ht="28.5" x14ac:dyDescent="0.2">
      <c r="A907" s="18" t="s">
        <v>1631</v>
      </c>
      <c r="B907" s="9">
        <v>89</v>
      </c>
      <c r="C907" s="8">
        <v>2014</v>
      </c>
      <c r="D907" s="8" t="s">
        <v>1119</v>
      </c>
      <c r="E907" s="8" t="s">
        <v>15</v>
      </c>
      <c r="F907" s="8" t="s">
        <v>823</v>
      </c>
      <c r="G907" s="8" t="s">
        <v>97</v>
      </c>
      <c r="H907" s="17">
        <v>43536</v>
      </c>
      <c r="I907" s="2"/>
      <c r="J907" s="2"/>
      <c r="K907" s="2"/>
      <c r="L907" s="2"/>
      <c r="M907" s="2"/>
      <c r="N907" s="2"/>
      <c r="O907" s="2"/>
      <c r="P907" s="2"/>
      <c r="Q907" s="2"/>
      <c r="R907" s="2"/>
      <c r="S907" s="2"/>
      <c r="T907" s="2"/>
      <c r="U907" s="2"/>
      <c r="V907" s="2"/>
      <c r="W907" s="2"/>
      <c r="X907" s="2"/>
      <c r="Y907" s="2"/>
      <c r="Z907" s="2"/>
    </row>
    <row r="908" spans="1:26" s="4" customFormat="1" ht="28.5" x14ac:dyDescent="0.2">
      <c r="A908" s="18" t="s">
        <v>1631</v>
      </c>
      <c r="B908" s="9">
        <v>136</v>
      </c>
      <c r="C908" s="8">
        <v>2014</v>
      </c>
      <c r="D908" s="8" t="s">
        <v>1120</v>
      </c>
      <c r="E908" s="8" t="s">
        <v>15</v>
      </c>
      <c r="F908" s="8" t="s">
        <v>11</v>
      </c>
      <c r="G908" s="8" t="s">
        <v>12</v>
      </c>
      <c r="H908" s="17">
        <v>43536</v>
      </c>
      <c r="I908" s="2"/>
      <c r="J908" s="2"/>
      <c r="K908" s="2"/>
      <c r="L908" s="2"/>
      <c r="M908" s="2"/>
      <c r="N908" s="2"/>
      <c r="O908" s="2"/>
      <c r="P908" s="2"/>
      <c r="Q908" s="2"/>
      <c r="R908" s="2"/>
      <c r="S908" s="2"/>
      <c r="T908" s="2"/>
      <c r="U908" s="2"/>
      <c r="V908" s="2"/>
      <c r="W908" s="2"/>
      <c r="X908" s="2"/>
      <c r="Y908" s="2"/>
      <c r="Z908" s="2"/>
    </row>
    <row r="909" spans="1:26" s="4" customFormat="1" ht="57" x14ac:dyDescent="0.2">
      <c r="A909" s="18" t="s">
        <v>1631</v>
      </c>
      <c r="B909" s="9">
        <v>267</v>
      </c>
      <c r="C909" s="8">
        <v>2014</v>
      </c>
      <c r="D909" s="8" t="s">
        <v>1126</v>
      </c>
      <c r="E909" s="8" t="s">
        <v>15</v>
      </c>
      <c r="F909" s="8" t="s">
        <v>1446</v>
      </c>
      <c r="G909" s="8" t="s">
        <v>62</v>
      </c>
      <c r="H909" s="17">
        <v>43536</v>
      </c>
      <c r="I909" s="2"/>
      <c r="J909" s="2"/>
      <c r="K909" s="2"/>
      <c r="L909" s="2"/>
      <c r="M909" s="2"/>
      <c r="N909" s="2"/>
      <c r="O909" s="2"/>
      <c r="P909" s="2"/>
      <c r="Q909" s="2"/>
      <c r="R909" s="2"/>
      <c r="S909" s="2"/>
      <c r="T909" s="2"/>
      <c r="U909" s="2"/>
      <c r="V909" s="2"/>
      <c r="W909" s="2"/>
      <c r="X909" s="2"/>
      <c r="Y909" s="2"/>
      <c r="Z909" s="2"/>
    </row>
    <row r="910" spans="1:26" s="4" customFormat="1" ht="57" x14ac:dyDescent="0.2">
      <c r="A910" s="18" t="s">
        <v>1631</v>
      </c>
      <c r="B910" s="9">
        <v>295</v>
      </c>
      <c r="C910" s="8">
        <v>2014</v>
      </c>
      <c r="D910" s="8" t="s">
        <v>1127</v>
      </c>
      <c r="E910" s="8" t="s">
        <v>15</v>
      </c>
      <c r="F910" s="8" t="s">
        <v>11</v>
      </c>
      <c r="G910" s="8" t="s">
        <v>12</v>
      </c>
      <c r="H910" s="17">
        <v>43536</v>
      </c>
      <c r="I910" s="2"/>
      <c r="J910" s="2"/>
      <c r="K910" s="2"/>
      <c r="L910" s="2"/>
      <c r="M910" s="2"/>
      <c r="N910" s="2"/>
      <c r="O910" s="2"/>
      <c r="P910" s="2"/>
      <c r="Q910" s="2"/>
      <c r="R910" s="2"/>
      <c r="S910" s="2"/>
      <c r="T910" s="2"/>
      <c r="U910" s="2"/>
      <c r="V910" s="2"/>
      <c r="W910" s="2"/>
      <c r="X910" s="2"/>
      <c r="Y910" s="2"/>
      <c r="Z910" s="2"/>
    </row>
    <row r="911" spans="1:26" s="4" customFormat="1" ht="42.75" x14ac:dyDescent="0.2">
      <c r="A911" s="18" t="s">
        <v>1631</v>
      </c>
      <c r="B911" s="9">
        <v>314</v>
      </c>
      <c r="C911" s="8">
        <v>2014</v>
      </c>
      <c r="D911" s="8" t="s">
        <v>1128</v>
      </c>
      <c r="E911" s="8" t="s">
        <v>15</v>
      </c>
      <c r="F911" s="8" t="s">
        <v>57</v>
      </c>
      <c r="G911" s="8" t="s">
        <v>7</v>
      </c>
      <c r="H911" s="17">
        <v>43536</v>
      </c>
      <c r="I911" s="2"/>
      <c r="J911" s="2"/>
      <c r="K911" s="2"/>
      <c r="L911" s="2"/>
      <c r="M911" s="2"/>
      <c r="N911" s="2"/>
      <c r="O911" s="2"/>
      <c r="P911" s="2"/>
      <c r="Q911" s="2"/>
      <c r="R911" s="2"/>
      <c r="S911" s="2"/>
      <c r="T911" s="2"/>
      <c r="U911" s="2"/>
      <c r="V911" s="2"/>
      <c r="W911" s="2"/>
      <c r="X911" s="2"/>
      <c r="Y911" s="2"/>
      <c r="Z911" s="2"/>
    </row>
    <row r="912" spans="1:26" s="4" customFormat="1" ht="42.75" x14ac:dyDescent="0.2">
      <c r="A912" s="18" t="s">
        <v>1631</v>
      </c>
      <c r="B912" s="9">
        <v>338</v>
      </c>
      <c r="C912" s="8">
        <v>2014</v>
      </c>
      <c r="D912" s="8" t="s">
        <v>1129</v>
      </c>
      <c r="E912" s="8" t="s">
        <v>15</v>
      </c>
      <c r="F912" s="8" t="s">
        <v>11</v>
      </c>
      <c r="G912" s="8" t="s">
        <v>12</v>
      </c>
      <c r="H912" s="17">
        <v>43536</v>
      </c>
      <c r="I912" s="2"/>
      <c r="J912" s="2"/>
      <c r="K912" s="2"/>
      <c r="L912" s="2"/>
      <c r="M912" s="2"/>
      <c r="N912" s="2"/>
      <c r="O912" s="2"/>
      <c r="P912" s="2"/>
      <c r="Q912" s="2"/>
      <c r="R912" s="2"/>
      <c r="S912" s="2"/>
      <c r="T912" s="2"/>
      <c r="U912" s="2"/>
      <c r="V912" s="2"/>
      <c r="W912" s="2"/>
      <c r="X912" s="2"/>
      <c r="Y912" s="2"/>
      <c r="Z912" s="2"/>
    </row>
    <row r="913" spans="1:26" s="4" customFormat="1" ht="28.5" x14ac:dyDescent="0.2">
      <c r="A913" s="18" t="s">
        <v>1631</v>
      </c>
      <c r="B913" s="9">
        <v>346</v>
      </c>
      <c r="C913" s="8">
        <v>2014</v>
      </c>
      <c r="D913" s="8" t="s">
        <v>1130</v>
      </c>
      <c r="E913" s="8" t="s">
        <v>1131</v>
      </c>
      <c r="F913" s="8" t="s">
        <v>69</v>
      </c>
      <c r="G913" s="8" t="s">
        <v>1132</v>
      </c>
      <c r="H913" s="17">
        <v>43536</v>
      </c>
      <c r="I913" s="2"/>
      <c r="J913" s="2"/>
      <c r="K913" s="2"/>
      <c r="L913" s="2"/>
      <c r="M913" s="2"/>
      <c r="N913" s="2"/>
      <c r="O913" s="2"/>
      <c r="P913" s="2"/>
      <c r="Q913" s="2"/>
      <c r="R913" s="2"/>
      <c r="S913" s="2"/>
      <c r="T913" s="2"/>
      <c r="U913" s="2"/>
      <c r="V913" s="2"/>
      <c r="W913" s="2"/>
      <c r="X913" s="2"/>
      <c r="Y913" s="2"/>
      <c r="Z913" s="2"/>
    </row>
    <row r="914" spans="1:26" s="4" customFormat="1" ht="85.5" x14ac:dyDescent="0.2">
      <c r="A914" s="18" t="s">
        <v>1631</v>
      </c>
      <c r="B914" s="9">
        <v>448</v>
      </c>
      <c r="C914" s="8">
        <v>2014</v>
      </c>
      <c r="D914" s="8" t="s">
        <v>1133</v>
      </c>
      <c r="E914" s="8" t="s">
        <v>1134</v>
      </c>
      <c r="F914" s="8" t="s">
        <v>1090</v>
      </c>
      <c r="G914" s="8" t="s">
        <v>132</v>
      </c>
      <c r="H914" s="17">
        <v>43536</v>
      </c>
      <c r="I914" s="2"/>
      <c r="J914" s="2"/>
      <c r="K914" s="2"/>
      <c r="L914" s="2"/>
      <c r="M914" s="2"/>
      <c r="N914" s="2"/>
      <c r="O914" s="2"/>
      <c r="P914" s="2"/>
      <c r="Q914" s="2"/>
      <c r="R914" s="2"/>
      <c r="S914" s="2"/>
      <c r="T914" s="2"/>
      <c r="U914" s="2"/>
      <c r="V914" s="2"/>
      <c r="W914" s="2"/>
      <c r="X914" s="2"/>
      <c r="Y914" s="2"/>
      <c r="Z914" s="2"/>
    </row>
    <row r="915" spans="1:26" s="4" customFormat="1" ht="71.25" x14ac:dyDescent="0.2">
      <c r="A915" s="18" t="s">
        <v>1631</v>
      </c>
      <c r="B915" s="9">
        <v>675</v>
      </c>
      <c r="C915" s="8">
        <v>2014</v>
      </c>
      <c r="D915" s="8" t="s">
        <v>1135</v>
      </c>
      <c r="E915" s="8" t="s">
        <v>15</v>
      </c>
      <c r="F915" s="8" t="s">
        <v>1446</v>
      </c>
      <c r="G915" s="8" t="s">
        <v>62</v>
      </c>
      <c r="H915" s="17">
        <v>43536</v>
      </c>
      <c r="I915" s="2"/>
      <c r="J915" s="2"/>
      <c r="K915" s="2"/>
      <c r="L915" s="2"/>
      <c r="M915" s="2"/>
      <c r="N915" s="2"/>
      <c r="O915" s="2"/>
      <c r="P915" s="2"/>
      <c r="Q915" s="2"/>
      <c r="R915" s="2"/>
      <c r="S915" s="2"/>
      <c r="T915" s="2"/>
      <c r="U915" s="2"/>
      <c r="V915" s="2"/>
      <c r="W915" s="2"/>
      <c r="X915" s="2"/>
      <c r="Y915" s="2"/>
      <c r="Z915" s="2"/>
    </row>
    <row r="916" spans="1:26" s="4" customFormat="1" ht="57" x14ac:dyDescent="0.2">
      <c r="A916" s="18" t="s">
        <v>1611</v>
      </c>
      <c r="B916" s="9">
        <v>17</v>
      </c>
      <c r="C916" s="8">
        <v>2013</v>
      </c>
      <c r="D916" s="8" t="s">
        <v>1080</v>
      </c>
      <c r="E916" s="8" t="s">
        <v>15</v>
      </c>
      <c r="F916" s="8" t="s">
        <v>74</v>
      </c>
      <c r="G916" s="8" t="s">
        <v>1459</v>
      </c>
      <c r="H916" s="17">
        <v>43522</v>
      </c>
      <c r="I916" s="2"/>
      <c r="J916" s="2"/>
      <c r="K916" s="2"/>
      <c r="L916" s="2"/>
      <c r="M916" s="2"/>
      <c r="N916" s="2"/>
      <c r="O916" s="2"/>
      <c r="P916" s="2"/>
      <c r="Q916" s="2"/>
      <c r="R916" s="2"/>
      <c r="S916" s="2"/>
      <c r="T916" s="2"/>
      <c r="U916" s="2"/>
      <c r="V916" s="2"/>
      <c r="W916" s="2"/>
      <c r="X916" s="2"/>
      <c r="Y916" s="2"/>
      <c r="Z916" s="2"/>
    </row>
    <row r="917" spans="1:26" s="4" customFormat="1" ht="57" x14ac:dyDescent="0.2">
      <c r="A917" s="18" t="s">
        <v>1631</v>
      </c>
      <c r="B917" s="9">
        <v>26</v>
      </c>
      <c r="C917" s="8">
        <v>2013</v>
      </c>
      <c r="D917" s="8" t="s">
        <v>1081</v>
      </c>
      <c r="E917" s="8" t="s">
        <v>15</v>
      </c>
      <c r="F917" s="8" t="s">
        <v>1442</v>
      </c>
      <c r="G917" s="8" t="s">
        <v>1441</v>
      </c>
      <c r="H917" s="17">
        <v>43536</v>
      </c>
      <c r="I917" s="2"/>
      <c r="J917" s="2"/>
      <c r="K917" s="2"/>
      <c r="L917" s="2"/>
      <c r="M917" s="2"/>
      <c r="N917" s="2"/>
      <c r="O917" s="2"/>
      <c r="P917" s="2"/>
      <c r="Q917" s="2"/>
      <c r="R917" s="2"/>
      <c r="S917" s="2"/>
      <c r="T917" s="2"/>
      <c r="U917" s="2"/>
      <c r="V917" s="2"/>
      <c r="W917" s="2"/>
      <c r="X917" s="2"/>
      <c r="Y917" s="2"/>
      <c r="Z917" s="2"/>
    </row>
    <row r="918" spans="1:26" s="4" customFormat="1" ht="28.5" x14ac:dyDescent="0.2">
      <c r="A918" s="18" t="s">
        <v>1631</v>
      </c>
      <c r="B918" s="9">
        <v>131</v>
      </c>
      <c r="C918" s="8">
        <v>2013</v>
      </c>
      <c r="D918" s="8" t="s">
        <v>1086</v>
      </c>
      <c r="E918" s="8" t="s">
        <v>15</v>
      </c>
      <c r="F918" s="8" t="s">
        <v>393</v>
      </c>
      <c r="G918" s="8" t="s">
        <v>1514</v>
      </c>
      <c r="H918" s="17">
        <v>43536</v>
      </c>
      <c r="I918" s="2"/>
      <c r="J918" s="2"/>
      <c r="K918" s="2"/>
      <c r="L918" s="2"/>
      <c r="M918" s="2"/>
      <c r="N918" s="2"/>
      <c r="O918" s="2"/>
      <c r="P918" s="2"/>
      <c r="Q918" s="2"/>
      <c r="R918" s="2"/>
      <c r="S918" s="2"/>
      <c r="T918" s="2"/>
      <c r="U918" s="2"/>
      <c r="V918" s="2"/>
      <c r="W918" s="2"/>
      <c r="X918" s="2"/>
      <c r="Y918" s="2"/>
      <c r="Z918" s="2"/>
    </row>
    <row r="919" spans="1:26" s="4" customFormat="1" ht="57" x14ac:dyDescent="0.2">
      <c r="A919" s="18" t="s">
        <v>1631</v>
      </c>
      <c r="B919" s="7" t="str">
        <f>HYPERLINK("https://www.simbogota.com.co/index.php?option=com_phocadownload&amp;view=category&amp;download=2067:resolucion-141-del-2013&amp;id=37:resoluciones","141")</f>
        <v>141</v>
      </c>
      <c r="C919" s="8">
        <v>2013</v>
      </c>
      <c r="D919" s="8" t="s">
        <v>1087</v>
      </c>
      <c r="E919" s="8" t="s">
        <v>15</v>
      </c>
      <c r="F919" s="8" t="s">
        <v>1442</v>
      </c>
      <c r="G919" s="8" t="s">
        <v>1441</v>
      </c>
      <c r="H919" s="17">
        <v>43522</v>
      </c>
      <c r="I919" s="2"/>
      <c r="J919" s="2"/>
      <c r="K919" s="2"/>
      <c r="L919" s="2"/>
      <c r="M919" s="2"/>
      <c r="N919" s="2"/>
      <c r="O919" s="2"/>
      <c r="P919" s="2"/>
      <c r="Q919" s="2"/>
      <c r="R919" s="2"/>
      <c r="S919" s="2"/>
      <c r="T919" s="2"/>
      <c r="U919" s="2"/>
      <c r="V919" s="2"/>
      <c r="W919" s="2"/>
      <c r="X919" s="2"/>
      <c r="Y919" s="2"/>
      <c r="Z919" s="2"/>
    </row>
    <row r="920" spans="1:26" s="4" customFormat="1" ht="33" customHeight="1" x14ac:dyDescent="0.2">
      <c r="A920" s="18" t="s">
        <v>1631</v>
      </c>
      <c r="B920" s="9">
        <v>217</v>
      </c>
      <c r="C920" s="8">
        <v>2013</v>
      </c>
      <c r="D920" s="8" t="s">
        <v>1088</v>
      </c>
      <c r="E920" s="8" t="s">
        <v>15</v>
      </c>
      <c r="F920" s="8" t="s">
        <v>11</v>
      </c>
      <c r="G920" s="8" t="s">
        <v>12</v>
      </c>
      <c r="H920" s="17">
        <v>43536</v>
      </c>
      <c r="I920" s="2"/>
      <c r="J920" s="2"/>
      <c r="K920" s="2"/>
      <c r="L920" s="2"/>
      <c r="M920" s="2"/>
      <c r="N920" s="2"/>
      <c r="O920" s="2"/>
      <c r="P920" s="2"/>
      <c r="Q920" s="2"/>
      <c r="R920" s="2"/>
      <c r="S920" s="2"/>
      <c r="T920" s="2"/>
      <c r="U920" s="2"/>
      <c r="V920" s="2"/>
      <c r="W920" s="2"/>
      <c r="X920" s="2"/>
      <c r="Y920" s="2"/>
      <c r="Z920" s="2"/>
    </row>
    <row r="921" spans="1:26" s="4" customFormat="1" ht="33" customHeight="1" x14ac:dyDescent="0.2">
      <c r="A921" s="18" t="s">
        <v>1631</v>
      </c>
      <c r="B921" s="9">
        <v>274</v>
      </c>
      <c r="C921" s="8">
        <v>2013</v>
      </c>
      <c r="D921" s="8" t="s">
        <v>1091</v>
      </c>
      <c r="E921" s="8" t="s">
        <v>15</v>
      </c>
      <c r="F921" s="8" t="s">
        <v>1092</v>
      </c>
      <c r="G921" s="8" t="s">
        <v>1515</v>
      </c>
      <c r="H921" s="17">
        <v>43523</v>
      </c>
      <c r="I921" s="2"/>
      <c r="J921" s="2"/>
      <c r="K921" s="2"/>
      <c r="L921" s="2"/>
      <c r="M921" s="2"/>
      <c r="N921" s="2"/>
      <c r="O921" s="2"/>
      <c r="P921" s="2"/>
      <c r="Q921" s="2"/>
      <c r="R921" s="2"/>
      <c r="S921" s="2"/>
      <c r="T921" s="2"/>
      <c r="U921" s="2"/>
      <c r="V921" s="2"/>
      <c r="W921" s="2"/>
      <c r="X921" s="2"/>
      <c r="Y921" s="2"/>
      <c r="Z921" s="2"/>
    </row>
    <row r="922" spans="1:26" s="4" customFormat="1" ht="99.75" customHeight="1" x14ac:dyDescent="0.2">
      <c r="A922" s="18" t="s">
        <v>1631</v>
      </c>
      <c r="B922" s="9">
        <v>6981</v>
      </c>
      <c r="C922" s="8">
        <v>2012</v>
      </c>
      <c r="D922" s="8" t="s">
        <v>1045</v>
      </c>
      <c r="E922" s="8" t="s">
        <v>15</v>
      </c>
      <c r="F922" s="8" t="s">
        <v>1442</v>
      </c>
      <c r="G922" s="8" t="s">
        <v>1441</v>
      </c>
      <c r="H922" s="17">
        <v>43536</v>
      </c>
      <c r="I922" s="2"/>
      <c r="J922" s="2"/>
      <c r="K922" s="2"/>
      <c r="L922" s="2"/>
      <c r="M922" s="2"/>
      <c r="N922" s="2"/>
      <c r="O922" s="2"/>
      <c r="P922" s="2"/>
      <c r="Q922" s="2"/>
      <c r="R922" s="2"/>
      <c r="S922" s="2"/>
      <c r="T922" s="2"/>
      <c r="U922" s="2"/>
      <c r="V922" s="2"/>
      <c r="W922" s="2"/>
      <c r="X922" s="2"/>
      <c r="Y922" s="2"/>
      <c r="Z922" s="2"/>
    </row>
    <row r="923" spans="1:26" s="4" customFormat="1" ht="33" customHeight="1" x14ac:dyDescent="0.2">
      <c r="A923" s="18" t="s">
        <v>1631</v>
      </c>
      <c r="B923" s="9">
        <v>22</v>
      </c>
      <c r="C923" s="8">
        <v>2012</v>
      </c>
      <c r="D923" s="8" t="s">
        <v>1046</v>
      </c>
      <c r="E923" s="8" t="s">
        <v>15</v>
      </c>
      <c r="F923" s="8" t="s">
        <v>150</v>
      </c>
      <c r="G923" s="8" t="s">
        <v>1429</v>
      </c>
      <c r="H923" s="17">
        <v>43523</v>
      </c>
      <c r="I923" s="2"/>
      <c r="J923" s="2"/>
      <c r="K923" s="2"/>
      <c r="L923" s="2"/>
      <c r="M923" s="2"/>
      <c r="N923" s="2"/>
      <c r="O923" s="2"/>
      <c r="P923" s="2"/>
      <c r="Q923" s="2"/>
      <c r="R923" s="2"/>
      <c r="S923" s="2"/>
      <c r="T923" s="2"/>
      <c r="U923" s="2"/>
      <c r="V923" s="2"/>
      <c r="W923" s="2"/>
      <c r="X923" s="2"/>
      <c r="Y923" s="2"/>
      <c r="Z923" s="2"/>
    </row>
    <row r="924" spans="1:26" s="4" customFormat="1" ht="33" customHeight="1" x14ac:dyDescent="0.2">
      <c r="A924" s="18" t="s">
        <v>1631</v>
      </c>
      <c r="B924" s="9" t="s">
        <v>1047</v>
      </c>
      <c r="C924" s="8">
        <v>2012</v>
      </c>
      <c r="D924" s="8" t="s">
        <v>1048</v>
      </c>
      <c r="E924" s="8" t="s">
        <v>15</v>
      </c>
      <c r="F924" s="8" t="s">
        <v>150</v>
      </c>
      <c r="G924" s="8" t="s">
        <v>1413</v>
      </c>
      <c r="H924" s="17">
        <v>43523</v>
      </c>
      <c r="I924" s="2"/>
      <c r="J924" s="2"/>
      <c r="K924" s="2"/>
      <c r="L924" s="2"/>
      <c r="M924" s="2"/>
      <c r="N924" s="2"/>
      <c r="O924" s="2"/>
      <c r="P924" s="2"/>
      <c r="Q924" s="2"/>
      <c r="R924" s="2"/>
      <c r="S924" s="2"/>
      <c r="T924" s="2"/>
      <c r="U924" s="2"/>
      <c r="V924" s="2"/>
      <c r="W924" s="2"/>
      <c r="X924" s="2"/>
      <c r="Y924" s="2"/>
      <c r="Z924" s="2"/>
    </row>
    <row r="925" spans="1:26" s="4" customFormat="1" ht="28.5" x14ac:dyDescent="0.2">
      <c r="A925" s="18" t="s">
        <v>1631</v>
      </c>
      <c r="B925" s="9">
        <v>41</v>
      </c>
      <c r="C925" s="8">
        <v>2012</v>
      </c>
      <c r="D925" s="8" t="s">
        <v>1049</v>
      </c>
      <c r="E925" s="8" t="s">
        <v>15</v>
      </c>
      <c r="F925" s="8" t="s">
        <v>150</v>
      </c>
      <c r="G925" s="8" t="s">
        <v>1422</v>
      </c>
      <c r="H925" s="17">
        <v>43523</v>
      </c>
      <c r="I925" s="2"/>
      <c r="J925" s="2"/>
      <c r="K925" s="2"/>
      <c r="L925" s="2"/>
      <c r="M925" s="2"/>
      <c r="N925" s="2"/>
      <c r="O925" s="2"/>
      <c r="P925" s="2"/>
      <c r="Q925" s="2"/>
      <c r="R925" s="2"/>
      <c r="S925" s="2"/>
      <c r="T925" s="2"/>
      <c r="U925" s="2"/>
      <c r="V925" s="2"/>
      <c r="W925" s="2"/>
      <c r="X925" s="2"/>
      <c r="Y925" s="2"/>
      <c r="Z925" s="2"/>
    </row>
    <row r="926" spans="1:26" s="4" customFormat="1" ht="28.5" x14ac:dyDescent="0.2">
      <c r="A926" s="18" t="s">
        <v>1631</v>
      </c>
      <c r="B926" s="9">
        <v>41</v>
      </c>
      <c r="C926" s="8">
        <v>2012</v>
      </c>
      <c r="D926" s="8" t="s">
        <v>1050</v>
      </c>
      <c r="E926" s="8" t="s">
        <v>15</v>
      </c>
      <c r="F926" s="8" t="s">
        <v>823</v>
      </c>
      <c r="G926" s="8" t="s">
        <v>97</v>
      </c>
      <c r="H926" s="17">
        <v>43536</v>
      </c>
      <c r="I926" s="2"/>
      <c r="J926" s="2"/>
      <c r="K926" s="2"/>
      <c r="L926" s="2"/>
      <c r="M926" s="2"/>
      <c r="N926" s="2"/>
      <c r="O926" s="2"/>
      <c r="P926" s="2"/>
      <c r="Q926" s="2"/>
      <c r="R926" s="2"/>
      <c r="S926" s="2"/>
      <c r="T926" s="2"/>
      <c r="U926" s="2"/>
      <c r="V926" s="2"/>
      <c r="W926" s="2"/>
      <c r="X926" s="2"/>
      <c r="Y926" s="2"/>
      <c r="Z926" s="2"/>
    </row>
    <row r="927" spans="1:26" s="4" customFormat="1" ht="28.5" x14ac:dyDescent="0.2">
      <c r="A927" s="18" t="s">
        <v>1611</v>
      </c>
      <c r="B927" s="7" t="str">
        <f>HYPERLINK("http://www.bogotajuridicadigital.gov.co/sisjur/normas/Norma1.jsp?i=48281&amp;dt=S","193")</f>
        <v>193</v>
      </c>
      <c r="C927" s="8">
        <v>2012</v>
      </c>
      <c r="D927" s="8" t="s">
        <v>1052</v>
      </c>
      <c r="E927" s="8" t="s">
        <v>15</v>
      </c>
      <c r="F927" s="8" t="s">
        <v>74</v>
      </c>
      <c r="G927" s="8" t="s">
        <v>1459</v>
      </c>
      <c r="H927" s="17">
        <v>43522</v>
      </c>
      <c r="I927" s="2"/>
      <c r="J927" s="2"/>
      <c r="K927" s="2"/>
      <c r="L927" s="2"/>
      <c r="M927" s="2"/>
      <c r="N927" s="2"/>
      <c r="O927" s="2"/>
      <c r="P927" s="2"/>
      <c r="Q927" s="2"/>
      <c r="R927" s="2"/>
      <c r="S927" s="2"/>
      <c r="T927" s="2"/>
      <c r="U927" s="2"/>
      <c r="V927" s="2"/>
      <c r="W927" s="2"/>
      <c r="X927" s="2"/>
      <c r="Y927" s="2"/>
      <c r="Z927" s="2"/>
    </row>
    <row r="928" spans="1:26" s="4" customFormat="1" ht="42.75" x14ac:dyDescent="0.2">
      <c r="A928" s="18" t="s">
        <v>1611</v>
      </c>
      <c r="B928" s="7" t="str">
        <f>HYPERLINK("http://www.bogotajuridicadigital.gov.co/sisjur/normas/Norma1.jsp?i=48467","190")</f>
        <v>190</v>
      </c>
      <c r="C928" s="8">
        <v>2012</v>
      </c>
      <c r="D928" s="8" t="s">
        <v>1051</v>
      </c>
      <c r="E928" s="8" t="s">
        <v>15</v>
      </c>
      <c r="F928" s="8" t="s">
        <v>74</v>
      </c>
      <c r="G928" s="8" t="s">
        <v>1459</v>
      </c>
      <c r="H928" s="17">
        <v>43522</v>
      </c>
      <c r="I928" s="2"/>
      <c r="J928" s="2"/>
      <c r="K928" s="2"/>
      <c r="L928" s="2"/>
      <c r="M928" s="2"/>
      <c r="N928" s="2"/>
      <c r="O928" s="2"/>
      <c r="P928" s="2"/>
      <c r="Q928" s="2"/>
      <c r="R928" s="2"/>
      <c r="S928" s="2"/>
      <c r="T928" s="2"/>
      <c r="U928" s="2"/>
      <c r="V928" s="2"/>
      <c r="W928" s="2"/>
      <c r="X928" s="2"/>
      <c r="Y928" s="2"/>
      <c r="Z928" s="2"/>
    </row>
    <row r="929" spans="1:26" s="4" customFormat="1" ht="57" x14ac:dyDescent="0.2">
      <c r="A929" s="18" t="s">
        <v>1631</v>
      </c>
      <c r="B929" s="9">
        <v>224</v>
      </c>
      <c r="C929" s="8">
        <v>2012</v>
      </c>
      <c r="D929" s="8" t="s">
        <v>1053</v>
      </c>
      <c r="E929" s="8" t="s">
        <v>1054</v>
      </c>
      <c r="F929" s="8" t="s">
        <v>25</v>
      </c>
      <c r="G929" s="8" t="s">
        <v>26</v>
      </c>
      <c r="H929" s="17">
        <v>43536</v>
      </c>
      <c r="I929" s="2"/>
      <c r="J929" s="2"/>
      <c r="K929" s="2"/>
      <c r="L929" s="2"/>
      <c r="M929" s="2"/>
      <c r="N929" s="2"/>
      <c r="O929" s="2"/>
      <c r="P929" s="2"/>
      <c r="Q929" s="2"/>
      <c r="R929" s="2"/>
      <c r="S929" s="2"/>
      <c r="T929" s="2"/>
      <c r="U929" s="2"/>
      <c r="V929" s="2"/>
      <c r="W929" s="2"/>
      <c r="X929" s="2"/>
      <c r="Y929" s="2"/>
      <c r="Z929" s="2"/>
    </row>
    <row r="930" spans="1:26" s="4" customFormat="1" ht="71.25" x14ac:dyDescent="0.2">
      <c r="A930" s="18" t="s">
        <v>1631</v>
      </c>
      <c r="B930" s="9">
        <v>280</v>
      </c>
      <c r="C930" s="8">
        <v>2012</v>
      </c>
      <c r="D930" s="8" t="s">
        <v>1055</v>
      </c>
      <c r="E930" s="8" t="s">
        <v>15</v>
      </c>
      <c r="F930" s="8" t="s">
        <v>1442</v>
      </c>
      <c r="G930" s="8" t="s">
        <v>1441</v>
      </c>
      <c r="H930" s="17">
        <v>43536</v>
      </c>
      <c r="I930" s="2"/>
      <c r="J930" s="2"/>
      <c r="K930" s="2"/>
      <c r="L930" s="2"/>
      <c r="M930" s="2"/>
      <c r="N930" s="2"/>
      <c r="O930" s="2"/>
      <c r="P930" s="2"/>
      <c r="Q930" s="2"/>
      <c r="R930" s="2"/>
      <c r="S930" s="2"/>
      <c r="T930" s="2"/>
      <c r="U930" s="2"/>
      <c r="V930" s="2"/>
      <c r="W930" s="2"/>
      <c r="X930" s="2"/>
      <c r="Y930" s="2"/>
      <c r="Z930" s="2"/>
    </row>
    <row r="931" spans="1:26" s="4" customFormat="1" ht="28.5" x14ac:dyDescent="0.2">
      <c r="A931" s="18" t="s">
        <v>1611</v>
      </c>
      <c r="B931" s="9">
        <v>300</v>
      </c>
      <c r="C931" s="8">
        <v>2012</v>
      </c>
      <c r="D931" s="8" t="s">
        <v>1060</v>
      </c>
      <c r="E931" s="8" t="s">
        <v>15</v>
      </c>
      <c r="F931" s="8" t="s">
        <v>74</v>
      </c>
      <c r="G931" s="8" t="s">
        <v>1459</v>
      </c>
      <c r="H931" s="17">
        <v>43522</v>
      </c>
      <c r="I931" s="2"/>
      <c r="J931" s="2"/>
      <c r="K931" s="2"/>
      <c r="L931" s="2"/>
      <c r="M931" s="2"/>
      <c r="N931" s="2"/>
      <c r="O931" s="2"/>
      <c r="P931" s="2"/>
      <c r="Q931" s="2"/>
      <c r="R931" s="2"/>
      <c r="S931" s="2"/>
      <c r="T931" s="2"/>
      <c r="U931" s="2"/>
      <c r="V931" s="2"/>
      <c r="W931" s="2"/>
      <c r="X931" s="2"/>
      <c r="Y931" s="2"/>
      <c r="Z931" s="2"/>
    </row>
    <row r="932" spans="1:26" s="4" customFormat="1" ht="57" x14ac:dyDescent="0.2">
      <c r="A932" s="18" t="s">
        <v>1631</v>
      </c>
      <c r="B932" s="9">
        <v>324</v>
      </c>
      <c r="C932" s="8">
        <v>2012</v>
      </c>
      <c r="D932" s="8" t="s">
        <v>1056</v>
      </c>
      <c r="E932" s="8" t="s">
        <v>15</v>
      </c>
      <c r="F932" s="8" t="s">
        <v>1442</v>
      </c>
      <c r="G932" s="8" t="s">
        <v>1441</v>
      </c>
      <c r="H932" s="17">
        <v>43536</v>
      </c>
      <c r="I932" s="2"/>
      <c r="J932" s="2"/>
      <c r="K932" s="2"/>
      <c r="L932" s="2"/>
      <c r="M932" s="2"/>
      <c r="N932" s="2"/>
      <c r="O932" s="2"/>
      <c r="P932" s="2"/>
      <c r="Q932" s="2"/>
      <c r="R932" s="2"/>
      <c r="S932" s="2"/>
      <c r="T932" s="2"/>
      <c r="U932" s="2"/>
      <c r="V932" s="2"/>
      <c r="W932" s="2"/>
      <c r="X932" s="2"/>
      <c r="Y932" s="2"/>
      <c r="Z932" s="2"/>
    </row>
    <row r="933" spans="1:26" s="4" customFormat="1" ht="28.5" x14ac:dyDescent="0.2">
      <c r="A933" s="18" t="s">
        <v>1631</v>
      </c>
      <c r="B933" s="7">
        <v>326</v>
      </c>
      <c r="C933" s="8">
        <v>2012</v>
      </c>
      <c r="D933" s="8" t="s">
        <v>1057</v>
      </c>
      <c r="E933" s="8" t="s">
        <v>15</v>
      </c>
      <c r="F933" s="8" t="s">
        <v>1058</v>
      </c>
      <c r="G933" s="8" t="s">
        <v>1059</v>
      </c>
      <c r="H933" s="17">
        <v>43523</v>
      </c>
      <c r="I933" s="2"/>
      <c r="J933" s="2"/>
      <c r="K933" s="2"/>
      <c r="L933" s="2"/>
      <c r="M933" s="2"/>
      <c r="N933" s="2"/>
      <c r="O933" s="2"/>
      <c r="P933" s="2"/>
      <c r="Q933" s="2"/>
      <c r="R933" s="2"/>
      <c r="S933" s="2"/>
      <c r="T933" s="2"/>
      <c r="U933" s="2"/>
      <c r="V933" s="2"/>
      <c r="W933" s="2"/>
      <c r="X933" s="2"/>
      <c r="Y933" s="2"/>
      <c r="Z933" s="2"/>
    </row>
    <row r="934" spans="1:26" s="4" customFormat="1" ht="57" x14ac:dyDescent="0.2">
      <c r="A934" s="18" t="s">
        <v>1631</v>
      </c>
      <c r="B934" s="9">
        <v>338</v>
      </c>
      <c r="C934" s="8">
        <v>2012</v>
      </c>
      <c r="D934" s="8" t="s">
        <v>1056</v>
      </c>
      <c r="E934" s="8" t="s">
        <v>15</v>
      </c>
      <c r="F934" s="8" t="s">
        <v>1442</v>
      </c>
      <c r="G934" s="8" t="s">
        <v>1441</v>
      </c>
      <c r="H934" s="17">
        <v>43536</v>
      </c>
      <c r="I934" s="2"/>
      <c r="J934" s="2"/>
      <c r="K934" s="2"/>
      <c r="L934" s="2"/>
      <c r="M934" s="2"/>
      <c r="N934" s="2"/>
      <c r="O934" s="2"/>
      <c r="P934" s="2"/>
      <c r="Q934" s="2"/>
      <c r="R934" s="2"/>
      <c r="S934" s="2"/>
      <c r="T934" s="2"/>
      <c r="U934" s="2"/>
      <c r="V934" s="2"/>
      <c r="W934" s="2"/>
      <c r="X934" s="2"/>
      <c r="Y934" s="2"/>
      <c r="Z934" s="2"/>
    </row>
    <row r="935" spans="1:26" s="4" customFormat="1" ht="42.75" x14ac:dyDescent="0.2">
      <c r="A935" s="18" t="s">
        <v>1631</v>
      </c>
      <c r="B935" s="9">
        <v>103</v>
      </c>
      <c r="C935" s="8">
        <v>2011</v>
      </c>
      <c r="D935" s="8" t="s">
        <v>1036</v>
      </c>
      <c r="E935" s="8" t="s">
        <v>15</v>
      </c>
      <c r="F935" s="8" t="s">
        <v>1442</v>
      </c>
      <c r="G935" s="8" t="s">
        <v>1441</v>
      </c>
      <c r="H935" s="17">
        <v>43536</v>
      </c>
      <c r="I935" s="2"/>
      <c r="J935" s="2"/>
      <c r="K935" s="2"/>
      <c r="L935" s="2"/>
      <c r="M935" s="2"/>
      <c r="N935" s="2"/>
      <c r="O935" s="2"/>
      <c r="P935" s="2"/>
      <c r="Q935" s="2"/>
      <c r="R935" s="2"/>
      <c r="S935" s="2"/>
      <c r="T935" s="2"/>
      <c r="U935" s="2"/>
      <c r="V935" s="2"/>
      <c r="W935" s="2"/>
      <c r="X935" s="2"/>
      <c r="Y935" s="2"/>
      <c r="Z935" s="2"/>
    </row>
    <row r="936" spans="1:26" s="4" customFormat="1" ht="54.75" customHeight="1" x14ac:dyDescent="0.2">
      <c r="A936" s="18" t="s">
        <v>1631</v>
      </c>
      <c r="B936" s="9">
        <v>108</v>
      </c>
      <c r="C936" s="8">
        <v>2011</v>
      </c>
      <c r="D936" s="8" t="s">
        <v>1037</v>
      </c>
      <c r="E936" s="8" t="s">
        <v>15</v>
      </c>
      <c r="F936" s="8" t="s">
        <v>1442</v>
      </c>
      <c r="G936" s="8" t="s">
        <v>1441</v>
      </c>
      <c r="H936" s="17">
        <v>43522</v>
      </c>
      <c r="I936" s="2"/>
      <c r="J936" s="2"/>
      <c r="K936" s="2"/>
      <c r="L936" s="2"/>
      <c r="M936" s="2"/>
      <c r="N936" s="2"/>
      <c r="O936" s="2"/>
      <c r="P936" s="2"/>
      <c r="Q936" s="2"/>
      <c r="R936" s="2"/>
      <c r="S936" s="2"/>
      <c r="T936" s="2"/>
      <c r="U936" s="2"/>
      <c r="V936" s="2"/>
      <c r="W936" s="2"/>
      <c r="X936" s="2"/>
      <c r="Y936" s="2"/>
      <c r="Z936" s="2"/>
    </row>
    <row r="937" spans="1:26" s="4" customFormat="1" ht="57" x14ac:dyDescent="0.2">
      <c r="A937" s="18" t="s">
        <v>1631</v>
      </c>
      <c r="B937" s="7" t="str">
        <f>HYPERLINK("http://www.alcaldiabogota.gov.co/sisjurMantenimiento/normas/Norma1.jsp?i=42885","125")</f>
        <v>125</v>
      </c>
      <c r="C937" s="8">
        <v>2011</v>
      </c>
      <c r="D937" s="8" t="s">
        <v>1038</v>
      </c>
      <c r="E937" s="8" t="s">
        <v>15</v>
      </c>
      <c r="F937" s="8" t="s">
        <v>1442</v>
      </c>
      <c r="G937" s="8" t="s">
        <v>1441</v>
      </c>
      <c r="H937" s="17">
        <v>43522</v>
      </c>
      <c r="I937" s="2"/>
      <c r="J937" s="2"/>
      <c r="K937" s="2"/>
      <c r="L937" s="2"/>
      <c r="M937" s="2"/>
      <c r="N937" s="2"/>
      <c r="O937" s="2"/>
      <c r="P937" s="2"/>
      <c r="Q937" s="2"/>
      <c r="R937" s="2"/>
      <c r="S937" s="2"/>
      <c r="T937" s="2"/>
      <c r="U937" s="2"/>
      <c r="V937" s="2"/>
      <c r="W937" s="2"/>
      <c r="X937" s="2"/>
      <c r="Y937" s="2"/>
      <c r="Z937" s="2"/>
    </row>
    <row r="938" spans="1:26" s="4" customFormat="1" ht="71.25" x14ac:dyDescent="0.2">
      <c r="A938" s="18" t="s">
        <v>1631</v>
      </c>
      <c r="B938" s="9">
        <v>205</v>
      </c>
      <c r="C938" s="8">
        <v>2011</v>
      </c>
      <c r="D938" s="8" t="s">
        <v>1039</v>
      </c>
      <c r="E938" s="8" t="s">
        <v>15</v>
      </c>
      <c r="F938" s="8" t="s">
        <v>1040</v>
      </c>
      <c r="G938" s="8" t="s">
        <v>7</v>
      </c>
      <c r="H938" s="17">
        <v>43523</v>
      </c>
      <c r="I938" s="2"/>
      <c r="J938" s="2"/>
      <c r="K938" s="2"/>
      <c r="L938" s="2"/>
      <c r="M938" s="2"/>
      <c r="N938" s="2"/>
      <c r="O938" s="2"/>
      <c r="P938" s="2"/>
      <c r="Q938" s="2"/>
      <c r="R938" s="2"/>
      <c r="S938" s="2"/>
      <c r="T938" s="2"/>
      <c r="U938" s="2"/>
      <c r="V938" s="2"/>
      <c r="W938" s="2"/>
      <c r="X938" s="2"/>
      <c r="Y938" s="2"/>
      <c r="Z938" s="2"/>
    </row>
    <row r="939" spans="1:26" s="4" customFormat="1" ht="42.75" x14ac:dyDescent="0.2">
      <c r="A939" s="18" t="s">
        <v>1611</v>
      </c>
      <c r="B939" s="7">
        <v>296</v>
      </c>
      <c r="C939" s="8">
        <v>2011</v>
      </c>
      <c r="D939" s="8" t="s">
        <v>1043</v>
      </c>
      <c r="E939" s="8" t="s">
        <v>15</v>
      </c>
      <c r="F939" s="8" t="s">
        <v>74</v>
      </c>
      <c r="G939" s="8" t="s">
        <v>1459</v>
      </c>
      <c r="H939" s="17">
        <v>43522</v>
      </c>
      <c r="I939" s="2"/>
      <c r="J939" s="2"/>
      <c r="K939" s="2"/>
      <c r="L939" s="2"/>
      <c r="M939" s="2"/>
      <c r="N939" s="2"/>
      <c r="O939" s="2"/>
      <c r="P939" s="2"/>
      <c r="Q939" s="2"/>
      <c r="R939" s="2"/>
      <c r="S939" s="2"/>
      <c r="T939" s="2"/>
      <c r="U939" s="2"/>
      <c r="V939" s="2"/>
      <c r="W939" s="2"/>
      <c r="X939" s="2"/>
      <c r="Y939" s="2"/>
      <c r="Z939" s="2"/>
    </row>
    <row r="940" spans="1:26" s="4" customFormat="1" ht="57" x14ac:dyDescent="0.2">
      <c r="A940" s="18" t="s">
        <v>1631</v>
      </c>
      <c r="B940" s="7" t="str">
        <f>HYPERLINK("http://www.alcaldiabogota.gov.co/sisjur/normas/Norma1.jsp?i=45385","343")</f>
        <v>343</v>
      </c>
      <c r="C940" s="8">
        <v>2011</v>
      </c>
      <c r="D940" s="8" t="s">
        <v>1044</v>
      </c>
      <c r="E940" s="8" t="s">
        <v>15</v>
      </c>
      <c r="F940" s="8" t="s">
        <v>1442</v>
      </c>
      <c r="G940" s="8" t="s">
        <v>1441</v>
      </c>
      <c r="H940" s="17">
        <v>43522</v>
      </c>
      <c r="I940" s="2"/>
      <c r="J940" s="2"/>
      <c r="K940" s="2"/>
      <c r="L940" s="2"/>
      <c r="M940" s="2"/>
      <c r="N940" s="2"/>
      <c r="O940" s="2"/>
      <c r="P940" s="2"/>
      <c r="Q940" s="2"/>
      <c r="R940" s="2"/>
      <c r="S940" s="2"/>
      <c r="T940" s="2"/>
      <c r="U940" s="2"/>
      <c r="V940" s="2"/>
      <c r="W940" s="2"/>
      <c r="X940" s="2"/>
      <c r="Y940" s="2"/>
      <c r="Z940" s="2"/>
    </row>
    <row r="941" spans="1:26" s="4" customFormat="1" ht="28.5" x14ac:dyDescent="0.2">
      <c r="A941" s="18" t="s">
        <v>1611</v>
      </c>
      <c r="B941" s="7" t="str">
        <f>HYPERLINK("https://www.simbogota.com.co/index.php?option=com_phocadownload&amp;view=category&amp;download=2023:2010-resolucion-014-certificado-unico-de-propiedad-sitp&amp;id=37:resoluciones&amp;start=40&amp;Itemid=271","14")</f>
        <v>14</v>
      </c>
      <c r="C941" s="8">
        <v>2010</v>
      </c>
      <c r="D941" s="8" t="s">
        <v>1014</v>
      </c>
      <c r="E941" s="8" t="s">
        <v>15</v>
      </c>
      <c r="F941" s="8" t="s">
        <v>74</v>
      </c>
      <c r="G941" s="8" t="s">
        <v>1459</v>
      </c>
      <c r="H941" s="17">
        <v>43522</v>
      </c>
      <c r="I941" s="2"/>
      <c r="J941" s="2"/>
      <c r="K941" s="2"/>
      <c r="L941" s="2"/>
      <c r="M941" s="2"/>
      <c r="N941" s="2"/>
      <c r="O941" s="2"/>
      <c r="P941" s="2"/>
      <c r="Q941" s="2"/>
      <c r="R941" s="2"/>
      <c r="S941" s="2"/>
      <c r="T941" s="2"/>
      <c r="U941" s="2"/>
      <c r="V941" s="2"/>
      <c r="W941" s="2"/>
      <c r="X941" s="2"/>
      <c r="Y941" s="2"/>
      <c r="Z941" s="2"/>
    </row>
    <row r="942" spans="1:26" s="4" customFormat="1" ht="28.5" x14ac:dyDescent="0.2">
      <c r="A942" s="18" t="s">
        <v>1631</v>
      </c>
      <c r="B942" s="9">
        <v>92</v>
      </c>
      <c r="C942" s="8">
        <v>2010</v>
      </c>
      <c r="D942" s="8" t="s">
        <v>1015</v>
      </c>
      <c r="E942" s="8" t="s">
        <v>15</v>
      </c>
      <c r="F942" s="8" t="s">
        <v>11</v>
      </c>
      <c r="G942" s="8" t="s">
        <v>12</v>
      </c>
      <c r="H942" s="17">
        <v>43536</v>
      </c>
      <c r="I942" s="2"/>
      <c r="J942" s="2"/>
      <c r="K942" s="2"/>
      <c r="L942" s="2"/>
      <c r="M942" s="2"/>
      <c r="N942" s="2"/>
      <c r="O942" s="2"/>
      <c r="P942" s="2"/>
      <c r="Q942" s="2"/>
      <c r="R942" s="2"/>
      <c r="S942" s="2"/>
      <c r="T942" s="2"/>
      <c r="U942" s="2"/>
      <c r="V942" s="2"/>
      <c r="W942" s="2"/>
      <c r="X942" s="2"/>
      <c r="Y942" s="2"/>
      <c r="Z942" s="2"/>
    </row>
    <row r="943" spans="1:26" s="4" customFormat="1" ht="71.25" x14ac:dyDescent="0.2">
      <c r="A943" s="18" t="s">
        <v>1631</v>
      </c>
      <c r="B943" s="9">
        <v>188</v>
      </c>
      <c r="C943" s="8">
        <v>2010</v>
      </c>
      <c r="D943" s="8" t="s">
        <v>1017</v>
      </c>
      <c r="E943" s="8" t="s">
        <v>15</v>
      </c>
      <c r="F943" s="8" t="s">
        <v>150</v>
      </c>
      <c r="G943" s="8" t="s">
        <v>1413</v>
      </c>
      <c r="H943" s="17">
        <v>43523</v>
      </c>
      <c r="I943" s="2"/>
      <c r="J943" s="2"/>
      <c r="K943" s="2"/>
      <c r="L943" s="2"/>
      <c r="M943" s="2"/>
      <c r="N943" s="2"/>
      <c r="O943" s="2"/>
      <c r="P943" s="2"/>
      <c r="Q943" s="2"/>
      <c r="R943" s="2"/>
      <c r="S943" s="2"/>
      <c r="T943" s="2"/>
      <c r="U943" s="2"/>
      <c r="V943" s="2"/>
      <c r="W943" s="2"/>
      <c r="X943" s="2"/>
      <c r="Y943" s="2"/>
      <c r="Z943" s="2"/>
    </row>
    <row r="944" spans="1:26" s="4" customFormat="1" ht="28.5" x14ac:dyDescent="0.2">
      <c r="A944" s="18" t="s">
        <v>1631</v>
      </c>
      <c r="B944" s="9">
        <v>82</v>
      </c>
      <c r="C944" s="8">
        <v>2010</v>
      </c>
      <c r="D944" s="8" t="s">
        <v>1523</v>
      </c>
      <c r="E944" s="8" t="s">
        <v>630</v>
      </c>
      <c r="F944" s="8" t="s">
        <v>823</v>
      </c>
      <c r="G944" s="8" t="s">
        <v>1254</v>
      </c>
      <c r="H944" s="17">
        <v>43521</v>
      </c>
      <c r="I944" s="2"/>
      <c r="J944" s="2"/>
      <c r="K944" s="2"/>
      <c r="L944" s="2"/>
      <c r="M944" s="2"/>
      <c r="N944" s="2"/>
      <c r="O944" s="2"/>
      <c r="P944" s="2"/>
      <c r="Q944" s="2"/>
      <c r="R944" s="2"/>
      <c r="S944" s="2"/>
      <c r="T944" s="2"/>
      <c r="U944" s="2"/>
      <c r="V944" s="2"/>
      <c r="W944" s="2"/>
      <c r="X944" s="2"/>
      <c r="Y944" s="2"/>
      <c r="Z944" s="2"/>
    </row>
    <row r="945" spans="1:26" s="4" customFormat="1" ht="28.5" x14ac:dyDescent="0.2">
      <c r="A945" s="18" t="s">
        <v>1631</v>
      </c>
      <c r="B945" s="9">
        <v>345</v>
      </c>
      <c r="C945" s="8">
        <v>2010</v>
      </c>
      <c r="D945" s="8" t="s">
        <v>1557</v>
      </c>
      <c r="E945" s="8" t="s">
        <v>630</v>
      </c>
      <c r="F945" s="8" t="s">
        <v>1542</v>
      </c>
      <c r="G945" s="8" t="s">
        <v>360</v>
      </c>
      <c r="H945" s="17">
        <v>43523</v>
      </c>
      <c r="I945" s="2"/>
      <c r="J945" s="2"/>
      <c r="K945" s="2"/>
      <c r="L945" s="2"/>
      <c r="M945" s="2"/>
      <c r="N945" s="2"/>
      <c r="O945" s="2"/>
      <c r="P945" s="2"/>
      <c r="Q945" s="2"/>
      <c r="R945" s="2"/>
      <c r="S945" s="2"/>
      <c r="T945" s="2"/>
      <c r="U945" s="2"/>
      <c r="V945" s="2"/>
      <c r="W945" s="2"/>
      <c r="X945" s="2"/>
      <c r="Y945" s="2"/>
      <c r="Z945" s="2"/>
    </row>
    <row r="946" spans="1:26" s="4" customFormat="1" ht="28.5" x14ac:dyDescent="0.2">
      <c r="A946" s="18" t="s">
        <v>1631</v>
      </c>
      <c r="B946" s="7">
        <v>89</v>
      </c>
      <c r="C946" s="8">
        <v>2009</v>
      </c>
      <c r="D946" s="8" t="s">
        <v>994</v>
      </c>
      <c r="E946" s="8" t="s">
        <v>15</v>
      </c>
      <c r="F946" s="8" t="s">
        <v>21</v>
      </c>
      <c r="G946" s="8" t="s">
        <v>22</v>
      </c>
      <c r="H946" s="17">
        <v>43523</v>
      </c>
      <c r="I946" s="2"/>
      <c r="J946" s="2"/>
      <c r="K946" s="2"/>
      <c r="L946" s="2"/>
      <c r="M946" s="2"/>
      <c r="N946" s="2"/>
      <c r="O946" s="2"/>
      <c r="P946" s="2"/>
      <c r="Q946" s="2"/>
      <c r="R946" s="2"/>
      <c r="S946" s="2"/>
      <c r="T946" s="2"/>
      <c r="U946" s="2"/>
      <c r="V946" s="2"/>
      <c r="W946" s="2"/>
      <c r="X946" s="2"/>
      <c r="Y946" s="2"/>
      <c r="Z946" s="2"/>
    </row>
    <row r="947" spans="1:26" s="4" customFormat="1" ht="42.75" x14ac:dyDescent="0.2">
      <c r="A947" s="18" t="s">
        <v>1631</v>
      </c>
      <c r="B947" s="7">
        <v>236</v>
      </c>
      <c r="C947" s="8">
        <v>2009</v>
      </c>
      <c r="D947" s="8" t="s">
        <v>995</v>
      </c>
      <c r="E947" s="8" t="s">
        <v>15</v>
      </c>
      <c r="F947" s="8" t="s">
        <v>1442</v>
      </c>
      <c r="G947" s="8" t="s">
        <v>1441</v>
      </c>
      <c r="H947" s="17">
        <v>43536</v>
      </c>
      <c r="I947" s="2"/>
      <c r="J947" s="2"/>
      <c r="K947" s="2"/>
      <c r="L947" s="2"/>
      <c r="M947" s="2"/>
      <c r="N947" s="2"/>
      <c r="O947" s="2"/>
      <c r="P947" s="2"/>
      <c r="Q947" s="2"/>
      <c r="R947" s="2"/>
      <c r="S947" s="2"/>
      <c r="T947" s="2"/>
      <c r="U947" s="2"/>
      <c r="V947" s="2"/>
      <c r="W947" s="2"/>
      <c r="X947" s="2"/>
      <c r="Y947" s="2"/>
      <c r="Z947" s="2"/>
    </row>
    <row r="948" spans="1:26" s="4" customFormat="1" ht="62.25" customHeight="1" x14ac:dyDescent="0.2">
      <c r="A948" s="18" t="s">
        <v>1631</v>
      </c>
      <c r="B948" s="9">
        <v>237</v>
      </c>
      <c r="C948" s="8">
        <v>2009</v>
      </c>
      <c r="D948" s="8" t="s">
        <v>996</v>
      </c>
      <c r="E948" s="8" t="s">
        <v>997</v>
      </c>
      <c r="F948" s="8" t="s">
        <v>1442</v>
      </c>
      <c r="G948" s="8" t="s">
        <v>1441</v>
      </c>
      <c r="H948" s="17">
        <v>43536</v>
      </c>
      <c r="I948" s="2"/>
      <c r="J948" s="2"/>
      <c r="K948" s="2"/>
      <c r="L948" s="2"/>
      <c r="M948" s="2"/>
      <c r="N948" s="2"/>
      <c r="O948" s="2"/>
      <c r="P948" s="2"/>
      <c r="Q948" s="2"/>
      <c r="R948" s="2"/>
      <c r="S948" s="2"/>
      <c r="T948" s="2"/>
      <c r="U948" s="2"/>
      <c r="V948" s="2"/>
      <c r="W948" s="2"/>
      <c r="X948" s="2"/>
      <c r="Y948" s="2"/>
      <c r="Z948" s="2"/>
    </row>
    <row r="949" spans="1:26" s="4" customFormat="1" ht="28.5" x14ac:dyDescent="0.2">
      <c r="A949" s="18" t="s">
        <v>1611</v>
      </c>
      <c r="B949" s="7">
        <v>515</v>
      </c>
      <c r="C949" s="8">
        <v>2009</v>
      </c>
      <c r="D949" s="8" t="s">
        <v>1000</v>
      </c>
      <c r="E949" s="8" t="s">
        <v>15</v>
      </c>
      <c r="F949" s="8" t="s">
        <v>74</v>
      </c>
      <c r="G949" s="8" t="s">
        <v>1459</v>
      </c>
      <c r="H949" s="17">
        <v>43522</v>
      </c>
      <c r="I949" s="2"/>
      <c r="J949" s="2"/>
      <c r="K949" s="2"/>
      <c r="L949" s="2"/>
      <c r="M949" s="2"/>
      <c r="N949" s="2"/>
      <c r="O949" s="2"/>
      <c r="P949" s="2"/>
      <c r="Q949" s="2"/>
      <c r="R949" s="2"/>
      <c r="S949" s="2"/>
      <c r="T949" s="2"/>
      <c r="U949" s="2"/>
      <c r="V949" s="2"/>
      <c r="W949" s="2"/>
      <c r="X949" s="2"/>
      <c r="Y949" s="2"/>
      <c r="Z949" s="2"/>
    </row>
    <row r="950" spans="1:26" s="4" customFormat="1" ht="28.5" x14ac:dyDescent="0.2">
      <c r="A950" s="18" t="s">
        <v>1631</v>
      </c>
      <c r="B950" s="9">
        <v>1817</v>
      </c>
      <c r="C950" s="8">
        <v>2009</v>
      </c>
      <c r="D950" s="8" t="s">
        <v>1004</v>
      </c>
      <c r="E950" s="8" t="s">
        <v>15</v>
      </c>
      <c r="F950" s="8" t="s">
        <v>949</v>
      </c>
      <c r="G950" s="8" t="s">
        <v>950</v>
      </c>
      <c r="H950" s="17">
        <v>43536</v>
      </c>
      <c r="I950" s="2"/>
      <c r="J950" s="2"/>
      <c r="K950" s="2"/>
      <c r="L950" s="2"/>
      <c r="M950" s="2"/>
      <c r="N950" s="2"/>
      <c r="O950" s="2"/>
      <c r="P950" s="2"/>
      <c r="Q950" s="2"/>
      <c r="R950" s="2"/>
      <c r="S950" s="2"/>
      <c r="T950" s="2"/>
      <c r="U950" s="2"/>
      <c r="V950" s="2"/>
      <c r="W950" s="2"/>
      <c r="X950" s="2"/>
      <c r="Y950" s="2"/>
      <c r="Z950" s="2"/>
    </row>
    <row r="951" spans="1:26" s="4" customFormat="1" ht="42.75" x14ac:dyDescent="0.2">
      <c r="A951" s="18" t="s">
        <v>1631</v>
      </c>
      <c r="B951" s="9">
        <v>490</v>
      </c>
      <c r="C951" s="8">
        <v>2008</v>
      </c>
      <c r="D951" s="8" t="s">
        <v>977</v>
      </c>
      <c r="E951" s="8" t="s">
        <v>15</v>
      </c>
      <c r="F951" s="8" t="s">
        <v>786</v>
      </c>
      <c r="G951" s="8" t="s">
        <v>1422</v>
      </c>
      <c r="H951" s="17">
        <v>43536</v>
      </c>
      <c r="I951" s="2"/>
      <c r="J951" s="2"/>
      <c r="K951" s="2"/>
      <c r="L951" s="2"/>
      <c r="M951" s="2"/>
      <c r="N951" s="2"/>
      <c r="O951" s="2"/>
      <c r="P951" s="2"/>
      <c r="Q951" s="2"/>
      <c r="R951" s="2"/>
      <c r="S951" s="2"/>
      <c r="T951" s="2"/>
      <c r="U951" s="2"/>
      <c r="V951" s="2"/>
      <c r="W951" s="2"/>
      <c r="X951" s="2"/>
      <c r="Y951" s="2"/>
      <c r="Z951" s="2"/>
    </row>
    <row r="952" spans="1:26" s="4" customFormat="1" ht="42.75" x14ac:dyDescent="0.2">
      <c r="A952" s="18" t="s">
        <v>1611</v>
      </c>
      <c r="B952" s="7">
        <v>493</v>
      </c>
      <c r="C952" s="8">
        <v>2008</v>
      </c>
      <c r="D952" s="8" t="s">
        <v>978</v>
      </c>
      <c r="E952" s="8" t="s">
        <v>15</v>
      </c>
      <c r="F952" s="8" t="s">
        <v>74</v>
      </c>
      <c r="G952" s="8" t="s">
        <v>1459</v>
      </c>
      <c r="H952" s="17">
        <v>43522</v>
      </c>
      <c r="I952" s="2"/>
      <c r="J952" s="2"/>
      <c r="K952" s="2"/>
      <c r="L952" s="2"/>
      <c r="M952" s="2"/>
      <c r="N952" s="2"/>
      <c r="O952" s="2"/>
      <c r="P952" s="2"/>
      <c r="Q952" s="2"/>
      <c r="R952" s="2"/>
      <c r="S952" s="2"/>
      <c r="T952" s="2"/>
      <c r="U952" s="2"/>
      <c r="V952" s="2"/>
      <c r="W952" s="2"/>
      <c r="X952" s="2"/>
      <c r="Y952" s="2"/>
      <c r="Z952" s="2"/>
    </row>
    <row r="953" spans="1:26" s="4" customFormat="1" ht="42.75" x14ac:dyDescent="0.2">
      <c r="A953" s="18" t="s">
        <v>1611</v>
      </c>
      <c r="B953" s="7">
        <v>522</v>
      </c>
      <c r="C953" s="8">
        <v>2008</v>
      </c>
      <c r="D953" s="8" t="s">
        <v>979</v>
      </c>
      <c r="E953" s="8" t="s">
        <v>15</v>
      </c>
      <c r="F953" s="8" t="s">
        <v>74</v>
      </c>
      <c r="G953" s="8" t="s">
        <v>1459</v>
      </c>
      <c r="H953" s="17">
        <v>43522</v>
      </c>
      <c r="I953" s="2"/>
      <c r="J953" s="2"/>
      <c r="K953" s="2"/>
      <c r="L953" s="2"/>
      <c r="M953" s="2"/>
      <c r="N953" s="2"/>
      <c r="O953" s="2"/>
      <c r="P953" s="2"/>
      <c r="Q953" s="2"/>
      <c r="R953" s="2"/>
      <c r="S953" s="2"/>
      <c r="T953" s="2"/>
      <c r="U953" s="2"/>
      <c r="V953" s="2"/>
      <c r="W953" s="2"/>
      <c r="X953" s="2"/>
      <c r="Y953" s="2"/>
      <c r="Z953" s="2"/>
    </row>
    <row r="954" spans="1:26" s="4" customFormat="1" ht="28.5" x14ac:dyDescent="0.2">
      <c r="A954" s="18" t="s">
        <v>1631</v>
      </c>
      <c r="B954" s="9">
        <v>612</v>
      </c>
      <c r="C954" s="8">
        <v>2008</v>
      </c>
      <c r="D954" s="8" t="s">
        <v>980</v>
      </c>
      <c r="E954" s="8" t="s">
        <v>15</v>
      </c>
      <c r="F954" s="8" t="s">
        <v>69</v>
      </c>
      <c r="G954" s="8" t="s">
        <v>1516</v>
      </c>
      <c r="H954" s="17">
        <v>43536</v>
      </c>
      <c r="I954" s="2"/>
      <c r="J954" s="2"/>
      <c r="K954" s="2"/>
      <c r="L954" s="2"/>
      <c r="M954" s="2"/>
      <c r="N954" s="2"/>
      <c r="O954" s="2"/>
      <c r="P954" s="2"/>
      <c r="Q954" s="2"/>
      <c r="R954" s="2"/>
      <c r="S954" s="2"/>
      <c r="T954" s="2"/>
      <c r="U954" s="2"/>
      <c r="V954" s="2"/>
      <c r="W954" s="2"/>
      <c r="X954" s="2"/>
      <c r="Y954" s="2"/>
      <c r="Z954" s="2"/>
    </row>
    <row r="955" spans="1:26" s="4" customFormat="1" ht="28.5" x14ac:dyDescent="0.2">
      <c r="A955" s="18" t="s">
        <v>1631</v>
      </c>
      <c r="B955" s="9">
        <v>358</v>
      </c>
      <c r="C955" s="8">
        <v>2007</v>
      </c>
      <c r="D955" s="8" t="s">
        <v>954</v>
      </c>
      <c r="E955" s="8">
        <v>2</v>
      </c>
      <c r="F955" s="8" t="s">
        <v>131</v>
      </c>
      <c r="G955" s="8" t="s">
        <v>132</v>
      </c>
      <c r="H955" s="17">
        <v>43536</v>
      </c>
      <c r="I955" s="2"/>
      <c r="J955" s="2"/>
      <c r="K955" s="2"/>
      <c r="L955" s="2"/>
      <c r="M955" s="2"/>
      <c r="N955" s="2"/>
      <c r="O955" s="2"/>
      <c r="P955" s="2"/>
      <c r="Q955" s="2"/>
      <c r="R955" s="2"/>
      <c r="S955" s="2"/>
      <c r="T955" s="2"/>
      <c r="U955" s="2"/>
      <c r="V955" s="2"/>
      <c r="W955" s="2"/>
      <c r="X955" s="2"/>
      <c r="Y955" s="2"/>
      <c r="Z955" s="2"/>
    </row>
    <row r="956" spans="1:26" s="4" customFormat="1" ht="42.75" x14ac:dyDescent="0.2">
      <c r="A956" s="18" t="s">
        <v>1611</v>
      </c>
      <c r="B956" s="9">
        <v>459</v>
      </c>
      <c r="C956" s="8">
        <v>2007</v>
      </c>
      <c r="D956" s="8" t="s">
        <v>957</v>
      </c>
      <c r="E956" s="8" t="s">
        <v>15</v>
      </c>
      <c r="F956" s="8" t="s">
        <v>1438</v>
      </c>
      <c r="G956" s="8" t="s">
        <v>1439</v>
      </c>
      <c r="H956" s="17">
        <v>43536</v>
      </c>
      <c r="I956" s="2"/>
      <c r="J956" s="2"/>
      <c r="K956" s="2"/>
      <c r="L956" s="2"/>
      <c r="M956" s="2"/>
      <c r="N956" s="2"/>
      <c r="O956" s="2"/>
      <c r="P956" s="2"/>
      <c r="Q956" s="2"/>
      <c r="R956" s="2"/>
      <c r="S956" s="2"/>
      <c r="T956" s="2"/>
      <c r="U956" s="2"/>
      <c r="V956" s="2"/>
      <c r="W956" s="2"/>
      <c r="X956" s="2"/>
      <c r="Y956" s="2"/>
      <c r="Z956" s="2"/>
    </row>
    <row r="957" spans="1:26" s="4" customFormat="1" ht="57" x14ac:dyDescent="0.2">
      <c r="A957" s="18" t="s">
        <v>1631</v>
      </c>
      <c r="B957" s="7">
        <v>413</v>
      </c>
      <c r="C957" s="8">
        <v>2006</v>
      </c>
      <c r="D957" s="8" t="s">
        <v>942</v>
      </c>
      <c r="E957" s="8" t="s">
        <v>15</v>
      </c>
      <c r="F957" s="8" t="s">
        <v>21</v>
      </c>
      <c r="G957" s="8" t="s">
        <v>22</v>
      </c>
      <c r="H957" s="17">
        <v>43523</v>
      </c>
      <c r="I957" s="2"/>
      <c r="J957" s="2"/>
      <c r="K957" s="2"/>
      <c r="L957" s="2"/>
      <c r="M957" s="2"/>
      <c r="N957" s="2"/>
      <c r="O957" s="2"/>
      <c r="P957" s="2"/>
      <c r="Q957" s="2"/>
      <c r="R957" s="2"/>
      <c r="S957" s="2"/>
      <c r="T957" s="2"/>
      <c r="U957" s="2"/>
      <c r="V957" s="2"/>
      <c r="W957" s="2"/>
      <c r="X957" s="2"/>
      <c r="Y957" s="2"/>
      <c r="Z957" s="2"/>
    </row>
    <row r="958" spans="1:26" s="4" customFormat="1" ht="28.5" x14ac:dyDescent="0.2">
      <c r="A958" s="18" t="s">
        <v>1631</v>
      </c>
      <c r="B958" s="9">
        <v>418</v>
      </c>
      <c r="C958" s="8">
        <v>2002</v>
      </c>
      <c r="D958" s="8" t="s">
        <v>1271</v>
      </c>
      <c r="E958" s="8" t="s">
        <v>1084</v>
      </c>
      <c r="F958" s="8" t="s">
        <v>1090</v>
      </c>
      <c r="G958" s="8" t="s">
        <v>132</v>
      </c>
      <c r="H958" s="17">
        <v>43536</v>
      </c>
      <c r="I958" s="2"/>
      <c r="J958" s="2"/>
      <c r="K958" s="2"/>
      <c r="L958" s="2"/>
      <c r="M958" s="2"/>
      <c r="N958" s="2"/>
      <c r="O958" s="2"/>
      <c r="P958" s="2"/>
      <c r="Q958" s="2"/>
      <c r="R958" s="2"/>
      <c r="S958" s="2"/>
      <c r="T958" s="2"/>
      <c r="U958" s="2"/>
      <c r="V958" s="2"/>
      <c r="W958" s="2"/>
      <c r="X958" s="2"/>
      <c r="Y958" s="2"/>
      <c r="Z958" s="2"/>
    </row>
    <row r="959" spans="1:26" s="4" customFormat="1" ht="42.75" x14ac:dyDescent="0.2">
      <c r="A959" s="18" t="s">
        <v>1395</v>
      </c>
      <c r="B959" s="9">
        <v>885</v>
      </c>
      <c r="C959" s="8">
        <v>2005</v>
      </c>
      <c r="D959" s="8" t="s">
        <v>931</v>
      </c>
      <c r="E959" s="8" t="s">
        <v>15</v>
      </c>
      <c r="F959" s="8" t="s">
        <v>1442</v>
      </c>
      <c r="G959" s="8" t="s">
        <v>1441</v>
      </c>
      <c r="H959" s="17">
        <v>43536</v>
      </c>
      <c r="I959" s="2"/>
      <c r="J959" s="2"/>
      <c r="K959" s="2"/>
      <c r="L959" s="2"/>
      <c r="M959" s="2"/>
      <c r="N959" s="2"/>
      <c r="O959" s="2"/>
      <c r="P959" s="2"/>
      <c r="Q959" s="2"/>
      <c r="R959" s="2"/>
      <c r="S959" s="2"/>
      <c r="T959" s="2"/>
      <c r="U959" s="2"/>
      <c r="V959" s="2"/>
      <c r="W959" s="2"/>
      <c r="X959" s="2"/>
      <c r="Y959" s="2"/>
      <c r="Z959" s="2"/>
    </row>
    <row r="960" spans="1:26" s="4" customFormat="1" ht="28.5" x14ac:dyDescent="0.2">
      <c r="A960" s="18" t="s">
        <v>1395</v>
      </c>
      <c r="B960" s="9">
        <v>780</v>
      </c>
      <c r="C960" s="8">
        <v>2004</v>
      </c>
      <c r="D960" s="8" t="s">
        <v>915</v>
      </c>
      <c r="E960" s="8" t="s">
        <v>15</v>
      </c>
      <c r="F960" s="8" t="s">
        <v>1442</v>
      </c>
      <c r="G960" s="8" t="s">
        <v>1441</v>
      </c>
      <c r="H960" s="17">
        <v>43536</v>
      </c>
      <c r="I960" s="2"/>
      <c r="J960" s="2"/>
      <c r="K960" s="2"/>
      <c r="L960" s="2"/>
      <c r="M960" s="2"/>
      <c r="N960" s="2"/>
      <c r="O960" s="2"/>
      <c r="P960" s="2"/>
      <c r="Q960" s="2"/>
      <c r="R960" s="2"/>
      <c r="S960" s="2"/>
      <c r="T960" s="2"/>
      <c r="U960" s="2"/>
      <c r="V960" s="2"/>
      <c r="W960" s="2"/>
      <c r="X960" s="2"/>
      <c r="Y960" s="2"/>
      <c r="Z960" s="2"/>
    </row>
    <row r="961" spans="1:26" s="4" customFormat="1" ht="57" customHeight="1" x14ac:dyDescent="0.2">
      <c r="A961" s="18" t="s">
        <v>1395</v>
      </c>
      <c r="B961" s="9">
        <v>392</v>
      </c>
      <c r="C961" s="8">
        <v>2003</v>
      </c>
      <c r="D961" s="8" t="s">
        <v>904</v>
      </c>
      <c r="E961" s="8" t="s">
        <v>15</v>
      </c>
      <c r="F961" s="8" t="s">
        <v>1442</v>
      </c>
      <c r="G961" s="8" t="s">
        <v>1441</v>
      </c>
      <c r="H961" s="17">
        <v>43523</v>
      </c>
      <c r="I961" s="2"/>
      <c r="J961" s="2"/>
      <c r="K961" s="2"/>
      <c r="L961" s="2"/>
      <c r="M961" s="2"/>
      <c r="N961" s="2"/>
      <c r="O961" s="2"/>
      <c r="P961" s="2"/>
      <c r="Q961" s="2"/>
      <c r="R961" s="2"/>
      <c r="S961" s="2"/>
      <c r="T961" s="2"/>
      <c r="U961" s="2"/>
      <c r="V961" s="2"/>
      <c r="W961" s="2"/>
      <c r="X961" s="2"/>
      <c r="Y961" s="2"/>
      <c r="Z961" s="2"/>
    </row>
    <row r="962" spans="1:26" s="4" customFormat="1" ht="71.25" x14ac:dyDescent="0.2">
      <c r="A962" s="18" t="s">
        <v>1395</v>
      </c>
      <c r="B962" s="9">
        <v>416</v>
      </c>
      <c r="C962" s="8">
        <v>2003</v>
      </c>
      <c r="D962" s="8" t="s">
        <v>905</v>
      </c>
      <c r="E962" s="8" t="s">
        <v>15</v>
      </c>
      <c r="F962" s="8" t="s">
        <v>1442</v>
      </c>
      <c r="G962" s="8" t="s">
        <v>1441</v>
      </c>
      <c r="H962" s="17">
        <v>43536</v>
      </c>
      <c r="I962" s="2"/>
      <c r="J962" s="2"/>
      <c r="K962" s="2"/>
      <c r="L962" s="2"/>
      <c r="M962" s="2"/>
      <c r="N962" s="2"/>
      <c r="O962" s="2"/>
      <c r="P962" s="2"/>
      <c r="Q962" s="2"/>
      <c r="R962" s="2"/>
      <c r="S962" s="2"/>
      <c r="T962" s="2"/>
      <c r="U962" s="2"/>
      <c r="V962" s="2"/>
      <c r="W962" s="2"/>
      <c r="X962" s="2"/>
      <c r="Y962" s="2"/>
      <c r="Z962" s="2"/>
    </row>
    <row r="963" spans="1:26" s="4" customFormat="1" ht="42.75" x14ac:dyDescent="0.2">
      <c r="A963" s="18" t="s">
        <v>1395</v>
      </c>
      <c r="B963" s="9">
        <v>502</v>
      </c>
      <c r="C963" s="8">
        <v>2003</v>
      </c>
      <c r="D963" s="8" t="s">
        <v>906</v>
      </c>
      <c r="E963" s="8" t="s">
        <v>15</v>
      </c>
      <c r="F963" s="8" t="s">
        <v>786</v>
      </c>
      <c r="G963" s="8" t="s">
        <v>1407</v>
      </c>
      <c r="H963" s="17">
        <v>43536</v>
      </c>
      <c r="I963" s="2"/>
      <c r="J963" s="2"/>
      <c r="K963" s="2"/>
      <c r="L963" s="2"/>
      <c r="M963" s="2"/>
      <c r="N963" s="2"/>
      <c r="O963" s="2"/>
      <c r="P963" s="2"/>
      <c r="Q963" s="2"/>
      <c r="R963" s="2"/>
      <c r="S963" s="2"/>
      <c r="T963" s="2"/>
      <c r="U963" s="2"/>
      <c r="V963" s="2"/>
      <c r="W963" s="2"/>
      <c r="X963" s="2"/>
      <c r="Y963" s="2"/>
      <c r="Z963" s="2"/>
    </row>
    <row r="964" spans="1:26" s="4" customFormat="1" ht="57" x14ac:dyDescent="0.2">
      <c r="A964" s="18" t="s">
        <v>1395</v>
      </c>
      <c r="B964" s="9">
        <v>557</v>
      </c>
      <c r="C964" s="8">
        <v>2003</v>
      </c>
      <c r="D964" s="8" t="s">
        <v>907</v>
      </c>
      <c r="E964" s="8" t="s">
        <v>15</v>
      </c>
      <c r="F964" s="8" t="s">
        <v>786</v>
      </c>
      <c r="G964" s="8" t="s">
        <v>1422</v>
      </c>
      <c r="H964" s="17">
        <v>43536</v>
      </c>
      <c r="I964" s="2"/>
      <c r="J964" s="2"/>
      <c r="K964" s="2"/>
      <c r="L964" s="2"/>
      <c r="M964" s="2"/>
      <c r="N964" s="2"/>
      <c r="O964" s="2"/>
      <c r="P964" s="2"/>
      <c r="Q964" s="2"/>
      <c r="R964" s="2"/>
      <c r="S964" s="2"/>
      <c r="T964" s="2"/>
      <c r="U964" s="2"/>
      <c r="V964" s="2"/>
      <c r="W964" s="2"/>
      <c r="X964" s="2"/>
      <c r="Y964" s="2"/>
      <c r="Z964" s="2"/>
    </row>
    <row r="965" spans="1:26" s="4" customFormat="1" ht="57" x14ac:dyDescent="0.2">
      <c r="A965" s="18" t="s">
        <v>981</v>
      </c>
      <c r="B965" s="9">
        <v>631</v>
      </c>
      <c r="C965" s="8">
        <v>2015</v>
      </c>
      <c r="D965" s="8" t="s">
        <v>1164</v>
      </c>
      <c r="E965" s="8" t="s">
        <v>1165</v>
      </c>
      <c r="F965" s="8" t="s">
        <v>823</v>
      </c>
      <c r="G965" s="8" t="s">
        <v>97</v>
      </c>
      <c r="H965" s="17">
        <v>43536</v>
      </c>
      <c r="I965" s="2"/>
      <c r="J965" s="2"/>
      <c r="K965" s="2"/>
      <c r="L965" s="2"/>
      <c r="M965" s="2"/>
      <c r="N965" s="2"/>
      <c r="O965" s="2"/>
      <c r="P965" s="2"/>
      <c r="Q965" s="2"/>
      <c r="R965" s="2"/>
      <c r="S965" s="2"/>
      <c r="T965" s="2"/>
      <c r="U965" s="2"/>
      <c r="V965" s="2"/>
      <c r="W965" s="2"/>
      <c r="X965" s="2"/>
      <c r="Y965" s="2"/>
      <c r="Z965" s="2"/>
    </row>
    <row r="966" spans="1:26" s="4" customFormat="1" ht="42.75" x14ac:dyDescent="0.2">
      <c r="A966" s="18" t="s">
        <v>981</v>
      </c>
      <c r="B966" s="9">
        <v>932</v>
      </c>
      <c r="C966" s="8">
        <v>2015</v>
      </c>
      <c r="D966" s="8" t="s">
        <v>1174</v>
      </c>
      <c r="E966" s="8" t="s">
        <v>1175</v>
      </c>
      <c r="F966" s="8" t="s">
        <v>823</v>
      </c>
      <c r="G966" s="8" t="s">
        <v>97</v>
      </c>
      <c r="H966" s="17">
        <v>43536</v>
      </c>
      <c r="I966" s="2"/>
      <c r="J966" s="2"/>
      <c r="K966" s="2"/>
      <c r="L966" s="2"/>
      <c r="M966" s="2"/>
      <c r="N966" s="2"/>
      <c r="O966" s="2"/>
      <c r="P966" s="2"/>
      <c r="Q966" s="2"/>
      <c r="R966" s="2"/>
      <c r="S966" s="2"/>
      <c r="T966" s="2"/>
      <c r="U966" s="2"/>
      <c r="V966" s="2"/>
      <c r="W966" s="2"/>
      <c r="X966" s="2"/>
      <c r="Y966" s="2"/>
      <c r="Z966" s="2"/>
    </row>
    <row r="967" spans="1:26" s="4" customFormat="1" ht="42.75" x14ac:dyDescent="0.2">
      <c r="A967" s="18" t="s">
        <v>981</v>
      </c>
      <c r="B967" s="9">
        <v>242</v>
      </c>
      <c r="C967" s="8">
        <v>2014</v>
      </c>
      <c r="D967" s="8" t="s">
        <v>1123</v>
      </c>
      <c r="E967" s="8" t="s">
        <v>1124</v>
      </c>
      <c r="F967" s="8" t="s">
        <v>823</v>
      </c>
      <c r="G967" s="8" t="s">
        <v>97</v>
      </c>
      <c r="H967" s="17">
        <v>43536</v>
      </c>
      <c r="I967" s="2"/>
      <c r="J967" s="2"/>
      <c r="K967" s="2"/>
      <c r="L967" s="2"/>
      <c r="M967" s="2"/>
      <c r="N967" s="2"/>
      <c r="O967" s="2"/>
      <c r="P967" s="2"/>
      <c r="Q967" s="2"/>
      <c r="R967" s="2"/>
      <c r="S967" s="2"/>
      <c r="T967" s="2"/>
      <c r="U967" s="2"/>
      <c r="V967" s="2"/>
      <c r="W967" s="2"/>
      <c r="X967" s="2"/>
      <c r="Y967" s="2"/>
      <c r="Z967" s="2"/>
    </row>
    <row r="968" spans="1:26" s="4" customFormat="1" ht="28.5" x14ac:dyDescent="0.2">
      <c r="A968" s="18" t="s">
        <v>981</v>
      </c>
      <c r="B968" s="7">
        <v>715</v>
      </c>
      <c r="C968" s="8">
        <v>2013</v>
      </c>
      <c r="D968" s="8" t="s">
        <v>1100</v>
      </c>
      <c r="E968" s="8" t="s">
        <v>15</v>
      </c>
      <c r="F968" s="8" t="s">
        <v>150</v>
      </c>
      <c r="G968" s="8" t="s">
        <v>1413</v>
      </c>
      <c r="H968" s="17">
        <v>43536</v>
      </c>
      <c r="I968" s="2"/>
      <c r="J968" s="2"/>
      <c r="K968" s="2"/>
      <c r="L968" s="2"/>
      <c r="M968" s="2"/>
      <c r="N968" s="2"/>
      <c r="O968" s="2"/>
      <c r="P968" s="2"/>
      <c r="Q968" s="2"/>
      <c r="R968" s="2"/>
      <c r="S968" s="2"/>
      <c r="T968" s="2"/>
      <c r="U968" s="2"/>
      <c r="V968" s="2"/>
      <c r="W968" s="2"/>
      <c r="X968" s="2"/>
      <c r="Y968" s="2"/>
      <c r="Z968" s="2"/>
    </row>
    <row r="969" spans="1:26" s="4" customFormat="1" ht="42.75" x14ac:dyDescent="0.2">
      <c r="A969" s="18" t="s">
        <v>981</v>
      </c>
      <c r="B969" s="7">
        <v>1115</v>
      </c>
      <c r="C969" s="8">
        <v>2012</v>
      </c>
      <c r="D969" s="8" t="s">
        <v>1063</v>
      </c>
      <c r="E969" s="8" t="s">
        <v>15</v>
      </c>
      <c r="F969" s="8" t="s">
        <v>1064</v>
      </c>
      <c r="G969" s="8" t="s">
        <v>1430</v>
      </c>
      <c r="H969" s="17">
        <v>43523</v>
      </c>
      <c r="I969" s="2"/>
      <c r="J969" s="2"/>
      <c r="K969" s="2"/>
      <c r="L969" s="2"/>
      <c r="M969" s="2"/>
      <c r="N969" s="2"/>
      <c r="O969" s="2"/>
      <c r="P969" s="2"/>
      <c r="Q969" s="2"/>
      <c r="R969" s="2"/>
      <c r="S969" s="2"/>
      <c r="T969" s="2"/>
      <c r="U969" s="2"/>
      <c r="V969" s="2"/>
      <c r="W969" s="2"/>
      <c r="X969" s="2"/>
      <c r="Y969" s="2"/>
      <c r="Z969" s="2"/>
    </row>
    <row r="970" spans="1:26" s="4" customFormat="1" ht="71.25" x14ac:dyDescent="0.2">
      <c r="A970" s="18" t="s">
        <v>981</v>
      </c>
      <c r="B970" s="7">
        <v>1304</v>
      </c>
      <c r="C970" s="8">
        <v>2012</v>
      </c>
      <c r="D970" s="8" t="s">
        <v>1065</v>
      </c>
      <c r="E970" s="8" t="s">
        <v>15</v>
      </c>
      <c r="F970" s="8" t="s">
        <v>1058</v>
      </c>
      <c r="G970" s="8" t="s">
        <v>1059</v>
      </c>
      <c r="H970" s="17">
        <v>43523</v>
      </c>
      <c r="I970" s="2"/>
      <c r="J970" s="2"/>
      <c r="K970" s="2"/>
      <c r="L970" s="2"/>
      <c r="M970" s="2"/>
      <c r="N970" s="2"/>
      <c r="O970" s="2"/>
      <c r="P970" s="2"/>
      <c r="Q970" s="2"/>
      <c r="R970" s="2"/>
      <c r="S970" s="2"/>
      <c r="T970" s="2"/>
      <c r="U970" s="2"/>
      <c r="V970" s="2"/>
      <c r="W970" s="2"/>
      <c r="X970" s="2"/>
      <c r="Y970" s="2"/>
      <c r="Z970" s="2"/>
    </row>
    <row r="971" spans="1:26" s="4" customFormat="1" ht="28.5" x14ac:dyDescent="0.2">
      <c r="A971" s="18" t="s">
        <v>981</v>
      </c>
      <c r="B971" s="7">
        <v>910</v>
      </c>
      <c r="C971" s="8">
        <v>2008</v>
      </c>
      <c r="D971" s="8" t="s">
        <v>982</v>
      </c>
      <c r="E971" s="8" t="s">
        <v>15</v>
      </c>
      <c r="F971" s="8" t="s">
        <v>21</v>
      </c>
      <c r="G971" s="8" t="s">
        <v>22</v>
      </c>
      <c r="H971" s="17">
        <v>43523</v>
      </c>
      <c r="I971" s="2"/>
      <c r="J971" s="2"/>
      <c r="K971" s="2"/>
      <c r="L971" s="2"/>
      <c r="M971" s="2"/>
      <c r="N971" s="2"/>
      <c r="O971" s="2"/>
      <c r="P971" s="2"/>
      <c r="Q971" s="2"/>
      <c r="R971" s="2"/>
      <c r="S971" s="2"/>
      <c r="T971" s="2"/>
      <c r="U971" s="2"/>
      <c r="V971" s="2"/>
      <c r="W971" s="2"/>
      <c r="X971" s="2"/>
      <c r="Y971" s="2"/>
      <c r="Z971" s="2"/>
    </row>
    <row r="972" spans="1:26" s="4" customFormat="1" ht="28.5" x14ac:dyDescent="0.2">
      <c r="A972" s="18" t="s">
        <v>975</v>
      </c>
      <c r="B972" s="9">
        <v>68</v>
      </c>
      <c r="C972" s="8">
        <v>2018</v>
      </c>
      <c r="D972" s="8" t="s">
        <v>1265</v>
      </c>
      <c r="E972" s="8" t="s">
        <v>1266</v>
      </c>
      <c r="F972" s="8" t="s">
        <v>1267</v>
      </c>
      <c r="G972" s="8" t="s">
        <v>1268</v>
      </c>
      <c r="H972" s="17">
        <v>43486</v>
      </c>
      <c r="I972" s="2"/>
      <c r="J972" s="2"/>
      <c r="K972" s="2"/>
      <c r="L972" s="2"/>
      <c r="M972" s="2"/>
      <c r="N972" s="2"/>
      <c r="O972" s="2"/>
      <c r="P972" s="2"/>
      <c r="Q972" s="2"/>
      <c r="R972" s="2"/>
      <c r="S972" s="2"/>
      <c r="T972" s="2"/>
      <c r="U972" s="2"/>
      <c r="V972" s="2"/>
      <c r="W972" s="2"/>
      <c r="X972" s="2"/>
      <c r="Y972" s="2"/>
      <c r="Z972" s="2"/>
    </row>
    <row r="973" spans="1:26" s="4" customFormat="1" ht="57" x14ac:dyDescent="0.2">
      <c r="A973" s="18" t="s">
        <v>975</v>
      </c>
      <c r="B973" s="9">
        <v>179</v>
      </c>
      <c r="C973" s="8">
        <v>2018</v>
      </c>
      <c r="D973" s="8" t="s">
        <v>1269</v>
      </c>
      <c r="E973" s="8" t="s">
        <v>480</v>
      </c>
      <c r="F973" s="8" t="s">
        <v>29</v>
      </c>
      <c r="G973" s="8" t="s">
        <v>30</v>
      </c>
      <c r="H973" s="17">
        <v>43536</v>
      </c>
      <c r="I973" s="2"/>
      <c r="J973" s="2"/>
      <c r="K973" s="2"/>
      <c r="L973" s="2"/>
      <c r="M973" s="2"/>
      <c r="N973" s="2"/>
      <c r="O973" s="2"/>
      <c r="P973" s="2"/>
      <c r="Q973" s="2"/>
      <c r="R973" s="2"/>
      <c r="S973" s="2"/>
      <c r="T973" s="2"/>
      <c r="U973" s="2"/>
      <c r="V973" s="2"/>
      <c r="W973" s="2"/>
      <c r="X973" s="2"/>
      <c r="Y973" s="2"/>
      <c r="Z973" s="2"/>
    </row>
    <row r="974" spans="1:26" s="4" customFormat="1" ht="28.5" x14ac:dyDescent="0.2">
      <c r="A974" s="18" t="s">
        <v>975</v>
      </c>
      <c r="B974" s="9">
        <v>243</v>
      </c>
      <c r="C974" s="8">
        <v>2016</v>
      </c>
      <c r="D974" s="8" t="s">
        <v>1202</v>
      </c>
      <c r="E974" s="8" t="s">
        <v>138</v>
      </c>
      <c r="F974" s="8" t="s">
        <v>29</v>
      </c>
      <c r="G974" s="8" t="s">
        <v>30</v>
      </c>
      <c r="H974" s="17">
        <v>43536</v>
      </c>
      <c r="I974" s="2"/>
      <c r="J974" s="2"/>
      <c r="K974" s="2"/>
      <c r="L974" s="2"/>
      <c r="M974" s="2"/>
      <c r="N974" s="2"/>
      <c r="O974" s="2"/>
      <c r="P974" s="2"/>
      <c r="Q974" s="2"/>
      <c r="R974" s="2"/>
      <c r="S974" s="2"/>
      <c r="T974" s="2"/>
      <c r="U974" s="2"/>
      <c r="V974" s="2"/>
      <c r="W974" s="2"/>
      <c r="X974" s="2"/>
      <c r="Y974" s="2"/>
      <c r="Z974" s="2"/>
    </row>
    <row r="975" spans="1:26" s="4" customFormat="1" ht="28.5" x14ac:dyDescent="0.2">
      <c r="A975" s="18" t="s">
        <v>975</v>
      </c>
      <c r="B975" s="9">
        <v>393</v>
      </c>
      <c r="C975" s="8">
        <v>2016</v>
      </c>
      <c r="D975" s="8" t="s">
        <v>1207</v>
      </c>
      <c r="E975" s="8" t="s">
        <v>15</v>
      </c>
      <c r="F975" s="8" t="s">
        <v>29</v>
      </c>
      <c r="G975" s="8" t="s">
        <v>30</v>
      </c>
      <c r="H975" s="17">
        <v>43536</v>
      </c>
      <c r="I975" s="2"/>
      <c r="J975" s="2"/>
      <c r="K975" s="2"/>
      <c r="L975" s="2"/>
      <c r="M975" s="2"/>
      <c r="N975" s="2"/>
      <c r="O975" s="2"/>
      <c r="P975" s="2"/>
      <c r="Q975" s="2"/>
      <c r="R975" s="2"/>
      <c r="S975" s="2"/>
      <c r="T975" s="2"/>
      <c r="U975" s="2"/>
      <c r="V975" s="2"/>
      <c r="W975" s="2"/>
      <c r="X975" s="2"/>
      <c r="Y975" s="2"/>
      <c r="Z975" s="2"/>
    </row>
    <row r="976" spans="1:26" s="4" customFormat="1" ht="28.5" x14ac:dyDescent="0.2">
      <c r="A976" s="18" t="s">
        <v>975</v>
      </c>
      <c r="B976" s="9">
        <v>234</v>
      </c>
      <c r="C976" s="8">
        <v>2015</v>
      </c>
      <c r="D976" s="8" t="s">
        <v>485</v>
      </c>
      <c r="E976" s="8" t="s">
        <v>1151</v>
      </c>
      <c r="F976" s="8" t="s">
        <v>29</v>
      </c>
      <c r="G976" s="8" t="s">
        <v>30</v>
      </c>
      <c r="H976" s="17">
        <v>43536</v>
      </c>
      <c r="I976" s="2"/>
      <c r="J976" s="2"/>
      <c r="K976" s="2"/>
      <c r="L976" s="2"/>
      <c r="M976" s="2"/>
      <c r="N976" s="2"/>
      <c r="O976" s="2"/>
      <c r="P976" s="2"/>
      <c r="Q976" s="2"/>
      <c r="R976" s="2"/>
      <c r="S976" s="2"/>
      <c r="T976" s="2"/>
      <c r="U976" s="2"/>
      <c r="V976" s="2"/>
      <c r="W976" s="2"/>
      <c r="X976" s="2"/>
      <c r="Y976" s="2"/>
      <c r="Z976" s="2"/>
    </row>
    <row r="977" spans="1:26" s="4" customFormat="1" ht="28.5" x14ac:dyDescent="0.2">
      <c r="A977" s="18" t="s">
        <v>975</v>
      </c>
      <c r="B977" s="9">
        <v>226</v>
      </c>
      <c r="C977" s="8">
        <v>2014</v>
      </c>
      <c r="D977" s="8" t="s">
        <v>1121</v>
      </c>
      <c r="E977" s="8" t="s">
        <v>15</v>
      </c>
      <c r="F977" s="8" t="s">
        <v>69</v>
      </c>
      <c r="G977" s="8" t="s">
        <v>1122</v>
      </c>
      <c r="H977" s="17">
        <v>43523</v>
      </c>
      <c r="I977" s="2"/>
      <c r="J977" s="2"/>
      <c r="K977" s="2"/>
      <c r="L977" s="2"/>
      <c r="M977" s="2"/>
      <c r="N977" s="2"/>
      <c r="O977" s="2"/>
      <c r="P977" s="2"/>
      <c r="Q977" s="2"/>
      <c r="R977" s="2"/>
      <c r="S977" s="2"/>
      <c r="T977" s="2"/>
      <c r="U977" s="2"/>
      <c r="V977" s="2"/>
      <c r="W977" s="2"/>
      <c r="X977" s="2"/>
      <c r="Y977" s="2"/>
      <c r="Z977" s="2"/>
    </row>
    <row r="978" spans="1:26" s="4" customFormat="1" ht="28.5" x14ac:dyDescent="0.2">
      <c r="A978" s="18" t="s">
        <v>975</v>
      </c>
      <c r="B978" s="9">
        <v>266</v>
      </c>
      <c r="C978" s="8">
        <v>2014</v>
      </c>
      <c r="D978" s="8" t="s">
        <v>1125</v>
      </c>
      <c r="E978" s="8">
        <v>43192</v>
      </c>
      <c r="F978" s="8" t="s">
        <v>69</v>
      </c>
      <c r="G978" s="8" t="s">
        <v>70</v>
      </c>
      <c r="H978" s="17">
        <v>43536</v>
      </c>
      <c r="I978" s="2"/>
      <c r="J978" s="2"/>
      <c r="K978" s="2"/>
      <c r="L978" s="2"/>
      <c r="M978" s="2"/>
      <c r="N978" s="2"/>
      <c r="O978" s="2"/>
      <c r="P978" s="2"/>
      <c r="Q978" s="2"/>
      <c r="R978" s="2"/>
      <c r="S978" s="2"/>
      <c r="T978" s="2"/>
      <c r="U978" s="2"/>
      <c r="V978" s="2"/>
      <c r="W978" s="2"/>
      <c r="X978" s="2"/>
      <c r="Y978" s="2"/>
      <c r="Z978" s="2"/>
    </row>
    <row r="979" spans="1:26" s="4" customFormat="1" ht="28.5" x14ac:dyDescent="0.2">
      <c r="A979" s="18" t="s">
        <v>975</v>
      </c>
      <c r="B979" s="9">
        <v>79</v>
      </c>
      <c r="C979" s="8">
        <v>2013</v>
      </c>
      <c r="D979" s="8" t="s">
        <v>1085</v>
      </c>
      <c r="E979" s="8" t="s">
        <v>15</v>
      </c>
      <c r="F979" s="8" t="s">
        <v>29</v>
      </c>
      <c r="G979" s="8" t="s">
        <v>30</v>
      </c>
      <c r="H979" s="17">
        <v>43536</v>
      </c>
      <c r="I979" s="2"/>
      <c r="J979" s="2"/>
      <c r="K979" s="2"/>
      <c r="L979" s="2"/>
      <c r="M979" s="2"/>
      <c r="N979" s="2"/>
      <c r="O979" s="2"/>
      <c r="P979" s="2"/>
      <c r="Q979" s="2"/>
      <c r="R979" s="2"/>
      <c r="S979" s="2"/>
      <c r="T979" s="2"/>
      <c r="U979" s="2"/>
      <c r="V979" s="2"/>
      <c r="W979" s="2"/>
      <c r="X979" s="2"/>
      <c r="Y979" s="2"/>
      <c r="Z979" s="2"/>
    </row>
    <row r="980" spans="1:26" s="4" customFormat="1" ht="28.5" x14ac:dyDescent="0.2">
      <c r="A980" s="18" t="s">
        <v>975</v>
      </c>
      <c r="B980" s="9">
        <v>397</v>
      </c>
      <c r="C980" s="8">
        <v>2008</v>
      </c>
      <c r="D980" s="8" t="s">
        <v>976</v>
      </c>
      <c r="E980" s="8" t="s">
        <v>15</v>
      </c>
      <c r="F980" s="8" t="s">
        <v>29</v>
      </c>
      <c r="G980" s="8" t="s">
        <v>30</v>
      </c>
      <c r="H980" s="17">
        <v>43536</v>
      </c>
      <c r="I980" s="2"/>
      <c r="J980" s="2"/>
      <c r="K980" s="2"/>
      <c r="L980" s="2"/>
      <c r="M980" s="2"/>
      <c r="N980" s="2"/>
      <c r="O980" s="2"/>
      <c r="P980" s="2"/>
      <c r="Q980" s="2"/>
      <c r="R980" s="2"/>
      <c r="S980" s="2"/>
      <c r="T980" s="2"/>
      <c r="U980" s="2"/>
      <c r="V980" s="2"/>
      <c r="W980" s="2"/>
      <c r="X980" s="2"/>
      <c r="Y980" s="2"/>
      <c r="Z980" s="2"/>
    </row>
    <row r="981" spans="1:26" s="4" customFormat="1" ht="28.5" x14ac:dyDescent="0.2">
      <c r="A981" s="18" t="s">
        <v>975</v>
      </c>
      <c r="B981" s="9">
        <v>866</v>
      </c>
      <c r="C981" s="8">
        <v>2004</v>
      </c>
      <c r="D981" s="8" t="s">
        <v>916</v>
      </c>
      <c r="E981" s="8" t="s">
        <v>15</v>
      </c>
      <c r="F981" s="8" t="s">
        <v>29</v>
      </c>
      <c r="G981" s="8" t="s">
        <v>30</v>
      </c>
      <c r="H981" s="17">
        <v>43536</v>
      </c>
      <c r="I981" s="2"/>
      <c r="J981" s="2"/>
      <c r="K981" s="2"/>
      <c r="L981" s="2"/>
      <c r="M981" s="2"/>
      <c r="N981" s="2"/>
      <c r="O981" s="2"/>
      <c r="P981" s="2"/>
      <c r="Q981" s="2"/>
      <c r="R981" s="2"/>
      <c r="S981" s="2"/>
      <c r="T981" s="2"/>
      <c r="U981" s="2"/>
      <c r="V981" s="2"/>
      <c r="W981" s="2"/>
      <c r="X981" s="2"/>
      <c r="Y981" s="2"/>
      <c r="Z981" s="2"/>
    </row>
    <row r="982" spans="1:26" s="4" customFormat="1" ht="42.75" x14ac:dyDescent="0.2">
      <c r="A982" s="18" t="s">
        <v>975</v>
      </c>
      <c r="B982" s="9">
        <v>1</v>
      </c>
      <c r="C982" s="8">
        <v>2001</v>
      </c>
      <c r="D982" s="8" t="s">
        <v>895</v>
      </c>
      <c r="E982" s="8" t="s">
        <v>15</v>
      </c>
      <c r="F982" s="8" t="s">
        <v>150</v>
      </c>
      <c r="G982" s="8" t="s">
        <v>346</v>
      </c>
      <c r="H982" s="17">
        <v>43523</v>
      </c>
      <c r="I982" s="2"/>
      <c r="J982" s="2"/>
      <c r="K982" s="2"/>
      <c r="L982" s="2"/>
      <c r="M982" s="2"/>
      <c r="N982" s="2"/>
      <c r="O982" s="2"/>
      <c r="P982" s="2"/>
      <c r="Q982" s="2"/>
      <c r="R982" s="2"/>
      <c r="S982" s="2"/>
      <c r="T982" s="2"/>
      <c r="U982" s="2"/>
      <c r="V982" s="2"/>
      <c r="W982" s="2"/>
      <c r="X982" s="2"/>
      <c r="Y982" s="2"/>
      <c r="Z982" s="2"/>
    </row>
    <row r="983" spans="1:26" s="4" customFormat="1" ht="42.75" x14ac:dyDescent="0.2">
      <c r="A983" s="18" t="s">
        <v>1166</v>
      </c>
      <c r="B983" s="9">
        <v>646</v>
      </c>
      <c r="C983" s="8">
        <v>2015</v>
      </c>
      <c r="D983" s="8" t="s">
        <v>1167</v>
      </c>
      <c r="E983" s="8" t="s">
        <v>15</v>
      </c>
      <c r="F983" s="8" t="s">
        <v>1442</v>
      </c>
      <c r="G983" s="8" t="s">
        <v>1441</v>
      </c>
      <c r="H983" s="17">
        <v>43536</v>
      </c>
      <c r="I983" s="2"/>
      <c r="J983" s="2"/>
      <c r="K983" s="2"/>
      <c r="L983" s="2"/>
      <c r="M983" s="2"/>
      <c r="N983" s="2"/>
      <c r="O983" s="2"/>
      <c r="P983" s="2"/>
      <c r="Q983" s="2"/>
      <c r="R983" s="2"/>
      <c r="S983" s="2"/>
      <c r="T983" s="2"/>
      <c r="U983" s="2"/>
      <c r="V983" s="2"/>
      <c r="W983" s="2"/>
      <c r="X983" s="2"/>
      <c r="Y983" s="2"/>
      <c r="Z983" s="2"/>
    </row>
    <row r="984" spans="1:26" s="4" customFormat="1" ht="42.75" x14ac:dyDescent="0.2">
      <c r="A984" s="18" t="s">
        <v>1394</v>
      </c>
      <c r="B984" s="7">
        <v>284</v>
      </c>
      <c r="C984" s="8">
        <v>2013</v>
      </c>
      <c r="D984" s="8" t="s">
        <v>1093</v>
      </c>
      <c r="E984" s="8" t="s">
        <v>15</v>
      </c>
      <c r="F984" s="8" t="s">
        <v>25</v>
      </c>
      <c r="G984" s="8" t="s">
        <v>26</v>
      </c>
      <c r="H984" s="17">
        <v>43536</v>
      </c>
      <c r="I984" s="2"/>
      <c r="J984" s="2"/>
      <c r="K984" s="2"/>
      <c r="L984" s="2"/>
      <c r="M984" s="2"/>
      <c r="N984" s="2"/>
      <c r="O984" s="2"/>
      <c r="P984" s="2"/>
      <c r="Q984" s="2"/>
      <c r="R984" s="2"/>
      <c r="S984" s="2"/>
      <c r="T984" s="2"/>
      <c r="U984" s="2"/>
      <c r="V984" s="2"/>
      <c r="W984" s="2"/>
      <c r="X984" s="2"/>
      <c r="Y984" s="2"/>
      <c r="Z984" s="2"/>
    </row>
    <row r="985" spans="1:26" s="4" customFormat="1" ht="42.75" x14ac:dyDescent="0.2">
      <c r="A985" s="18" t="s">
        <v>1394</v>
      </c>
      <c r="B985" s="7">
        <v>114</v>
      </c>
      <c r="C985" s="8">
        <v>2010</v>
      </c>
      <c r="D985" s="8" t="s">
        <v>1016</v>
      </c>
      <c r="E985" s="8" t="s">
        <v>15</v>
      </c>
      <c r="F985" s="8" t="s">
        <v>25</v>
      </c>
      <c r="G985" s="8" t="s">
        <v>26</v>
      </c>
      <c r="H985" s="17">
        <v>43536</v>
      </c>
      <c r="I985" s="2"/>
      <c r="J985" s="2"/>
      <c r="K985" s="2"/>
      <c r="L985" s="2"/>
      <c r="M985" s="2"/>
      <c r="N985" s="2"/>
      <c r="O985" s="2"/>
      <c r="P985" s="2"/>
      <c r="Q985" s="2"/>
      <c r="R985" s="2"/>
      <c r="S985" s="2"/>
      <c r="T985" s="2"/>
      <c r="U985" s="2"/>
      <c r="V985" s="2"/>
      <c r="W985" s="2"/>
      <c r="X985" s="2"/>
      <c r="Y985" s="2"/>
      <c r="Z985" s="2"/>
    </row>
    <row r="986" spans="1:26" s="4" customFormat="1" ht="57" x14ac:dyDescent="0.2">
      <c r="A986" s="18" t="s">
        <v>972</v>
      </c>
      <c r="B986" s="9">
        <v>2</v>
      </c>
      <c r="C986" s="8">
        <v>2011</v>
      </c>
      <c r="D986" s="8" t="s">
        <v>1034</v>
      </c>
      <c r="E986" s="8" t="s">
        <v>15</v>
      </c>
      <c r="F986" s="8" t="s">
        <v>1645</v>
      </c>
      <c r="G986" s="8" t="s">
        <v>1419</v>
      </c>
      <c r="H986" s="17">
        <v>43523</v>
      </c>
      <c r="I986" s="2"/>
      <c r="J986" s="2"/>
      <c r="K986" s="2"/>
      <c r="L986" s="2"/>
      <c r="M986" s="2"/>
      <c r="N986" s="2"/>
      <c r="O986" s="2"/>
      <c r="P986" s="2"/>
      <c r="Q986" s="2"/>
      <c r="R986" s="2"/>
      <c r="S986" s="2"/>
      <c r="T986" s="2"/>
      <c r="U986" s="2"/>
      <c r="V986" s="2"/>
      <c r="W986" s="2"/>
      <c r="X986" s="2"/>
      <c r="Y986" s="2"/>
      <c r="Z986" s="2"/>
    </row>
    <row r="987" spans="1:26" s="4" customFormat="1" ht="85.5" x14ac:dyDescent="0.2">
      <c r="A987" s="18" t="s">
        <v>1607</v>
      </c>
      <c r="B987" s="9">
        <v>305</v>
      </c>
      <c r="C987" s="8">
        <v>2008</v>
      </c>
      <c r="D987" s="8" t="s">
        <v>889</v>
      </c>
      <c r="E987" s="8" t="s">
        <v>890</v>
      </c>
      <c r="F987" s="8" t="s">
        <v>891</v>
      </c>
      <c r="G987" s="8" t="s">
        <v>97</v>
      </c>
      <c r="H987" s="17">
        <v>43536</v>
      </c>
      <c r="I987" s="2"/>
      <c r="J987" s="2"/>
      <c r="K987" s="2"/>
      <c r="L987" s="2"/>
      <c r="M987" s="2"/>
      <c r="N987" s="2"/>
      <c r="O987" s="2"/>
      <c r="P987" s="2"/>
      <c r="Q987" s="2"/>
      <c r="R987" s="2"/>
      <c r="S987" s="2"/>
      <c r="T987" s="2"/>
      <c r="U987" s="2"/>
      <c r="V987" s="2"/>
      <c r="W987" s="2"/>
      <c r="X987" s="2"/>
      <c r="Y987" s="2"/>
      <c r="Z987" s="2"/>
    </row>
    <row r="988" spans="1:26" s="4" customFormat="1" ht="28.5" x14ac:dyDescent="0.2">
      <c r="A988" s="18" t="s">
        <v>1313</v>
      </c>
      <c r="B988" s="9">
        <v>20</v>
      </c>
      <c r="C988" s="8">
        <v>2016</v>
      </c>
      <c r="D988" s="8" t="s">
        <v>1327</v>
      </c>
      <c r="E988" s="8" t="s">
        <v>15</v>
      </c>
      <c r="F988" s="8" t="s">
        <v>823</v>
      </c>
      <c r="G988" s="8" t="s">
        <v>97</v>
      </c>
      <c r="H988" s="17">
        <v>43536</v>
      </c>
      <c r="I988" s="2"/>
      <c r="J988" s="2"/>
      <c r="K988" s="2"/>
      <c r="L988" s="2"/>
      <c r="M988" s="2"/>
      <c r="N988" s="2"/>
      <c r="O988" s="2"/>
      <c r="P988" s="2"/>
      <c r="Q988" s="2"/>
      <c r="R988" s="2"/>
      <c r="S988" s="2"/>
      <c r="T988" s="2"/>
      <c r="U988" s="2"/>
      <c r="V988" s="2"/>
      <c r="W988" s="2"/>
      <c r="X988" s="2"/>
      <c r="Y988" s="2"/>
      <c r="Z988" s="2"/>
    </row>
    <row r="989" spans="1:26" s="4" customFormat="1" ht="57" x14ac:dyDescent="0.2">
      <c r="A989" s="18" t="s">
        <v>1313</v>
      </c>
      <c r="B989" s="9">
        <v>94</v>
      </c>
      <c r="C989" s="8">
        <v>2013</v>
      </c>
      <c r="D989" s="8" t="s">
        <v>1314</v>
      </c>
      <c r="E989" s="8" t="s">
        <v>15</v>
      </c>
      <c r="F989" s="8" t="s">
        <v>403</v>
      </c>
      <c r="G989" s="8" t="s">
        <v>404</v>
      </c>
      <c r="H989" s="17">
        <v>43536</v>
      </c>
      <c r="I989" s="2"/>
      <c r="J989" s="2"/>
      <c r="K989" s="2"/>
      <c r="L989" s="2"/>
      <c r="M989" s="2"/>
      <c r="N989" s="2"/>
      <c r="O989" s="2"/>
      <c r="P989" s="2"/>
      <c r="Q989" s="2"/>
      <c r="R989" s="2"/>
      <c r="S989" s="2"/>
      <c r="T989" s="2"/>
      <c r="U989" s="2"/>
      <c r="V989" s="2"/>
      <c r="W989" s="2"/>
      <c r="X989" s="2"/>
      <c r="Y989" s="2"/>
      <c r="Z989" s="2"/>
    </row>
    <row r="990" spans="1:26" s="4" customFormat="1" x14ac:dyDescent="0.2">
      <c r="A990" s="18" t="s">
        <v>1315</v>
      </c>
      <c r="B990" s="9">
        <v>2</v>
      </c>
      <c r="C990" s="8">
        <v>2018</v>
      </c>
      <c r="D990" s="8" t="s">
        <v>1339</v>
      </c>
      <c r="E990" s="8" t="s">
        <v>15</v>
      </c>
      <c r="F990" s="8" t="s">
        <v>69</v>
      </c>
      <c r="G990" s="8" t="s">
        <v>7</v>
      </c>
      <c r="H990" s="17">
        <v>43536</v>
      </c>
      <c r="I990" s="2"/>
      <c r="J990" s="2"/>
      <c r="K990" s="2"/>
      <c r="L990" s="2"/>
      <c r="M990" s="2"/>
      <c r="N990" s="2"/>
      <c r="O990" s="2"/>
      <c r="P990" s="2"/>
      <c r="Q990" s="2"/>
      <c r="R990" s="2"/>
      <c r="S990" s="2"/>
      <c r="T990" s="2"/>
      <c r="U990" s="2"/>
      <c r="V990" s="2"/>
      <c r="W990" s="2"/>
      <c r="X990" s="2"/>
      <c r="Y990" s="2"/>
      <c r="Z990" s="2"/>
    </row>
    <row r="991" spans="1:26" s="4" customFormat="1" ht="28.5" x14ac:dyDescent="0.2">
      <c r="A991" s="18" t="s">
        <v>1315</v>
      </c>
      <c r="B991" s="9">
        <v>7</v>
      </c>
      <c r="C991" s="8">
        <v>2017</v>
      </c>
      <c r="D991" s="8" t="s">
        <v>1334</v>
      </c>
      <c r="E991" s="8" t="s">
        <v>158</v>
      </c>
      <c r="F991" s="8" t="s">
        <v>205</v>
      </c>
      <c r="G991" s="8" t="s">
        <v>360</v>
      </c>
      <c r="H991" s="17">
        <v>43536</v>
      </c>
      <c r="I991" s="2"/>
      <c r="J991" s="2"/>
      <c r="K991" s="2"/>
      <c r="L991" s="2"/>
      <c r="M991" s="2"/>
      <c r="N991" s="2"/>
      <c r="O991" s="2"/>
      <c r="P991" s="2"/>
      <c r="Q991" s="2"/>
      <c r="R991" s="2"/>
      <c r="S991" s="2"/>
      <c r="T991" s="2"/>
      <c r="U991" s="2"/>
      <c r="V991" s="2"/>
      <c r="W991" s="2"/>
      <c r="X991" s="2"/>
      <c r="Y991" s="2"/>
      <c r="Z991" s="2"/>
    </row>
    <row r="992" spans="1:26" s="4" customFormat="1" ht="28.5" x14ac:dyDescent="0.2">
      <c r="A992" s="18" t="s">
        <v>1315</v>
      </c>
      <c r="B992" s="9">
        <v>1</v>
      </c>
      <c r="C992" s="8">
        <v>2013</v>
      </c>
      <c r="D992" s="8" t="s">
        <v>1316</v>
      </c>
      <c r="E992" s="8" t="s">
        <v>15</v>
      </c>
      <c r="F992" s="8" t="s">
        <v>131</v>
      </c>
      <c r="G992" s="8" t="s">
        <v>132</v>
      </c>
      <c r="H992" s="17">
        <v>43536</v>
      </c>
      <c r="I992" s="2"/>
      <c r="J992" s="2"/>
      <c r="K992" s="2"/>
      <c r="L992" s="2"/>
      <c r="M992" s="2"/>
      <c r="N992" s="2"/>
      <c r="O992" s="2"/>
      <c r="P992" s="2"/>
      <c r="Q992" s="2"/>
      <c r="R992" s="2"/>
      <c r="S992" s="2"/>
      <c r="T992" s="2"/>
      <c r="U992" s="2"/>
      <c r="V992" s="2"/>
      <c r="W992" s="2"/>
      <c r="X992" s="2"/>
      <c r="Y992" s="2"/>
      <c r="Z992" s="2"/>
    </row>
    <row r="993" spans="1:26" s="4" customFormat="1" ht="42.75" x14ac:dyDescent="0.2">
      <c r="A993" s="18" t="s">
        <v>1363</v>
      </c>
      <c r="B993" s="9" t="s">
        <v>6</v>
      </c>
      <c r="C993" s="8">
        <v>2010</v>
      </c>
      <c r="D993" s="8" t="s">
        <v>1364</v>
      </c>
      <c r="E993" s="8" t="s">
        <v>1365</v>
      </c>
      <c r="F993" s="8" t="s">
        <v>1098</v>
      </c>
      <c r="G993" s="8" t="s">
        <v>346</v>
      </c>
      <c r="H993" s="17">
        <v>43523</v>
      </c>
      <c r="I993" s="2"/>
      <c r="J993" s="2"/>
      <c r="K993" s="2"/>
      <c r="L993" s="2"/>
      <c r="M993" s="2"/>
      <c r="N993" s="2"/>
      <c r="O993" s="2"/>
      <c r="P993" s="2"/>
      <c r="Q993" s="2"/>
      <c r="R993" s="2"/>
      <c r="S993" s="2"/>
      <c r="T993" s="2"/>
      <c r="U993" s="2"/>
      <c r="V993" s="2"/>
      <c r="W993" s="2"/>
      <c r="X993" s="2"/>
      <c r="Y993" s="2"/>
      <c r="Z993" s="2"/>
    </row>
    <row r="994" spans="1:26" s="4" customFormat="1" ht="42.75" x14ac:dyDescent="0.2">
      <c r="A994" s="18" t="s">
        <v>1276</v>
      </c>
      <c r="B994" s="9">
        <v>1</v>
      </c>
      <c r="C994" s="8">
        <v>2018</v>
      </c>
      <c r="D994" s="8" t="s">
        <v>1306</v>
      </c>
      <c r="E994" s="8" t="s">
        <v>10</v>
      </c>
      <c r="F994" s="8" t="s">
        <v>25</v>
      </c>
      <c r="G994" s="8" t="s">
        <v>26</v>
      </c>
      <c r="H994" s="17">
        <v>43536</v>
      </c>
      <c r="I994" s="2"/>
      <c r="J994" s="2"/>
      <c r="K994" s="2"/>
      <c r="L994" s="2"/>
      <c r="M994" s="2"/>
      <c r="N994" s="2"/>
      <c r="O994" s="2"/>
      <c r="P994" s="2"/>
      <c r="Q994" s="2"/>
      <c r="R994" s="2"/>
      <c r="S994" s="2"/>
      <c r="T994" s="2"/>
      <c r="U994" s="2"/>
      <c r="V994" s="2"/>
      <c r="W994" s="2"/>
      <c r="X994" s="2"/>
      <c r="Y994" s="2"/>
      <c r="Z994" s="2"/>
    </row>
    <row r="995" spans="1:26" s="4" customFormat="1" ht="28.5" x14ac:dyDescent="0.2">
      <c r="A995" s="18" t="s">
        <v>1276</v>
      </c>
      <c r="B995" s="9">
        <v>2</v>
      </c>
      <c r="C995" s="8">
        <v>2018</v>
      </c>
      <c r="D995" s="8" t="s">
        <v>1307</v>
      </c>
      <c r="E995" s="8" t="s">
        <v>10</v>
      </c>
      <c r="F995" s="8" t="s">
        <v>25</v>
      </c>
      <c r="G995" s="8" t="s">
        <v>26</v>
      </c>
      <c r="H995" s="17">
        <v>43536</v>
      </c>
      <c r="I995" s="2"/>
      <c r="J995" s="2"/>
      <c r="K995" s="2"/>
      <c r="L995" s="2"/>
      <c r="M995" s="2"/>
      <c r="N995" s="2"/>
      <c r="O995" s="2"/>
      <c r="P995" s="2"/>
      <c r="Q995" s="2"/>
      <c r="R995" s="2"/>
      <c r="S995" s="2"/>
      <c r="T995" s="2"/>
      <c r="U995" s="2"/>
      <c r="V995" s="2"/>
      <c r="W995" s="2"/>
      <c r="X995" s="2"/>
      <c r="Y995" s="2"/>
      <c r="Z995" s="2"/>
    </row>
    <row r="996" spans="1:26" s="4" customFormat="1" ht="28.5" x14ac:dyDescent="0.2">
      <c r="A996" s="18" t="s">
        <v>1276</v>
      </c>
      <c r="B996" s="9">
        <v>9</v>
      </c>
      <c r="C996" s="8">
        <v>2018</v>
      </c>
      <c r="D996" s="8" t="s">
        <v>1305</v>
      </c>
      <c r="E996" s="8" t="s">
        <v>15</v>
      </c>
      <c r="F996" s="8" t="s">
        <v>1442</v>
      </c>
      <c r="G996" s="8" t="s">
        <v>1441</v>
      </c>
      <c r="H996" s="17">
        <v>43536</v>
      </c>
      <c r="I996" s="2"/>
      <c r="J996" s="2"/>
      <c r="K996" s="2"/>
      <c r="L996" s="2"/>
      <c r="M996" s="2"/>
      <c r="N996" s="2"/>
      <c r="O996" s="2"/>
      <c r="P996" s="2"/>
      <c r="Q996" s="2"/>
      <c r="R996" s="2"/>
      <c r="S996" s="2"/>
      <c r="T996" s="2"/>
      <c r="U996" s="2"/>
      <c r="V996" s="2"/>
      <c r="W996" s="2"/>
      <c r="X996" s="2"/>
      <c r="Y996" s="2"/>
      <c r="Z996" s="2"/>
    </row>
    <row r="997" spans="1:26" s="4" customFormat="1" ht="57" x14ac:dyDescent="0.2">
      <c r="A997" s="18" t="s">
        <v>1276</v>
      </c>
      <c r="B997" s="9">
        <v>1</v>
      </c>
      <c r="C997" s="8">
        <v>2017</v>
      </c>
      <c r="D997" s="8" t="s">
        <v>1300</v>
      </c>
      <c r="E997" s="8" t="s">
        <v>1301</v>
      </c>
      <c r="F997" s="8" t="s">
        <v>131</v>
      </c>
      <c r="G997" s="8" t="s">
        <v>132</v>
      </c>
      <c r="H997" s="17">
        <v>43536</v>
      </c>
      <c r="I997" s="2"/>
      <c r="J997" s="2"/>
      <c r="K997" s="2"/>
      <c r="L997" s="2"/>
      <c r="M997" s="2"/>
      <c r="N997" s="2"/>
      <c r="O997" s="2"/>
      <c r="P997" s="2"/>
      <c r="Q997" s="2"/>
      <c r="R997" s="2"/>
      <c r="S997" s="2"/>
      <c r="T997" s="2"/>
      <c r="U997" s="2"/>
      <c r="V997" s="2"/>
      <c r="W997" s="2"/>
      <c r="X997" s="2"/>
      <c r="Y997" s="2"/>
      <c r="Z997" s="2"/>
    </row>
    <row r="998" spans="1:26" s="4" customFormat="1" ht="42.75" x14ac:dyDescent="0.2">
      <c r="A998" s="18" t="s">
        <v>1276</v>
      </c>
      <c r="B998" s="9">
        <v>2</v>
      </c>
      <c r="C998" s="8">
        <v>2017</v>
      </c>
      <c r="D998" s="8" t="s">
        <v>1302</v>
      </c>
      <c r="E998" s="8" t="s">
        <v>15</v>
      </c>
      <c r="F998" s="8" t="s">
        <v>11</v>
      </c>
      <c r="G998" s="8" t="s">
        <v>12</v>
      </c>
      <c r="H998" s="17">
        <v>43536</v>
      </c>
      <c r="I998" s="2"/>
      <c r="J998" s="2"/>
      <c r="K998" s="2"/>
      <c r="L998" s="2"/>
      <c r="M998" s="2"/>
      <c r="N998" s="2"/>
      <c r="O998" s="2"/>
      <c r="P998" s="2"/>
      <c r="Q998" s="2"/>
      <c r="R998" s="2"/>
      <c r="S998" s="2"/>
      <c r="T998" s="2"/>
      <c r="U998" s="2"/>
      <c r="V998" s="2"/>
      <c r="W998" s="2"/>
      <c r="X998" s="2"/>
      <c r="Y998" s="2"/>
      <c r="Z998" s="2"/>
    </row>
    <row r="999" spans="1:26" s="4" customFormat="1" ht="28.5" x14ac:dyDescent="0.2">
      <c r="A999" s="18" t="s">
        <v>1276</v>
      </c>
      <c r="B999" s="9">
        <v>5</v>
      </c>
      <c r="C999" s="8">
        <v>2017</v>
      </c>
      <c r="D999" s="8" t="s">
        <v>1303</v>
      </c>
      <c r="E999" s="8" t="s">
        <v>15</v>
      </c>
      <c r="F999" s="8" t="s">
        <v>131</v>
      </c>
      <c r="G999" s="8" t="s">
        <v>132</v>
      </c>
      <c r="H999" s="17">
        <v>43536</v>
      </c>
      <c r="I999" s="2"/>
      <c r="J999" s="2"/>
      <c r="K999" s="2"/>
      <c r="L999" s="2"/>
      <c r="M999" s="2"/>
      <c r="N999" s="2"/>
      <c r="O999" s="2"/>
      <c r="P999" s="2"/>
      <c r="Q999" s="2"/>
      <c r="R999" s="2"/>
      <c r="S999" s="2"/>
      <c r="T999" s="2"/>
      <c r="U999" s="2"/>
      <c r="V999" s="2"/>
      <c r="W999" s="2"/>
      <c r="X999" s="2"/>
      <c r="Y999" s="2"/>
      <c r="Z999" s="2"/>
    </row>
    <row r="1000" spans="1:26" s="4" customFormat="1" ht="28.5" x14ac:dyDescent="0.2">
      <c r="A1000" s="18" t="s">
        <v>1276</v>
      </c>
      <c r="B1000" s="9">
        <v>6</v>
      </c>
      <c r="C1000" s="8">
        <v>2017</v>
      </c>
      <c r="D1000" s="8" t="s">
        <v>1304</v>
      </c>
      <c r="E1000" s="8" t="s">
        <v>158</v>
      </c>
      <c r="F1000" s="8" t="s">
        <v>205</v>
      </c>
      <c r="G1000" s="8" t="s">
        <v>360</v>
      </c>
      <c r="H1000" s="17">
        <v>43536</v>
      </c>
      <c r="I1000" s="2"/>
      <c r="J1000" s="2"/>
      <c r="K1000" s="2"/>
      <c r="L1000" s="2"/>
      <c r="M1000" s="2"/>
      <c r="N1000" s="2"/>
      <c r="O1000" s="2"/>
      <c r="P1000" s="2"/>
      <c r="Q1000" s="2"/>
      <c r="R1000" s="2"/>
      <c r="S1000" s="2"/>
      <c r="T1000" s="2"/>
      <c r="U1000" s="2"/>
      <c r="V1000" s="2"/>
      <c r="W1000" s="2"/>
      <c r="X1000" s="2"/>
      <c r="Y1000" s="2"/>
      <c r="Z1000" s="2"/>
    </row>
    <row r="1001" spans="1:26" s="4" customFormat="1" ht="28.5" x14ac:dyDescent="0.2">
      <c r="A1001" s="18" t="s">
        <v>1276</v>
      </c>
      <c r="B1001" s="9">
        <v>6</v>
      </c>
      <c r="C1001" s="8">
        <v>2016</v>
      </c>
      <c r="D1001" s="8" t="s">
        <v>1297</v>
      </c>
      <c r="E1001" s="8" t="s">
        <v>15</v>
      </c>
      <c r="F1001" s="8" t="s">
        <v>1442</v>
      </c>
      <c r="G1001" s="8" t="s">
        <v>1441</v>
      </c>
      <c r="H1001" s="17">
        <v>43536</v>
      </c>
      <c r="I1001" s="2"/>
      <c r="J1001" s="2"/>
      <c r="K1001" s="2"/>
      <c r="L1001" s="2"/>
      <c r="M1001" s="2"/>
      <c r="N1001" s="2"/>
      <c r="O1001" s="2"/>
      <c r="P1001" s="2"/>
      <c r="Q1001" s="2"/>
      <c r="R1001" s="2"/>
      <c r="S1001" s="2"/>
      <c r="T1001" s="2"/>
      <c r="U1001" s="2"/>
      <c r="V1001" s="2"/>
      <c r="W1001" s="2"/>
      <c r="X1001" s="2"/>
      <c r="Y1001" s="2"/>
      <c r="Z1001" s="2"/>
    </row>
    <row r="1002" spans="1:26" s="4" customFormat="1" ht="28.5" x14ac:dyDescent="0.2">
      <c r="A1002" s="18" t="s">
        <v>1276</v>
      </c>
      <c r="B1002" s="9">
        <v>7</v>
      </c>
      <c r="C1002" s="8">
        <v>2016</v>
      </c>
      <c r="D1002" s="8" t="s">
        <v>1298</v>
      </c>
      <c r="E1002" s="8" t="s">
        <v>15</v>
      </c>
      <c r="F1002" s="8" t="s">
        <v>131</v>
      </c>
      <c r="G1002" s="8" t="s">
        <v>132</v>
      </c>
      <c r="H1002" s="17">
        <v>43536</v>
      </c>
      <c r="I1002" s="2"/>
      <c r="J1002" s="2"/>
      <c r="K1002" s="2"/>
      <c r="L1002" s="2"/>
      <c r="M1002" s="2"/>
      <c r="N1002" s="2"/>
      <c r="O1002" s="2"/>
      <c r="P1002" s="2"/>
      <c r="Q1002" s="2"/>
      <c r="R1002" s="2"/>
      <c r="S1002" s="2"/>
      <c r="T1002" s="2"/>
      <c r="U1002" s="2"/>
      <c r="V1002" s="2"/>
      <c r="W1002" s="2"/>
      <c r="X1002" s="2"/>
      <c r="Y1002" s="2"/>
      <c r="Z1002" s="2"/>
    </row>
    <row r="1003" spans="1:26" s="4" customFormat="1" ht="42.75" x14ac:dyDescent="0.2">
      <c r="A1003" s="18" t="s">
        <v>1276</v>
      </c>
      <c r="B1003" s="9">
        <v>15</v>
      </c>
      <c r="C1003" s="8">
        <v>2016</v>
      </c>
      <c r="D1003" s="8" t="s">
        <v>1296</v>
      </c>
      <c r="E1003" s="8" t="s">
        <v>10</v>
      </c>
      <c r="F1003" s="8" t="s">
        <v>25</v>
      </c>
      <c r="G1003" s="8" t="s">
        <v>26</v>
      </c>
      <c r="H1003" s="17">
        <v>43536</v>
      </c>
      <c r="I1003" s="2"/>
      <c r="J1003" s="2"/>
      <c r="K1003" s="2"/>
      <c r="L1003" s="2"/>
      <c r="M1003" s="2"/>
      <c r="N1003" s="2"/>
      <c r="O1003" s="2"/>
      <c r="P1003" s="2"/>
      <c r="Q1003" s="2"/>
      <c r="R1003" s="2"/>
      <c r="S1003" s="2"/>
      <c r="T1003" s="2"/>
      <c r="U1003" s="2"/>
      <c r="V1003" s="2"/>
      <c r="W1003" s="2"/>
      <c r="X1003" s="2"/>
      <c r="Y1003" s="2"/>
      <c r="Z1003" s="2"/>
    </row>
    <row r="1004" spans="1:26" s="4" customFormat="1" ht="42.75" x14ac:dyDescent="0.2">
      <c r="A1004" s="18" t="s">
        <v>1276</v>
      </c>
      <c r="B1004" s="9">
        <v>75</v>
      </c>
      <c r="C1004" s="8">
        <v>2016</v>
      </c>
      <c r="D1004" s="8" t="s">
        <v>1299</v>
      </c>
      <c r="E1004" s="8" t="s">
        <v>158</v>
      </c>
      <c r="F1004" s="8" t="s">
        <v>205</v>
      </c>
      <c r="G1004" s="8" t="s">
        <v>360</v>
      </c>
      <c r="H1004" s="17">
        <v>43536</v>
      </c>
      <c r="I1004" s="2"/>
      <c r="J1004" s="2"/>
      <c r="K1004" s="2"/>
      <c r="L1004" s="2"/>
      <c r="M1004" s="2"/>
      <c r="N1004" s="2"/>
      <c r="O1004" s="2"/>
      <c r="P1004" s="2"/>
      <c r="Q1004" s="2"/>
      <c r="R1004" s="2"/>
      <c r="S1004" s="2"/>
      <c r="T1004" s="2"/>
      <c r="U1004" s="2"/>
      <c r="V1004" s="2"/>
      <c r="W1004" s="2"/>
      <c r="X1004" s="2"/>
      <c r="Y1004" s="2"/>
      <c r="Z1004" s="2"/>
    </row>
    <row r="1005" spans="1:26" s="4" customFormat="1" ht="28.5" x14ac:dyDescent="0.2">
      <c r="A1005" s="18" t="s">
        <v>1629</v>
      </c>
      <c r="B1005" s="9">
        <v>1</v>
      </c>
      <c r="C1005" s="8">
        <v>2015</v>
      </c>
      <c r="D1005" s="8" t="s">
        <v>1295</v>
      </c>
      <c r="E1005" s="8" t="s">
        <v>10</v>
      </c>
      <c r="F1005" s="8" t="s">
        <v>1581</v>
      </c>
      <c r="G1005" s="8" t="s">
        <v>12</v>
      </c>
      <c r="H1005" s="17">
        <v>43536</v>
      </c>
      <c r="I1005" s="2"/>
      <c r="J1005" s="2"/>
      <c r="K1005" s="2"/>
      <c r="L1005" s="2"/>
      <c r="M1005" s="2"/>
      <c r="N1005" s="2"/>
      <c r="O1005" s="2"/>
      <c r="P1005" s="2"/>
      <c r="Q1005" s="2"/>
      <c r="R1005" s="2"/>
      <c r="S1005" s="2"/>
      <c r="T1005" s="2"/>
      <c r="U1005" s="2"/>
      <c r="V1005" s="2"/>
      <c r="W1005" s="2"/>
      <c r="X1005" s="2"/>
      <c r="Y1005" s="2"/>
      <c r="Z1005" s="2"/>
    </row>
    <row r="1006" spans="1:26" s="4" customFormat="1" ht="28.5" x14ac:dyDescent="0.2">
      <c r="A1006" s="18" t="s">
        <v>1276</v>
      </c>
      <c r="B1006" s="9">
        <v>3</v>
      </c>
      <c r="C1006" s="8">
        <v>2015</v>
      </c>
      <c r="D1006" s="8" t="s">
        <v>1294</v>
      </c>
      <c r="E1006" s="8" t="s">
        <v>15</v>
      </c>
      <c r="F1006" s="8" t="s">
        <v>1442</v>
      </c>
      <c r="G1006" s="8" t="s">
        <v>1441</v>
      </c>
      <c r="H1006" s="17">
        <v>43536</v>
      </c>
      <c r="I1006" s="2"/>
      <c r="J1006" s="2"/>
      <c r="K1006" s="2"/>
      <c r="L1006" s="2"/>
      <c r="M1006" s="2"/>
      <c r="N1006" s="2"/>
      <c r="O1006" s="2"/>
      <c r="P1006" s="2"/>
      <c r="Q1006" s="2"/>
      <c r="R1006" s="2"/>
      <c r="S1006" s="2"/>
      <c r="T1006" s="2"/>
      <c r="U1006" s="2"/>
      <c r="V1006" s="2"/>
      <c r="W1006" s="2"/>
      <c r="X1006" s="2"/>
      <c r="Y1006" s="2"/>
      <c r="Z1006" s="2"/>
    </row>
    <row r="1007" spans="1:26" s="4" customFormat="1" ht="28.5" x14ac:dyDescent="0.2">
      <c r="A1007" s="18" t="s">
        <v>1276</v>
      </c>
      <c r="B1007" s="9">
        <v>1</v>
      </c>
      <c r="C1007" s="8">
        <v>2014</v>
      </c>
      <c r="D1007" s="8" t="s">
        <v>1293</v>
      </c>
      <c r="E1007" s="8" t="s">
        <v>158</v>
      </c>
      <c r="F1007" s="8" t="s">
        <v>205</v>
      </c>
      <c r="G1007" s="8" t="s">
        <v>360</v>
      </c>
      <c r="H1007" s="17">
        <v>43536</v>
      </c>
      <c r="I1007" s="2"/>
      <c r="J1007" s="2"/>
      <c r="K1007" s="2"/>
      <c r="L1007" s="2"/>
      <c r="M1007" s="2"/>
      <c r="N1007" s="2"/>
      <c r="O1007" s="2"/>
      <c r="P1007" s="2"/>
      <c r="Q1007" s="2"/>
      <c r="R1007" s="2"/>
      <c r="S1007" s="2"/>
      <c r="T1007" s="2"/>
      <c r="U1007" s="2"/>
      <c r="V1007" s="2"/>
      <c r="W1007" s="2"/>
      <c r="X1007" s="2"/>
      <c r="Y1007" s="2"/>
      <c r="Z1007" s="2"/>
    </row>
    <row r="1008" spans="1:26" s="4" customFormat="1" ht="42.75" x14ac:dyDescent="0.2">
      <c r="A1008" s="18" t="s">
        <v>1276</v>
      </c>
      <c r="B1008" s="9">
        <v>3</v>
      </c>
      <c r="C1008" s="8">
        <v>2013</v>
      </c>
      <c r="D1008" s="8" t="s">
        <v>1290</v>
      </c>
      <c r="E1008" s="8" t="s">
        <v>1291</v>
      </c>
      <c r="F1008" s="8" t="s">
        <v>131</v>
      </c>
      <c r="G1008" s="8" t="s">
        <v>132</v>
      </c>
      <c r="H1008" s="17">
        <v>43536</v>
      </c>
      <c r="I1008" s="2"/>
      <c r="J1008" s="2"/>
      <c r="K1008" s="2"/>
      <c r="L1008" s="2"/>
      <c r="M1008" s="2"/>
      <c r="N1008" s="2"/>
      <c r="O1008" s="2"/>
      <c r="P1008" s="2"/>
      <c r="Q1008" s="2"/>
      <c r="R1008" s="2"/>
      <c r="S1008" s="2"/>
      <c r="T1008" s="2"/>
      <c r="U1008" s="2"/>
      <c r="V1008" s="2"/>
      <c r="W1008" s="2"/>
      <c r="X1008" s="2"/>
      <c r="Y1008" s="2"/>
      <c r="Z1008" s="2"/>
    </row>
    <row r="1009" spans="1:26" s="4" customFormat="1" ht="28.5" x14ac:dyDescent="0.2">
      <c r="A1009" s="18" t="s">
        <v>1276</v>
      </c>
      <c r="B1009" s="9">
        <v>5</v>
      </c>
      <c r="C1009" s="8">
        <v>2013</v>
      </c>
      <c r="D1009" s="8" t="s">
        <v>1292</v>
      </c>
      <c r="E1009" s="8" t="s">
        <v>158</v>
      </c>
      <c r="F1009" s="8" t="s">
        <v>205</v>
      </c>
      <c r="G1009" s="8" t="s">
        <v>360</v>
      </c>
      <c r="H1009" s="17">
        <v>43536</v>
      </c>
      <c r="I1009" s="2"/>
      <c r="J1009" s="2"/>
      <c r="K1009" s="2"/>
      <c r="L1009" s="2"/>
      <c r="M1009" s="2"/>
      <c r="N1009" s="2"/>
      <c r="O1009" s="2"/>
      <c r="P1009" s="2"/>
      <c r="Q1009" s="2"/>
      <c r="R1009" s="2"/>
      <c r="S1009" s="2"/>
      <c r="T1009" s="2"/>
      <c r="U1009" s="2"/>
      <c r="V1009" s="2"/>
      <c r="W1009" s="2"/>
      <c r="X1009" s="2"/>
      <c r="Y1009" s="2"/>
      <c r="Z1009" s="2"/>
    </row>
    <row r="1010" spans="1:26" s="4" customFormat="1" ht="28.5" x14ac:dyDescent="0.2">
      <c r="A1010" s="18" t="s">
        <v>1276</v>
      </c>
      <c r="B1010" s="9">
        <v>7</v>
      </c>
      <c r="C1010" s="8">
        <v>2012</v>
      </c>
      <c r="D1010" s="8" t="s">
        <v>1287</v>
      </c>
      <c r="E1010" s="8" t="s">
        <v>10</v>
      </c>
      <c r="F1010" s="8" t="s">
        <v>25</v>
      </c>
      <c r="G1010" s="8" t="s">
        <v>26</v>
      </c>
      <c r="H1010" s="17">
        <v>43536</v>
      </c>
      <c r="I1010" s="2"/>
      <c r="J1010" s="2"/>
      <c r="K1010" s="2"/>
      <c r="L1010" s="2"/>
      <c r="M1010" s="2"/>
      <c r="N1010" s="2"/>
      <c r="O1010" s="2"/>
      <c r="P1010" s="2"/>
      <c r="Q1010" s="2"/>
      <c r="R1010" s="2"/>
      <c r="S1010" s="2"/>
      <c r="T1010" s="2"/>
      <c r="U1010" s="2"/>
      <c r="V1010" s="2"/>
      <c r="W1010" s="2"/>
      <c r="X1010" s="2"/>
      <c r="Y1010" s="2"/>
      <c r="Z1010" s="2"/>
    </row>
    <row r="1011" spans="1:26" s="4" customFormat="1" ht="28.5" x14ac:dyDescent="0.2">
      <c r="A1011" s="18" t="s">
        <v>1276</v>
      </c>
      <c r="B1011" s="9" t="s">
        <v>6</v>
      </c>
      <c r="C1011" s="8">
        <v>2011</v>
      </c>
      <c r="D1011" s="8" t="s">
        <v>1286</v>
      </c>
      <c r="E1011" s="8" t="s">
        <v>10</v>
      </c>
      <c r="F1011" s="8" t="s">
        <v>150</v>
      </c>
      <c r="G1011" s="8" t="s">
        <v>1413</v>
      </c>
      <c r="H1011" s="17">
        <v>43523</v>
      </c>
      <c r="I1011" s="2"/>
      <c r="J1011" s="2"/>
      <c r="K1011" s="2"/>
      <c r="L1011" s="2"/>
      <c r="M1011" s="2"/>
      <c r="N1011" s="2"/>
      <c r="O1011" s="2"/>
      <c r="P1011" s="2"/>
      <c r="Q1011" s="2"/>
      <c r="R1011" s="2"/>
      <c r="S1011" s="2"/>
      <c r="T1011" s="2"/>
      <c r="U1011" s="2"/>
      <c r="V1011" s="2"/>
      <c r="W1011" s="2"/>
      <c r="X1011" s="2"/>
      <c r="Y1011" s="2"/>
      <c r="Z1011" s="2"/>
    </row>
    <row r="1012" spans="1:26" s="4" customFormat="1" ht="42.75" x14ac:dyDescent="0.2">
      <c r="A1012" s="18" t="s">
        <v>1276</v>
      </c>
      <c r="B1012" s="7" t="str">
        <f>HYPERLINK("http://www.alcaldiabogota.gov.co/sisjur/normas/Norma1.jsp?dt=S&amp;i=37369","oo5")</f>
        <v>oo5</v>
      </c>
      <c r="C1012" s="8">
        <v>2009</v>
      </c>
      <c r="D1012" s="8" t="s">
        <v>1369</v>
      </c>
      <c r="E1012" s="8" t="s">
        <v>158</v>
      </c>
      <c r="F1012" s="8" t="s">
        <v>74</v>
      </c>
      <c r="G1012" s="8" t="s">
        <v>1459</v>
      </c>
      <c r="H1012" s="17">
        <v>43522</v>
      </c>
      <c r="I1012" s="2"/>
      <c r="J1012" s="2"/>
      <c r="K1012" s="2"/>
      <c r="L1012" s="2"/>
      <c r="M1012" s="2"/>
      <c r="N1012" s="2"/>
      <c r="O1012" s="2"/>
      <c r="P1012" s="2"/>
      <c r="Q1012" s="2"/>
      <c r="R1012" s="2"/>
      <c r="S1012" s="2"/>
      <c r="T1012" s="2"/>
      <c r="U1012" s="2"/>
      <c r="V1012" s="2"/>
      <c r="W1012" s="2"/>
      <c r="X1012" s="2"/>
      <c r="Y1012" s="2"/>
      <c r="Z1012" s="2"/>
    </row>
    <row r="1013" spans="1:26" s="4" customFormat="1" ht="28.5" x14ac:dyDescent="0.2">
      <c r="A1013" s="18" t="s">
        <v>1276</v>
      </c>
      <c r="B1013" s="9">
        <v>7</v>
      </c>
      <c r="C1013" s="8">
        <v>2009</v>
      </c>
      <c r="D1013" s="8" t="s">
        <v>1282</v>
      </c>
      <c r="E1013" s="8" t="s">
        <v>10</v>
      </c>
      <c r="F1013" s="8" t="s">
        <v>823</v>
      </c>
      <c r="G1013" s="8" t="s">
        <v>97</v>
      </c>
      <c r="H1013" s="17">
        <v>43536</v>
      </c>
      <c r="I1013" s="2"/>
      <c r="J1013" s="2"/>
      <c r="K1013" s="2"/>
      <c r="L1013" s="2"/>
      <c r="M1013" s="2"/>
      <c r="N1013" s="2"/>
      <c r="O1013" s="2"/>
      <c r="P1013" s="2"/>
      <c r="Q1013" s="2"/>
      <c r="R1013" s="2"/>
      <c r="S1013" s="2"/>
      <c r="T1013" s="2"/>
      <c r="U1013" s="2"/>
      <c r="V1013" s="2"/>
      <c r="W1013" s="2"/>
      <c r="X1013" s="2"/>
      <c r="Y1013" s="2"/>
      <c r="Z1013" s="2"/>
    </row>
    <row r="1014" spans="1:26" s="4" customFormat="1" ht="28.5" x14ac:dyDescent="0.2">
      <c r="A1014" s="18" t="s">
        <v>1276</v>
      </c>
      <c r="B1014" s="9">
        <v>7</v>
      </c>
      <c r="C1014" s="8">
        <v>2008</v>
      </c>
      <c r="D1014" s="8" t="s">
        <v>1280</v>
      </c>
      <c r="E1014" s="8" t="s">
        <v>1281</v>
      </c>
      <c r="F1014" s="8" t="s">
        <v>1147</v>
      </c>
      <c r="G1014" s="8" t="s">
        <v>7</v>
      </c>
      <c r="H1014" s="17">
        <v>43536</v>
      </c>
      <c r="I1014" s="2"/>
      <c r="J1014" s="2"/>
      <c r="K1014" s="2"/>
      <c r="L1014" s="2"/>
      <c r="M1014" s="2"/>
      <c r="N1014" s="2"/>
      <c r="O1014" s="2"/>
      <c r="P1014" s="2"/>
      <c r="Q1014" s="2"/>
      <c r="R1014" s="2"/>
      <c r="S1014" s="2"/>
      <c r="T1014" s="2"/>
      <c r="U1014" s="2"/>
      <c r="V1014" s="2"/>
      <c r="W1014" s="2"/>
      <c r="X1014" s="2"/>
      <c r="Y1014" s="2"/>
      <c r="Z1014" s="2"/>
    </row>
    <row r="1015" spans="1:26" s="4" customFormat="1" ht="28.5" x14ac:dyDescent="0.2">
      <c r="A1015" s="18" t="s">
        <v>1276</v>
      </c>
      <c r="B1015" s="9">
        <v>2</v>
      </c>
      <c r="C1015" s="8">
        <v>2005</v>
      </c>
      <c r="D1015" s="8" t="s">
        <v>1277</v>
      </c>
      <c r="E1015" s="8" t="s">
        <v>158</v>
      </c>
      <c r="F1015" s="8" t="s">
        <v>205</v>
      </c>
      <c r="G1015" s="8" t="s">
        <v>360</v>
      </c>
      <c r="H1015" s="17">
        <v>43536</v>
      </c>
      <c r="I1015" s="2"/>
      <c r="J1015" s="2"/>
      <c r="K1015" s="2"/>
      <c r="L1015" s="2"/>
      <c r="M1015" s="2"/>
      <c r="N1015" s="2"/>
      <c r="O1015" s="2"/>
      <c r="P1015" s="2"/>
      <c r="Q1015" s="2"/>
      <c r="R1015" s="2"/>
      <c r="S1015" s="2"/>
      <c r="T1015" s="2"/>
      <c r="U1015" s="2"/>
      <c r="V1015" s="2"/>
      <c r="W1015" s="2"/>
      <c r="X1015" s="2"/>
      <c r="Y1015" s="2"/>
      <c r="Z1015" s="2"/>
    </row>
    <row r="1016" spans="1:26" s="4" customFormat="1" ht="42.75" x14ac:dyDescent="0.2">
      <c r="A1016" s="18" t="s">
        <v>1276</v>
      </c>
      <c r="B1016" s="9">
        <v>4</v>
      </c>
      <c r="C1016" s="8">
        <v>2005</v>
      </c>
      <c r="D1016" s="8" t="s">
        <v>1275</v>
      </c>
      <c r="E1016" s="8" t="s">
        <v>10</v>
      </c>
      <c r="F1016" s="8" t="s">
        <v>25</v>
      </c>
      <c r="G1016" s="8" t="s">
        <v>26</v>
      </c>
      <c r="H1016" s="17">
        <v>43536</v>
      </c>
      <c r="I1016" s="2"/>
      <c r="J1016" s="2"/>
      <c r="K1016" s="2"/>
      <c r="L1016" s="2"/>
      <c r="M1016" s="2"/>
      <c r="N1016" s="2"/>
      <c r="O1016" s="2"/>
      <c r="P1016" s="2"/>
      <c r="Q1016" s="2"/>
      <c r="R1016" s="2"/>
      <c r="S1016" s="2"/>
      <c r="T1016" s="2"/>
      <c r="U1016" s="2"/>
      <c r="V1016" s="2"/>
      <c r="W1016" s="2"/>
      <c r="X1016" s="2"/>
      <c r="Y1016" s="2"/>
      <c r="Z1016" s="2"/>
    </row>
    <row r="1017" spans="1:26" s="4" customFormat="1" ht="114" x14ac:dyDescent="0.2">
      <c r="A1017" s="18" t="s">
        <v>1622</v>
      </c>
      <c r="B1017" s="9">
        <v>5</v>
      </c>
      <c r="C1017" s="8">
        <v>2005</v>
      </c>
      <c r="D1017" s="8" t="s">
        <v>1278</v>
      </c>
      <c r="E1017" s="8" t="s">
        <v>1279</v>
      </c>
      <c r="F1017" s="8" t="s">
        <v>919</v>
      </c>
      <c r="G1017" s="8" t="s">
        <v>920</v>
      </c>
      <c r="H1017" s="17">
        <v>43536</v>
      </c>
      <c r="I1017" s="2"/>
      <c r="J1017" s="2"/>
      <c r="K1017" s="2"/>
      <c r="L1017" s="2"/>
      <c r="M1017" s="2"/>
      <c r="N1017" s="2"/>
      <c r="O1017" s="2"/>
      <c r="P1017" s="2"/>
      <c r="Q1017" s="2"/>
      <c r="R1017" s="2"/>
      <c r="S1017" s="2"/>
      <c r="T1017" s="2"/>
      <c r="U1017" s="2"/>
      <c r="V1017" s="2"/>
      <c r="W1017" s="2"/>
      <c r="X1017" s="2"/>
      <c r="Y1017" s="2"/>
      <c r="Z1017" s="2"/>
    </row>
    <row r="1018" spans="1:26" s="4" customFormat="1" ht="28.5" x14ac:dyDescent="0.2">
      <c r="A1018" s="18" t="s">
        <v>1276</v>
      </c>
      <c r="B1018" s="9">
        <v>13</v>
      </c>
      <c r="C1018" s="8">
        <v>2002</v>
      </c>
      <c r="D1018" s="8" t="s">
        <v>1308</v>
      </c>
      <c r="E1018" s="8" t="s">
        <v>10</v>
      </c>
      <c r="F1018" s="8" t="s">
        <v>1581</v>
      </c>
      <c r="G1018" s="8" t="s">
        <v>12</v>
      </c>
      <c r="H1018" s="17">
        <v>43536</v>
      </c>
      <c r="I1018" s="2"/>
      <c r="J1018" s="2"/>
      <c r="K1018" s="2"/>
      <c r="L1018" s="2"/>
      <c r="M1018" s="2"/>
      <c r="N1018" s="2"/>
      <c r="O1018" s="2"/>
      <c r="P1018" s="2"/>
      <c r="Q1018" s="2"/>
      <c r="R1018" s="2"/>
      <c r="S1018" s="2"/>
      <c r="T1018" s="2"/>
      <c r="U1018" s="2"/>
      <c r="V1018" s="2"/>
      <c r="W1018" s="2"/>
      <c r="X1018" s="2"/>
      <c r="Y1018" s="2"/>
      <c r="Z1018" s="2"/>
    </row>
    <row r="1019" spans="1:26" s="4" customFormat="1" ht="28.5" x14ac:dyDescent="0.2">
      <c r="A1019" s="18" t="s">
        <v>1563</v>
      </c>
      <c r="B1019" s="8">
        <v>9001</v>
      </c>
      <c r="C1019" s="8">
        <v>2015</v>
      </c>
      <c r="D1019" s="8" t="s">
        <v>1351</v>
      </c>
      <c r="E1019" s="8" t="s">
        <v>1352</v>
      </c>
      <c r="F1019" s="8" t="s">
        <v>108</v>
      </c>
      <c r="G1019" s="8" t="s">
        <v>7</v>
      </c>
      <c r="H1019" s="17">
        <v>43536</v>
      </c>
      <c r="I1019" s="2"/>
      <c r="J1019" s="2"/>
      <c r="K1019" s="2"/>
      <c r="L1019" s="2"/>
      <c r="M1019" s="2"/>
      <c r="N1019" s="2"/>
      <c r="O1019" s="2"/>
      <c r="P1019" s="2"/>
      <c r="Q1019" s="2"/>
      <c r="R1019" s="2"/>
      <c r="S1019" s="2"/>
      <c r="T1019" s="2"/>
      <c r="U1019" s="2"/>
      <c r="V1019" s="2"/>
      <c r="W1019" s="2"/>
      <c r="X1019" s="2"/>
      <c r="Y1019" s="2"/>
      <c r="Z1019" s="2"/>
    </row>
    <row r="1020" spans="1:26" s="4" customFormat="1" ht="28.5" x14ac:dyDescent="0.2">
      <c r="A1020" s="18" t="s">
        <v>1563</v>
      </c>
      <c r="B1020" s="8">
        <v>4533</v>
      </c>
      <c r="C1020" s="8">
        <v>2015</v>
      </c>
      <c r="D1020" s="8" t="s">
        <v>1350</v>
      </c>
      <c r="E1020" s="8" t="s">
        <v>158</v>
      </c>
      <c r="F1020" s="8" t="s">
        <v>205</v>
      </c>
      <c r="G1020" s="8" t="s">
        <v>360</v>
      </c>
      <c r="H1020" s="17">
        <v>43536</v>
      </c>
      <c r="I1020" s="2"/>
      <c r="J1020" s="2"/>
      <c r="K1020" s="2"/>
      <c r="L1020" s="2"/>
      <c r="M1020" s="2"/>
      <c r="N1020" s="2"/>
      <c r="O1020" s="2"/>
      <c r="P1020" s="2"/>
      <c r="Q1020" s="2"/>
      <c r="R1020" s="2"/>
      <c r="S1020" s="2"/>
      <c r="T1020" s="2"/>
      <c r="U1020" s="2"/>
      <c r="V1020" s="2"/>
      <c r="W1020" s="2"/>
      <c r="X1020" s="2"/>
      <c r="Y1020" s="2"/>
      <c r="Z1020" s="2"/>
    </row>
    <row r="1021" spans="1:26" s="4" customFormat="1" ht="28.5" x14ac:dyDescent="0.2">
      <c r="A1021" s="18" t="s">
        <v>1563</v>
      </c>
      <c r="B1021" s="8">
        <v>27001</v>
      </c>
      <c r="C1021" s="8">
        <v>2013</v>
      </c>
      <c r="D1021" s="8" t="s">
        <v>1353</v>
      </c>
      <c r="E1021" s="8" t="s">
        <v>1354</v>
      </c>
      <c r="F1021" s="8" t="s">
        <v>973</v>
      </c>
      <c r="G1021" s="8" t="s">
        <v>974</v>
      </c>
      <c r="H1021" s="17">
        <v>43536</v>
      </c>
      <c r="I1021" s="2"/>
      <c r="J1021" s="2"/>
      <c r="K1021" s="2"/>
      <c r="L1021" s="2"/>
      <c r="M1021" s="2"/>
      <c r="N1021" s="2"/>
      <c r="O1021" s="2"/>
      <c r="P1021" s="2"/>
      <c r="Q1021" s="2"/>
      <c r="R1021" s="2"/>
      <c r="S1021" s="2"/>
      <c r="T1021" s="2"/>
      <c r="U1021" s="2"/>
      <c r="V1021" s="2"/>
      <c r="W1021" s="2"/>
      <c r="X1021" s="2"/>
      <c r="Y1021" s="2"/>
      <c r="Z1021" s="2"/>
    </row>
    <row r="1022" spans="1:26" s="4" customFormat="1" ht="42.75" x14ac:dyDescent="0.2">
      <c r="A1022" s="18" t="s">
        <v>1563</v>
      </c>
      <c r="B1022" s="7">
        <v>4231</v>
      </c>
      <c r="C1022" s="8">
        <v>2012</v>
      </c>
      <c r="D1022" s="8" t="s">
        <v>1358</v>
      </c>
      <c r="E1022" s="8" t="s">
        <v>15</v>
      </c>
      <c r="F1022" s="8" t="s">
        <v>1098</v>
      </c>
      <c r="G1022" s="8" t="s">
        <v>1099</v>
      </c>
      <c r="H1022" s="17">
        <v>43523</v>
      </c>
      <c r="I1022" s="2"/>
      <c r="J1022" s="2"/>
      <c r="K1022" s="2"/>
      <c r="L1022" s="2"/>
      <c r="M1022" s="2"/>
      <c r="N1022" s="2"/>
      <c r="O1022" s="2"/>
      <c r="P1022" s="2"/>
      <c r="Q1022" s="2"/>
      <c r="R1022" s="2"/>
      <c r="S1022" s="2"/>
      <c r="T1022" s="2"/>
      <c r="U1022" s="2"/>
      <c r="V1022" s="2"/>
      <c r="W1022" s="2"/>
      <c r="X1022" s="2"/>
      <c r="Y1022" s="2"/>
      <c r="Z1022" s="2"/>
    </row>
    <row r="1023" spans="1:26" s="4" customFormat="1" ht="42.75" x14ac:dyDescent="0.2">
      <c r="A1023" s="18" t="s">
        <v>1563</v>
      </c>
      <c r="B1023" s="7">
        <v>4983</v>
      </c>
      <c r="C1023" s="8">
        <v>2012</v>
      </c>
      <c r="D1023" s="8" t="s">
        <v>1359</v>
      </c>
      <c r="E1023" s="8" t="s">
        <v>15</v>
      </c>
      <c r="F1023" s="8" t="s">
        <v>1098</v>
      </c>
      <c r="G1023" s="8" t="s">
        <v>1099</v>
      </c>
      <c r="H1023" s="17">
        <v>43523</v>
      </c>
      <c r="I1023" s="2"/>
      <c r="J1023" s="2"/>
      <c r="K1023" s="2"/>
      <c r="L1023" s="2"/>
      <c r="M1023" s="2"/>
      <c r="N1023" s="2"/>
      <c r="O1023" s="2"/>
      <c r="P1023" s="2"/>
      <c r="Q1023" s="2"/>
      <c r="R1023" s="2"/>
      <c r="S1023" s="2"/>
      <c r="T1023" s="2"/>
      <c r="U1023" s="2"/>
      <c r="V1023" s="2"/>
      <c r="W1023" s="2"/>
      <c r="X1023" s="2"/>
      <c r="Y1023" s="2"/>
      <c r="Z1023" s="2"/>
    </row>
    <row r="1024" spans="1:26" s="4" customFormat="1" ht="85.5" x14ac:dyDescent="0.2">
      <c r="A1024" s="18" t="s">
        <v>1563</v>
      </c>
      <c r="B1024" s="7">
        <v>5365</v>
      </c>
      <c r="C1024" s="8">
        <v>2012</v>
      </c>
      <c r="D1024" s="8" t="s">
        <v>1360</v>
      </c>
      <c r="E1024" s="8" t="s">
        <v>15</v>
      </c>
      <c r="F1024" s="8" t="s">
        <v>1098</v>
      </c>
      <c r="G1024" s="8" t="s">
        <v>1099</v>
      </c>
      <c r="H1024" s="17">
        <v>43523</v>
      </c>
      <c r="I1024" s="2"/>
      <c r="J1024" s="2"/>
      <c r="K1024" s="2"/>
      <c r="L1024" s="2"/>
      <c r="M1024" s="2"/>
      <c r="N1024" s="2"/>
      <c r="O1024" s="2"/>
      <c r="P1024" s="2"/>
      <c r="Q1024" s="2"/>
      <c r="R1024" s="2"/>
      <c r="S1024" s="2"/>
      <c r="T1024" s="2"/>
      <c r="U1024" s="2"/>
      <c r="V1024" s="2"/>
      <c r="W1024" s="2"/>
      <c r="X1024" s="2"/>
      <c r="Y1024" s="2"/>
      <c r="Z1024" s="2"/>
    </row>
    <row r="1025" spans="1:26" s="4" customFormat="1" ht="28.5" x14ac:dyDescent="0.2">
      <c r="A1025" s="18" t="s">
        <v>1563</v>
      </c>
      <c r="B1025" s="8">
        <v>1141</v>
      </c>
      <c r="C1025" s="8">
        <v>2011</v>
      </c>
      <c r="D1025" s="8" t="s">
        <v>1357</v>
      </c>
      <c r="E1025" s="8" t="s">
        <v>158</v>
      </c>
      <c r="F1025" s="8" t="s">
        <v>205</v>
      </c>
      <c r="G1025" s="8" t="s">
        <v>360</v>
      </c>
      <c r="H1025" s="17">
        <v>43536</v>
      </c>
      <c r="I1025" s="2"/>
      <c r="J1025" s="2"/>
      <c r="K1025" s="2"/>
      <c r="L1025" s="2"/>
      <c r="M1025" s="2"/>
      <c r="N1025" s="2"/>
      <c r="O1025" s="2"/>
      <c r="P1025" s="2"/>
      <c r="Q1025" s="2"/>
      <c r="R1025" s="2"/>
      <c r="S1025" s="2"/>
      <c r="T1025" s="2"/>
      <c r="U1025" s="2"/>
      <c r="V1025" s="2"/>
      <c r="W1025" s="2"/>
      <c r="X1025" s="2"/>
      <c r="Y1025" s="2"/>
      <c r="Z1025" s="2"/>
    </row>
    <row r="1026" spans="1:26" s="4" customFormat="1" ht="57" x14ac:dyDescent="0.2">
      <c r="A1026" s="18" t="s">
        <v>1563</v>
      </c>
      <c r="B1026" s="8">
        <v>26000</v>
      </c>
      <c r="C1026" s="8">
        <v>2010</v>
      </c>
      <c r="D1026" s="8" t="s">
        <v>1356</v>
      </c>
      <c r="E1026" s="8" t="s">
        <v>10</v>
      </c>
      <c r="F1026" s="8" t="s">
        <v>184</v>
      </c>
      <c r="G1026" s="8" t="s">
        <v>1501</v>
      </c>
      <c r="H1026" s="17">
        <v>43528</v>
      </c>
      <c r="I1026" s="2"/>
      <c r="J1026" s="2"/>
      <c r="K1026" s="2"/>
      <c r="L1026" s="2"/>
      <c r="M1026" s="2"/>
      <c r="N1026" s="2"/>
      <c r="O1026" s="2"/>
      <c r="P1026" s="2"/>
      <c r="Q1026" s="2"/>
      <c r="R1026" s="2"/>
      <c r="S1026" s="2"/>
      <c r="T1026" s="2"/>
      <c r="U1026" s="2"/>
      <c r="V1026" s="2"/>
      <c r="W1026" s="2"/>
      <c r="X1026" s="2"/>
      <c r="Y1026" s="2"/>
      <c r="Z1026" s="2"/>
    </row>
    <row r="1027" spans="1:26" s="4" customFormat="1" ht="28.5" x14ac:dyDescent="0.2">
      <c r="A1027" s="18" t="s">
        <v>1563</v>
      </c>
      <c r="B1027" s="8">
        <v>5375</v>
      </c>
      <c r="C1027" s="8">
        <v>2010</v>
      </c>
      <c r="D1027" s="8" t="s">
        <v>1355</v>
      </c>
      <c r="E1027" s="8" t="s">
        <v>158</v>
      </c>
      <c r="F1027" s="8" t="s">
        <v>205</v>
      </c>
      <c r="G1027" s="8" t="s">
        <v>360</v>
      </c>
      <c r="H1027" s="17">
        <v>43536</v>
      </c>
      <c r="I1027" s="2"/>
      <c r="J1027" s="2"/>
      <c r="K1027" s="2"/>
      <c r="L1027" s="2"/>
      <c r="M1027" s="2"/>
      <c r="N1027" s="2"/>
      <c r="O1027" s="2"/>
      <c r="P1027" s="2"/>
      <c r="Q1027" s="2"/>
      <c r="R1027" s="2"/>
      <c r="S1027" s="2"/>
      <c r="T1027" s="2"/>
      <c r="U1027" s="2"/>
      <c r="V1027" s="2"/>
      <c r="W1027" s="2"/>
      <c r="X1027" s="2"/>
      <c r="Y1027" s="2"/>
      <c r="Z1027" s="2"/>
    </row>
    <row r="1028" spans="1:26" s="4" customFormat="1" ht="57" x14ac:dyDescent="0.2">
      <c r="A1028" s="18" t="s">
        <v>1616</v>
      </c>
      <c r="B1028" s="9">
        <v>81</v>
      </c>
      <c r="C1028" s="8">
        <v>2014</v>
      </c>
      <c r="D1028" s="8" t="s">
        <v>1320</v>
      </c>
      <c r="E1028" s="8" t="s">
        <v>15</v>
      </c>
      <c r="F1028" s="8" t="s">
        <v>1581</v>
      </c>
      <c r="G1028" s="8" t="s">
        <v>12</v>
      </c>
      <c r="H1028" s="17">
        <v>43536</v>
      </c>
      <c r="I1028" s="2"/>
      <c r="J1028" s="2"/>
      <c r="K1028" s="2"/>
      <c r="L1028" s="2"/>
      <c r="M1028" s="2"/>
      <c r="N1028" s="2"/>
      <c r="O1028" s="2"/>
      <c r="P1028" s="2"/>
      <c r="Q1028" s="2"/>
      <c r="R1028" s="2"/>
      <c r="S1028" s="2"/>
      <c r="T1028" s="2"/>
      <c r="U1028" s="2"/>
      <c r="V1028" s="2"/>
      <c r="W1028" s="2"/>
      <c r="X1028" s="2"/>
      <c r="Y1028" s="2"/>
      <c r="Z1028" s="2"/>
    </row>
    <row r="1029" spans="1:26" s="4" customFormat="1" ht="28.5" x14ac:dyDescent="0.2">
      <c r="A1029" s="18" t="s">
        <v>1616</v>
      </c>
      <c r="B1029" s="9" t="s">
        <v>1626</v>
      </c>
      <c r="C1029" s="8">
        <v>2005</v>
      </c>
      <c r="D1029" s="8" t="s">
        <v>1309</v>
      </c>
      <c r="E1029" s="8" t="s">
        <v>15</v>
      </c>
      <c r="F1029" s="8" t="s">
        <v>1581</v>
      </c>
      <c r="G1029" s="8" t="s">
        <v>12</v>
      </c>
      <c r="H1029" s="17">
        <v>43536</v>
      </c>
      <c r="I1029" s="2"/>
      <c r="J1029" s="2"/>
      <c r="K1029" s="2"/>
      <c r="L1029" s="2"/>
      <c r="M1029" s="2"/>
      <c r="N1029" s="2"/>
      <c r="O1029" s="2"/>
      <c r="P1029" s="2"/>
      <c r="Q1029" s="2"/>
      <c r="R1029" s="2"/>
      <c r="S1029" s="2"/>
      <c r="T1029" s="2"/>
      <c r="U1029" s="2"/>
      <c r="V1029" s="2"/>
      <c r="W1029" s="2"/>
      <c r="X1029" s="2"/>
      <c r="Y1029" s="2"/>
      <c r="Z1029" s="2"/>
    </row>
    <row r="1030" spans="1:26" s="4" customFormat="1" ht="28.5" x14ac:dyDescent="0.2">
      <c r="A1030" s="18" t="s">
        <v>1628</v>
      </c>
      <c r="B1030" s="9" t="s">
        <v>1328</v>
      </c>
      <c r="C1030" s="8">
        <v>2017</v>
      </c>
      <c r="D1030" s="8" t="s">
        <v>1329</v>
      </c>
      <c r="E1030" s="8" t="s">
        <v>15</v>
      </c>
      <c r="F1030" s="8" t="s">
        <v>1581</v>
      </c>
      <c r="G1030" s="8" t="s">
        <v>12</v>
      </c>
      <c r="H1030" s="17">
        <v>43536</v>
      </c>
      <c r="I1030" s="2"/>
      <c r="J1030" s="2"/>
      <c r="K1030" s="2"/>
      <c r="L1030" s="2"/>
      <c r="M1030" s="2"/>
      <c r="N1030" s="2"/>
      <c r="O1030" s="2"/>
      <c r="P1030" s="2"/>
      <c r="Q1030" s="2"/>
      <c r="R1030" s="2"/>
      <c r="S1030" s="2"/>
      <c r="T1030" s="2"/>
      <c r="U1030" s="2"/>
      <c r="V1030" s="2"/>
      <c r="W1030" s="2"/>
      <c r="X1030" s="2"/>
      <c r="Y1030" s="2"/>
      <c r="Z1030" s="2"/>
    </row>
    <row r="1031" spans="1:26" s="4" customFormat="1" ht="24" customHeight="1" x14ac:dyDescent="0.2">
      <c r="A1031" s="27" t="s">
        <v>1569</v>
      </c>
      <c r="B1031" s="28">
        <v>23</v>
      </c>
      <c r="C1031" s="26">
        <v>42810</v>
      </c>
      <c r="D1031" s="29" t="s">
        <v>1570</v>
      </c>
      <c r="E1031" s="30" t="s">
        <v>1602</v>
      </c>
      <c r="F1031" s="30" t="s">
        <v>1435</v>
      </c>
      <c r="G1031" s="29" t="s">
        <v>1634</v>
      </c>
      <c r="H1031" s="31">
        <v>43539</v>
      </c>
      <c r="I1031" s="2"/>
      <c r="J1031" s="2"/>
      <c r="K1031" s="2"/>
      <c r="L1031" s="2"/>
      <c r="M1031" s="2"/>
      <c r="N1031" s="2"/>
      <c r="O1031" s="2"/>
      <c r="P1031" s="2"/>
      <c r="Q1031" s="2"/>
      <c r="R1031" s="2"/>
      <c r="S1031" s="2"/>
      <c r="T1031" s="2"/>
      <c r="U1031" s="2"/>
      <c r="V1031" s="2"/>
      <c r="W1031" s="2"/>
      <c r="X1031" s="2"/>
      <c r="Y1031" s="2"/>
      <c r="Z1031" s="2"/>
    </row>
    <row r="1032" spans="1:26" s="4" customFormat="1" ht="57" x14ac:dyDescent="0.2">
      <c r="A1032" s="27" t="s">
        <v>1592</v>
      </c>
      <c r="B1032" s="28">
        <v>2</v>
      </c>
      <c r="C1032" s="26">
        <v>42933</v>
      </c>
      <c r="D1032" s="29" t="s">
        <v>1593</v>
      </c>
      <c r="E1032" s="30" t="s">
        <v>1602</v>
      </c>
      <c r="F1032" s="30" t="s">
        <v>1435</v>
      </c>
      <c r="G1032" s="29" t="s">
        <v>1635</v>
      </c>
      <c r="H1032" s="31">
        <v>43539</v>
      </c>
      <c r="I1032" s="2"/>
      <c r="J1032" s="2"/>
      <c r="K1032" s="2"/>
      <c r="L1032" s="2"/>
      <c r="M1032" s="2"/>
      <c r="N1032" s="2"/>
      <c r="O1032" s="2"/>
      <c r="P1032" s="2"/>
      <c r="Q1032" s="2"/>
      <c r="R1032" s="2"/>
      <c r="S1032" s="2"/>
      <c r="T1032" s="2"/>
      <c r="U1032" s="2"/>
      <c r="V1032" s="2"/>
      <c r="W1032" s="2"/>
      <c r="X1032" s="2"/>
      <c r="Y1032" s="2"/>
      <c r="Z1032" s="2"/>
    </row>
    <row r="1033" spans="1:26" s="4" customFormat="1" ht="24" customHeight="1" x14ac:dyDescent="0.2">
      <c r="A1033" s="18" t="s">
        <v>1615</v>
      </c>
      <c r="B1033" s="9">
        <v>20161000000037</v>
      </c>
      <c r="C1033" s="8">
        <v>2016</v>
      </c>
      <c r="D1033" s="8" t="s">
        <v>1614</v>
      </c>
      <c r="E1033" s="8" t="s">
        <v>15</v>
      </c>
      <c r="F1033" s="8" t="s">
        <v>1581</v>
      </c>
      <c r="G1033" s="8" t="s">
        <v>12</v>
      </c>
      <c r="H1033" s="17">
        <v>43536</v>
      </c>
      <c r="I1033" s="2"/>
      <c r="J1033" s="2"/>
      <c r="K1033" s="2"/>
      <c r="L1033" s="2"/>
      <c r="M1033" s="2"/>
      <c r="N1033" s="2"/>
      <c r="O1033" s="2"/>
      <c r="P1033" s="2"/>
      <c r="Q1033" s="2"/>
      <c r="R1033" s="2"/>
      <c r="S1033" s="2"/>
      <c r="T1033" s="2"/>
      <c r="U1033" s="2"/>
      <c r="V1033" s="2"/>
      <c r="W1033" s="2"/>
      <c r="X1033" s="2"/>
      <c r="Y1033" s="2"/>
      <c r="Z1033" s="2"/>
    </row>
    <row r="1034" spans="1:26" s="4" customFormat="1" ht="28.5" x14ac:dyDescent="0.2">
      <c r="A1034" s="18" t="s">
        <v>1625</v>
      </c>
      <c r="B1034" s="9">
        <v>6</v>
      </c>
      <c r="C1034" s="8">
        <v>2017</v>
      </c>
      <c r="D1034" s="8" t="s">
        <v>1331</v>
      </c>
      <c r="E1034" s="8" t="s">
        <v>158</v>
      </c>
      <c r="F1034" s="8" t="s">
        <v>205</v>
      </c>
      <c r="G1034" s="8" t="s">
        <v>360</v>
      </c>
      <c r="H1034" s="17">
        <v>43536</v>
      </c>
      <c r="I1034" s="2"/>
      <c r="J1034" s="2"/>
      <c r="K1034" s="2"/>
      <c r="L1034" s="2"/>
      <c r="M1034" s="2"/>
      <c r="N1034" s="2"/>
      <c r="O1034" s="2"/>
      <c r="P1034" s="2"/>
      <c r="Q1034" s="2"/>
      <c r="R1034" s="2"/>
      <c r="S1034" s="2"/>
      <c r="T1034" s="2"/>
      <c r="U1034" s="2"/>
      <c r="V1034" s="2"/>
      <c r="W1034" s="2"/>
      <c r="X1034" s="2"/>
      <c r="Y1034" s="2"/>
      <c r="Z1034" s="2"/>
    </row>
    <row r="1035" spans="1:26" s="4" customFormat="1" ht="28.5" x14ac:dyDescent="0.2">
      <c r="A1035" s="18" t="s">
        <v>1625</v>
      </c>
      <c r="B1035" s="9">
        <v>1</v>
      </c>
      <c r="C1035" s="8">
        <v>2003</v>
      </c>
      <c r="D1035" s="8" t="s">
        <v>1617</v>
      </c>
      <c r="E1035" s="8" t="s">
        <v>15</v>
      </c>
      <c r="F1035" s="8" t="s">
        <v>25</v>
      </c>
      <c r="G1035" s="8" t="s">
        <v>26</v>
      </c>
      <c r="H1035" s="17">
        <v>43536</v>
      </c>
      <c r="I1035" s="2"/>
      <c r="J1035" s="2"/>
      <c r="K1035" s="2"/>
      <c r="L1035" s="2"/>
      <c r="M1035" s="2"/>
      <c r="N1035" s="2"/>
      <c r="O1035" s="2"/>
      <c r="P1035" s="2"/>
      <c r="Q1035" s="2"/>
      <c r="R1035" s="2"/>
      <c r="S1035" s="2"/>
      <c r="T1035" s="2"/>
      <c r="U1035" s="2"/>
      <c r="V1035" s="2"/>
      <c r="W1035" s="2"/>
      <c r="X1035" s="2"/>
      <c r="Y1035" s="2"/>
      <c r="Z1035" s="2"/>
    </row>
    <row r="1036" spans="1:26" s="4" customFormat="1" ht="38.25" customHeight="1" x14ac:dyDescent="0.2">
      <c r="A1036" s="18" t="s">
        <v>1625</v>
      </c>
      <c r="B1036" s="9" t="s">
        <v>1317</v>
      </c>
      <c r="C1036" s="8">
        <v>2014</v>
      </c>
      <c r="D1036" s="8" t="s">
        <v>1318</v>
      </c>
      <c r="E1036" s="8" t="s">
        <v>15</v>
      </c>
      <c r="F1036" s="8" t="s">
        <v>1581</v>
      </c>
      <c r="G1036" s="8" t="s">
        <v>12</v>
      </c>
      <c r="H1036" s="17">
        <v>43536</v>
      </c>
      <c r="I1036" s="2"/>
      <c r="J1036" s="2"/>
      <c r="K1036" s="2"/>
      <c r="L1036" s="2"/>
      <c r="M1036" s="2"/>
      <c r="N1036" s="2"/>
      <c r="O1036" s="2"/>
      <c r="P1036" s="2"/>
      <c r="Q1036" s="2"/>
      <c r="R1036" s="2"/>
      <c r="S1036" s="2"/>
      <c r="T1036" s="2"/>
      <c r="U1036" s="2"/>
      <c r="V1036" s="2"/>
      <c r="W1036" s="2"/>
      <c r="X1036" s="2"/>
      <c r="Y1036" s="2"/>
      <c r="Z1036" s="2"/>
    </row>
    <row r="1037" spans="1:26" s="4" customFormat="1" ht="48" customHeight="1" x14ac:dyDescent="0.2">
      <c r="A1037" s="18" t="s">
        <v>1618</v>
      </c>
      <c r="B1037" s="9">
        <v>22</v>
      </c>
      <c r="C1037" s="8">
        <v>2018</v>
      </c>
      <c r="D1037" s="8" t="s">
        <v>1619</v>
      </c>
      <c r="E1037" s="8" t="s">
        <v>15</v>
      </c>
      <c r="F1037" s="8" t="s">
        <v>1581</v>
      </c>
      <c r="G1037" s="8" t="s">
        <v>12</v>
      </c>
      <c r="H1037" s="17">
        <v>43523</v>
      </c>
      <c r="I1037" s="2"/>
      <c r="J1037" s="2"/>
      <c r="K1037" s="2"/>
      <c r="L1037" s="2"/>
      <c r="M1037" s="2"/>
      <c r="N1037" s="2"/>
      <c r="O1037" s="2"/>
      <c r="P1037" s="2"/>
      <c r="Q1037" s="2"/>
      <c r="R1037" s="2"/>
      <c r="S1037" s="2"/>
      <c r="T1037" s="2"/>
      <c r="U1037" s="2"/>
      <c r="V1037" s="2"/>
      <c r="W1037" s="2"/>
      <c r="X1037" s="2"/>
      <c r="Y1037" s="2"/>
      <c r="Z1037" s="2"/>
    </row>
    <row r="1038" spans="1:26" s="4" customFormat="1" ht="42.75" x14ac:dyDescent="0.2">
      <c r="A1038" s="27" t="s">
        <v>1572</v>
      </c>
      <c r="B1038" s="32">
        <v>20</v>
      </c>
      <c r="C1038" s="30">
        <v>2017</v>
      </c>
      <c r="D1038" s="29" t="s">
        <v>1573</v>
      </c>
      <c r="E1038" s="30" t="s">
        <v>1602</v>
      </c>
      <c r="F1038" s="30" t="s">
        <v>1604</v>
      </c>
      <c r="G1038" s="32" t="s">
        <v>132</v>
      </c>
      <c r="H1038" s="31">
        <v>43539</v>
      </c>
      <c r="I1038" s="2"/>
      <c r="J1038" s="2"/>
      <c r="K1038" s="2"/>
      <c r="L1038" s="2"/>
      <c r="M1038" s="2"/>
      <c r="N1038" s="2"/>
      <c r="O1038" s="2"/>
      <c r="P1038" s="2"/>
      <c r="Q1038" s="2"/>
      <c r="R1038" s="2"/>
      <c r="S1038" s="2"/>
      <c r="T1038" s="2"/>
      <c r="U1038" s="2"/>
      <c r="V1038" s="2"/>
      <c r="W1038" s="2"/>
      <c r="X1038" s="2"/>
      <c r="Y1038" s="2"/>
      <c r="Z1038" s="2"/>
    </row>
    <row r="1039" spans="1:26" s="4" customFormat="1" ht="68.25" customHeight="1" x14ac:dyDescent="0.2">
      <c r="A1039" s="18" t="s">
        <v>1618</v>
      </c>
      <c r="B1039" s="9">
        <v>26</v>
      </c>
      <c r="C1039" s="8">
        <v>2015</v>
      </c>
      <c r="D1039" s="8" t="s">
        <v>1322</v>
      </c>
      <c r="E1039" s="8" t="s">
        <v>15</v>
      </c>
      <c r="F1039" s="8" t="s">
        <v>1581</v>
      </c>
      <c r="G1039" s="8" t="s">
        <v>12</v>
      </c>
      <c r="H1039" s="17">
        <v>43536</v>
      </c>
      <c r="I1039" s="2"/>
      <c r="J1039" s="2"/>
      <c r="K1039" s="2"/>
      <c r="L1039" s="2"/>
      <c r="M1039" s="2"/>
      <c r="N1039" s="2"/>
      <c r="O1039" s="2"/>
      <c r="P1039" s="2"/>
      <c r="Q1039" s="2"/>
      <c r="R1039" s="2"/>
      <c r="S1039" s="2"/>
      <c r="T1039" s="2"/>
      <c r="U1039" s="2"/>
      <c r="V1039" s="2"/>
      <c r="W1039" s="2"/>
      <c r="X1039" s="2"/>
      <c r="Y1039" s="2"/>
      <c r="Z1039" s="2"/>
    </row>
    <row r="1040" spans="1:26" s="4" customFormat="1" ht="96" customHeight="1" x14ac:dyDescent="0.2">
      <c r="A1040" s="27" t="s">
        <v>1595</v>
      </c>
      <c r="B1040" s="32">
        <v>75</v>
      </c>
      <c r="C1040" s="12">
        <v>42627</v>
      </c>
      <c r="D1040" s="29" t="s">
        <v>1596</v>
      </c>
      <c r="E1040" s="30" t="s">
        <v>1602</v>
      </c>
      <c r="F1040" s="30" t="s">
        <v>823</v>
      </c>
      <c r="G1040" s="32" t="s">
        <v>1636</v>
      </c>
      <c r="H1040" s="31">
        <v>43539</v>
      </c>
      <c r="I1040" s="2"/>
      <c r="J1040" s="2"/>
      <c r="K1040" s="2"/>
      <c r="L1040" s="2"/>
      <c r="M1040" s="2"/>
      <c r="N1040" s="2"/>
      <c r="O1040" s="2"/>
      <c r="P1040" s="2"/>
      <c r="Q1040" s="2"/>
      <c r="R1040" s="2"/>
      <c r="S1040" s="2"/>
      <c r="T1040" s="2"/>
      <c r="U1040" s="2"/>
      <c r="V1040" s="2"/>
      <c r="W1040" s="2"/>
      <c r="X1040" s="2"/>
      <c r="Y1040" s="2"/>
      <c r="Z1040" s="2"/>
    </row>
    <row r="1041" spans="1:26" s="4" customFormat="1" ht="42.75" x14ac:dyDescent="0.2">
      <c r="A1041" s="27" t="s">
        <v>1595</v>
      </c>
      <c r="B1041" s="32">
        <v>53</v>
      </c>
      <c r="C1041" s="12">
        <v>42542</v>
      </c>
      <c r="D1041" s="29" t="s">
        <v>1597</v>
      </c>
      <c r="E1041" s="30" t="s">
        <v>1602</v>
      </c>
      <c r="F1041" s="30" t="s">
        <v>1603</v>
      </c>
      <c r="G1041" s="32" t="s">
        <v>360</v>
      </c>
      <c r="H1041" s="31">
        <v>43539</v>
      </c>
      <c r="I1041" s="2"/>
      <c r="J1041" s="2"/>
      <c r="K1041" s="2"/>
      <c r="L1041" s="2"/>
      <c r="M1041" s="2"/>
      <c r="N1041" s="2"/>
      <c r="O1041" s="2"/>
      <c r="P1041" s="2"/>
      <c r="Q1041" s="2"/>
      <c r="R1041" s="2"/>
      <c r="S1041" s="2"/>
      <c r="T1041" s="2"/>
      <c r="U1041" s="2"/>
      <c r="V1041" s="2"/>
      <c r="W1041" s="2"/>
      <c r="X1041" s="2"/>
      <c r="Y1041" s="2"/>
      <c r="Z1041" s="2"/>
    </row>
    <row r="1042" spans="1:26" s="4" customFormat="1" ht="28.5" x14ac:dyDescent="0.2">
      <c r="A1042" s="27" t="s">
        <v>1595</v>
      </c>
      <c r="B1042" s="32">
        <v>43</v>
      </c>
      <c r="C1042" s="12">
        <v>42503</v>
      </c>
      <c r="D1042" s="29" t="s">
        <v>1598</v>
      </c>
      <c r="E1042" s="30" t="s">
        <v>1602</v>
      </c>
      <c r="F1042" s="30" t="s">
        <v>1435</v>
      </c>
      <c r="G1042" s="29" t="s">
        <v>1635</v>
      </c>
      <c r="H1042" s="31">
        <v>43539</v>
      </c>
      <c r="I1042" s="2"/>
      <c r="J1042" s="2"/>
      <c r="K1042" s="2"/>
      <c r="L1042" s="2"/>
      <c r="M1042" s="2"/>
      <c r="N1042" s="2"/>
      <c r="O1042" s="2"/>
      <c r="P1042" s="2"/>
      <c r="Q1042" s="2"/>
      <c r="R1042" s="2"/>
      <c r="S1042" s="2"/>
      <c r="T1042" s="2"/>
      <c r="U1042" s="2"/>
      <c r="V1042" s="2"/>
      <c r="W1042" s="2"/>
      <c r="X1042" s="2"/>
      <c r="Y1042" s="2"/>
      <c r="Z1042" s="2"/>
    </row>
    <row r="1043" spans="1:26" s="4" customFormat="1" ht="42.75" x14ac:dyDescent="0.2">
      <c r="A1043" s="27" t="s">
        <v>1595</v>
      </c>
      <c r="B1043" s="32">
        <v>30</v>
      </c>
      <c r="C1043" s="12">
        <v>42457</v>
      </c>
      <c r="D1043" s="29" t="s">
        <v>1599</v>
      </c>
      <c r="E1043" s="30" t="s">
        <v>1602</v>
      </c>
      <c r="F1043" s="30" t="s">
        <v>1435</v>
      </c>
      <c r="G1043" s="29" t="s">
        <v>1637</v>
      </c>
      <c r="H1043" s="31">
        <v>43539</v>
      </c>
      <c r="I1043" s="2"/>
      <c r="J1043" s="2"/>
      <c r="K1043" s="2"/>
      <c r="L1043" s="2"/>
      <c r="M1043" s="2"/>
      <c r="N1043" s="2"/>
      <c r="O1043" s="2"/>
      <c r="P1043" s="2"/>
      <c r="Q1043" s="2"/>
      <c r="R1043" s="2"/>
      <c r="S1043" s="2"/>
      <c r="T1043" s="2"/>
      <c r="U1043" s="2"/>
      <c r="V1043" s="2"/>
      <c r="W1043" s="2"/>
      <c r="X1043" s="2"/>
      <c r="Y1043" s="2"/>
      <c r="Z1043" s="2"/>
    </row>
    <row r="1044" spans="1:26" s="4" customFormat="1" ht="42.75" x14ac:dyDescent="0.2">
      <c r="A1044" s="27" t="s">
        <v>1595</v>
      </c>
      <c r="B1044" s="32">
        <v>25</v>
      </c>
      <c r="C1044" s="12">
        <v>42447</v>
      </c>
      <c r="D1044" s="29" t="s">
        <v>1600</v>
      </c>
      <c r="E1044" s="30" t="s">
        <v>1602</v>
      </c>
      <c r="F1044" s="30" t="s">
        <v>1435</v>
      </c>
      <c r="G1044" s="29" t="s">
        <v>1637</v>
      </c>
      <c r="H1044" s="31">
        <v>43539</v>
      </c>
      <c r="I1044" s="2"/>
      <c r="J1044" s="2"/>
      <c r="K1044" s="2"/>
      <c r="L1044" s="2"/>
      <c r="M1044" s="2"/>
      <c r="N1044" s="2"/>
      <c r="O1044" s="2"/>
      <c r="P1044" s="2"/>
      <c r="Q1044" s="2"/>
      <c r="R1044" s="2"/>
      <c r="S1044" s="2"/>
      <c r="T1044" s="2"/>
      <c r="U1044" s="2"/>
      <c r="V1044" s="2"/>
      <c r="W1044" s="2"/>
      <c r="X1044" s="2"/>
      <c r="Y1044" s="2"/>
      <c r="Z1044" s="2"/>
    </row>
    <row r="1045" spans="1:26" s="4" customFormat="1" ht="28.5" x14ac:dyDescent="0.2">
      <c r="A1045" s="27" t="s">
        <v>1595</v>
      </c>
      <c r="B1045" s="32">
        <v>21</v>
      </c>
      <c r="C1045" s="12">
        <v>42440</v>
      </c>
      <c r="D1045" s="29" t="s">
        <v>1601</v>
      </c>
      <c r="E1045" s="30" t="s">
        <v>1602</v>
      </c>
      <c r="F1045" s="30" t="s">
        <v>108</v>
      </c>
      <c r="G1045" s="32" t="s">
        <v>7</v>
      </c>
      <c r="H1045" s="31">
        <v>43539</v>
      </c>
      <c r="I1045" s="2"/>
      <c r="J1045" s="2"/>
      <c r="K1045" s="2"/>
      <c r="L1045" s="2"/>
      <c r="M1045" s="2"/>
      <c r="N1045" s="2"/>
      <c r="O1045" s="2"/>
      <c r="P1045" s="2"/>
      <c r="Q1045" s="2"/>
      <c r="R1045" s="2"/>
      <c r="S1045" s="2"/>
      <c r="T1045" s="2"/>
      <c r="U1045" s="2"/>
      <c r="V1045" s="2"/>
      <c r="W1045" s="2"/>
      <c r="X1045" s="2"/>
      <c r="Y1045" s="2"/>
      <c r="Z1045" s="2"/>
    </row>
    <row r="1046" spans="1:26" s="4" customFormat="1" ht="42.75" x14ac:dyDescent="0.2">
      <c r="A1046" s="27" t="s">
        <v>1595</v>
      </c>
      <c r="B1046" s="9">
        <v>43</v>
      </c>
      <c r="C1046" s="8">
        <v>2015</v>
      </c>
      <c r="D1046" s="8" t="s">
        <v>1624</v>
      </c>
      <c r="E1046" s="8" t="s">
        <v>15</v>
      </c>
      <c r="F1046" s="8" t="s">
        <v>184</v>
      </c>
      <c r="G1046" s="8" t="s">
        <v>1505</v>
      </c>
      <c r="H1046" s="17">
        <v>43536</v>
      </c>
      <c r="I1046" s="2"/>
      <c r="J1046" s="2"/>
      <c r="K1046" s="2"/>
      <c r="L1046" s="2"/>
      <c r="M1046" s="2"/>
      <c r="N1046" s="2"/>
      <c r="O1046" s="2"/>
      <c r="P1046" s="2"/>
      <c r="Q1046" s="2"/>
      <c r="R1046" s="2"/>
      <c r="S1046" s="2"/>
      <c r="T1046" s="2"/>
      <c r="U1046" s="2"/>
      <c r="V1046" s="2"/>
      <c r="W1046" s="2"/>
      <c r="X1046" s="2"/>
      <c r="Y1046" s="2"/>
      <c r="Z1046" s="2"/>
    </row>
    <row r="1047" spans="1:26" s="4" customFormat="1" ht="57" x14ac:dyDescent="0.2">
      <c r="A1047" s="27" t="s">
        <v>1595</v>
      </c>
      <c r="B1047" s="28">
        <v>31</v>
      </c>
      <c r="C1047" s="26">
        <v>43034</v>
      </c>
      <c r="D1047" s="29" t="s">
        <v>1565</v>
      </c>
      <c r="E1047" s="30" t="s">
        <v>1602</v>
      </c>
      <c r="F1047" s="30" t="s">
        <v>1435</v>
      </c>
      <c r="G1047" s="29" t="s">
        <v>1638</v>
      </c>
      <c r="H1047" s="31">
        <v>43539</v>
      </c>
      <c r="I1047" s="2"/>
      <c r="J1047" s="2"/>
      <c r="K1047" s="2"/>
      <c r="L1047" s="2"/>
      <c r="M1047" s="2"/>
      <c r="N1047" s="2"/>
      <c r="O1047" s="2"/>
      <c r="P1047" s="2"/>
      <c r="Q1047" s="2"/>
      <c r="R1047" s="2"/>
      <c r="S1047" s="2"/>
      <c r="T1047" s="2"/>
      <c r="U1047" s="2"/>
      <c r="V1047" s="2"/>
      <c r="W1047" s="2"/>
      <c r="X1047" s="2"/>
      <c r="Y1047" s="2"/>
      <c r="Z1047" s="2"/>
    </row>
    <row r="1048" spans="1:26" s="4" customFormat="1" ht="42.75" x14ac:dyDescent="0.2">
      <c r="A1048" s="27" t="s">
        <v>1595</v>
      </c>
      <c r="B1048" s="28">
        <v>29</v>
      </c>
      <c r="C1048" s="26">
        <v>43011</v>
      </c>
      <c r="D1048" s="29" t="s">
        <v>1566</v>
      </c>
      <c r="E1048" s="30" t="s">
        <v>1602</v>
      </c>
      <c r="F1048" s="30" t="s">
        <v>1435</v>
      </c>
      <c r="G1048" s="29" t="s">
        <v>1638</v>
      </c>
      <c r="H1048" s="31">
        <v>43539</v>
      </c>
      <c r="I1048" s="2"/>
      <c r="J1048" s="2"/>
      <c r="K1048" s="2"/>
      <c r="L1048" s="2"/>
      <c r="M1048" s="2"/>
      <c r="N1048" s="2"/>
      <c r="O1048" s="2"/>
      <c r="P1048" s="2"/>
      <c r="Q1048" s="2"/>
      <c r="R1048" s="2"/>
      <c r="S1048" s="2"/>
      <c r="T1048" s="2"/>
      <c r="U1048" s="2"/>
      <c r="V1048" s="2"/>
      <c r="W1048" s="2"/>
      <c r="X1048" s="2"/>
      <c r="Y1048" s="2"/>
      <c r="Z1048" s="2"/>
    </row>
    <row r="1049" spans="1:26" s="4" customFormat="1" ht="71.25" x14ac:dyDescent="0.2">
      <c r="A1049" s="27" t="s">
        <v>1595</v>
      </c>
      <c r="B1049" s="28">
        <v>28</v>
      </c>
      <c r="C1049" s="26">
        <v>43003</v>
      </c>
      <c r="D1049" s="29" t="s">
        <v>1567</v>
      </c>
      <c r="E1049" s="30" t="s">
        <v>1602</v>
      </c>
      <c r="F1049" s="30" t="s">
        <v>1435</v>
      </c>
      <c r="G1049" s="29" t="s">
        <v>1638</v>
      </c>
      <c r="H1049" s="31">
        <v>43539</v>
      </c>
      <c r="I1049" s="2"/>
      <c r="J1049" s="2"/>
      <c r="K1049" s="2"/>
      <c r="L1049" s="2"/>
      <c r="M1049" s="2"/>
      <c r="N1049" s="2"/>
      <c r="O1049" s="2"/>
      <c r="P1049" s="2"/>
      <c r="Q1049" s="2"/>
      <c r="R1049" s="2"/>
      <c r="S1049" s="2"/>
      <c r="T1049" s="2"/>
      <c r="U1049" s="2"/>
      <c r="V1049" s="2"/>
      <c r="W1049" s="2"/>
      <c r="X1049" s="2"/>
      <c r="Y1049" s="2"/>
      <c r="Z1049" s="2"/>
    </row>
    <row r="1050" spans="1:26" s="4" customFormat="1" ht="42.75" x14ac:dyDescent="0.2">
      <c r="A1050" s="27" t="s">
        <v>1595</v>
      </c>
      <c r="B1050" s="28">
        <v>18</v>
      </c>
      <c r="C1050" s="26">
        <v>42929</v>
      </c>
      <c r="D1050" s="29" t="s">
        <v>1575</v>
      </c>
      <c r="E1050" s="30" t="s">
        <v>1602</v>
      </c>
      <c r="F1050" s="30" t="s">
        <v>1435</v>
      </c>
      <c r="G1050" s="29" t="s">
        <v>1634</v>
      </c>
      <c r="H1050" s="31">
        <v>43539</v>
      </c>
      <c r="I1050" s="2"/>
      <c r="J1050" s="2"/>
      <c r="K1050" s="2"/>
      <c r="L1050" s="2"/>
      <c r="M1050" s="2"/>
      <c r="N1050" s="2"/>
      <c r="O1050" s="2"/>
      <c r="P1050" s="2"/>
      <c r="Q1050" s="2"/>
      <c r="R1050" s="2"/>
      <c r="S1050" s="2"/>
      <c r="T1050" s="2"/>
      <c r="U1050" s="2"/>
      <c r="V1050" s="2"/>
      <c r="W1050" s="2"/>
      <c r="X1050" s="2"/>
      <c r="Y1050" s="2"/>
      <c r="Z1050" s="2"/>
    </row>
    <row r="1051" spans="1:26" s="4" customFormat="1" ht="28.5" x14ac:dyDescent="0.2">
      <c r="A1051" s="27" t="s">
        <v>1595</v>
      </c>
      <c r="B1051" s="28">
        <v>19</v>
      </c>
      <c r="C1051" s="26">
        <v>42926</v>
      </c>
      <c r="D1051" s="29" t="s">
        <v>1574</v>
      </c>
      <c r="E1051" s="30" t="s">
        <v>1602</v>
      </c>
      <c r="F1051" s="30" t="s">
        <v>1435</v>
      </c>
      <c r="G1051" s="29" t="s">
        <v>1634</v>
      </c>
      <c r="H1051" s="31">
        <v>43539</v>
      </c>
      <c r="I1051" s="2"/>
      <c r="J1051" s="2"/>
      <c r="K1051" s="2"/>
      <c r="L1051" s="2"/>
      <c r="M1051" s="2"/>
      <c r="N1051" s="2"/>
      <c r="O1051" s="2"/>
      <c r="P1051" s="2"/>
      <c r="Q1051" s="2"/>
      <c r="R1051" s="2"/>
      <c r="S1051" s="2"/>
      <c r="T1051" s="2"/>
      <c r="U1051" s="2"/>
      <c r="V1051" s="2"/>
      <c r="W1051" s="2"/>
      <c r="X1051" s="2"/>
      <c r="Y1051" s="2"/>
      <c r="Z1051" s="2"/>
    </row>
    <row r="1052" spans="1:26" s="4" customFormat="1" ht="42.75" x14ac:dyDescent="0.2">
      <c r="A1052" s="27" t="s">
        <v>1595</v>
      </c>
      <c r="B1052" s="28">
        <v>16</v>
      </c>
      <c r="C1052" s="26">
        <v>42913</v>
      </c>
      <c r="D1052" s="29" t="s">
        <v>1576</v>
      </c>
      <c r="E1052" s="30" t="s">
        <v>1602</v>
      </c>
      <c r="F1052" s="30" t="s">
        <v>1435</v>
      </c>
      <c r="G1052" s="29" t="s">
        <v>1637</v>
      </c>
      <c r="H1052" s="31">
        <v>43539</v>
      </c>
      <c r="I1052" s="2"/>
      <c r="J1052" s="2"/>
      <c r="K1052" s="2"/>
      <c r="L1052" s="2"/>
      <c r="M1052" s="2"/>
      <c r="N1052" s="2"/>
      <c r="O1052" s="2"/>
      <c r="P1052" s="2"/>
      <c r="Q1052" s="2"/>
      <c r="R1052" s="2"/>
      <c r="S1052" s="2"/>
      <c r="T1052" s="2"/>
      <c r="U1052" s="2"/>
      <c r="V1052" s="2"/>
      <c r="W1052" s="2"/>
      <c r="X1052" s="2"/>
      <c r="Y1052" s="2"/>
      <c r="Z1052" s="2"/>
    </row>
    <row r="1053" spans="1:26" s="4" customFormat="1" ht="28.5" x14ac:dyDescent="0.2">
      <c r="A1053" s="27" t="s">
        <v>1595</v>
      </c>
      <c r="B1053" s="28">
        <v>15</v>
      </c>
      <c r="C1053" s="26">
        <v>42907</v>
      </c>
      <c r="D1053" s="29" t="s">
        <v>1577</v>
      </c>
      <c r="E1053" s="30" t="s">
        <v>1602</v>
      </c>
      <c r="F1053" s="30" t="s">
        <v>1578</v>
      </c>
      <c r="G1053" s="32" t="s">
        <v>26</v>
      </c>
      <c r="H1053" s="31">
        <v>43539</v>
      </c>
      <c r="I1053" s="2"/>
      <c r="J1053" s="2"/>
      <c r="K1053" s="2"/>
      <c r="L1053" s="2"/>
      <c r="M1053" s="2"/>
      <c r="N1053" s="2"/>
      <c r="O1053" s="2"/>
      <c r="P1053" s="2"/>
      <c r="Q1053" s="2"/>
      <c r="R1053" s="2"/>
      <c r="S1053" s="2"/>
      <c r="T1053" s="2"/>
      <c r="U1053" s="2"/>
      <c r="V1053" s="2"/>
      <c r="W1053" s="2"/>
      <c r="X1053" s="2"/>
      <c r="Y1053" s="2"/>
      <c r="Z1053" s="2"/>
    </row>
    <row r="1054" spans="1:26" s="4" customFormat="1" ht="42.75" x14ac:dyDescent="0.2">
      <c r="A1054" s="27" t="s">
        <v>1595</v>
      </c>
      <c r="B1054" s="28">
        <v>14</v>
      </c>
      <c r="C1054" s="26">
        <v>42898</v>
      </c>
      <c r="D1054" s="29" t="s">
        <v>1579</v>
      </c>
      <c r="E1054" s="30" t="s">
        <v>1602</v>
      </c>
      <c r="F1054" s="30" t="s">
        <v>1639</v>
      </c>
      <c r="G1054" s="32" t="s">
        <v>1268</v>
      </c>
      <c r="H1054" s="31">
        <v>43539</v>
      </c>
      <c r="I1054" s="2"/>
      <c r="J1054" s="2"/>
      <c r="K1054" s="2"/>
      <c r="L1054" s="2"/>
      <c r="M1054" s="2"/>
      <c r="N1054" s="2"/>
      <c r="O1054" s="2"/>
      <c r="P1054" s="2"/>
      <c r="Q1054" s="2"/>
      <c r="R1054" s="2"/>
      <c r="S1054" s="2"/>
      <c r="T1054" s="2"/>
      <c r="U1054" s="2"/>
      <c r="V1054" s="2"/>
      <c r="W1054" s="2"/>
      <c r="X1054" s="2"/>
      <c r="Y1054" s="2"/>
      <c r="Z1054" s="2"/>
    </row>
    <row r="1055" spans="1:26" s="4" customFormat="1" ht="85.5" x14ac:dyDescent="0.2">
      <c r="A1055" s="27" t="s">
        <v>1595</v>
      </c>
      <c r="B1055" s="28">
        <v>10</v>
      </c>
      <c r="C1055" s="26">
        <v>42874</v>
      </c>
      <c r="D1055" s="29" t="s">
        <v>1584</v>
      </c>
      <c r="E1055" s="30" t="s">
        <v>1602</v>
      </c>
      <c r="F1055" s="30" t="s">
        <v>1435</v>
      </c>
      <c r="G1055" s="29" t="s">
        <v>1634</v>
      </c>
      <c r="H1055" s="31">
        <v>43539</v>
      </c>
      <c r="I1055" s="2"/>
      <c r="J1055" s="2"/>
      <c r="K1055" s="2"/>
      <c r="L1055" s="2"/>
      <c r="M1055" s="2"/>
      <c r="N1055" s="2"/>
      <c r="O1055" s="2"/>
      <c r="P1055" s="2"/>
      <c r="Q1055" s="2"/>
      <c r="R1055" s="2"/>
      <c r="S1055" s="2"/>
      <c r="T1055" s="2"/>
      <c r="U1055" s="2"/>
      <c r="V1055" s="2"/>
      <c r="W1055" s="2"/>
      <c r="X1055" s="2"/>
      <c r="Y1055" s="2"/>
      <c r="Z1055" s="2"/>
    </row>
    <row r="1056" spans="1:26" s="4" customFormat="1" ht="42.75" x14ac:dyDescent="0.2">
      <c r="A1056" s="27" t="s">
        <v>1595</v>
      </c>
      <c r="B1056" s="28">
        <v>6</v>
      </c>
      <c r="C1056" s="26">
        <v>42832</v>
      </c>
      <c r="D1056" s="29" t="s">
        <v>1586</v>
      </c>
      <c r="E1056" s="30" t="s">
        <v>1602</v>
      </c>
      <c r="F1056" s="30" t="s">
        <v>1435</v>
      </c>
      <c r="G1056" s="29" t="s">
        <v>1459</v>
      </c>
      <c r="H1056" s="31">
        <v>43539</v>
      </c>
      <c r="I1056" s="2"/>
      <c r="J1056" s="2"/>
      <c r="K1056" s="2"/>
      <c r="L1056" s="2"/>
      <c r="M1056" s="2"/>
      <c r="N1056" s="2"/>
      <c r="O1056" s="2"/>
      <c r="P1056" s="2"/>
      <c r="Q1056" s="2"/>
      <c r="R1056" s="2"/>
      <c r="S1056" s="2"/>
      <c r="T1056" s="2"/>
      <c r="U1056" s="2"/>
      <c r="V1056" s="2"/>
      <c r="W1056" s="2"/>
      <c r="X1056" s="2"/>
      <c r="Y1056" s="2"/>
      <c r="Z1056" s="2"/>
    </row>
    <row r="1057" spans="1:26" s="4" customFormat="1" ht="42.75" x14ac:dyDescent="0.2">
      <c r="A1057" s="27" t="s">
        <v>1595</v>
      </c>
      <c r="B1057" s="28">
        <v>5</v>
      </c>
      <c r="C1057" s="26">
        <v>42832</v>
      </c>
      <c r="D1057" s="29" t="s">
        <v>1588</v>
      </c>
      <c r="E1057" s="30" t="s">
        <v>1602</v>
      </c>
      <c r="F1057" s="30" t="s">
        <v>1435</v>
      </c>
      <c r="G1057" s="29" t="s">
        <v>1637</v>
      </c>
      <c r="H1057" s="31">
        <v>43539</v>
      </c>
      <c r="I1057" s="2"/>
      <c r="J1057" s="2"/>
      <c r="K1057" s="2"/>
      <c r="L1057" s="2"/>
      <c r="M1057" s="2"/>
      <c r="N1057" s="2"/>
      <c r="O1057" s="2"/>
      <c r="P1057" s="2"/>
      <c r="Q1057" s="2"/>
      <c r="R1057" s="2"/>
      <c r="S1057" s="2"/>
      <c r="T1057" s="2"/>
      <c r="U1057" s="2"/>
      <c r="V1057" s="2"/>
      <c r="W1057" s="2"/>
      <c r="X1057" s="2"/>
      <c r="Y1057" s="2"/>
      <c r="Z1057" s="2"/>
    </row>
    <row r="1058" spans="1:26" s="4" customFormat="1" ht="42.75" x14ac:dyDescent="0.2">
      <c r="A1058" s="27" t="s">
        <v>1595</v>
      </c>
      <c r="B1058" s="28">
        <v>4</v>
      </c>
      <c r="C1058" s="26">
        <v>42808</v>
      </c>
      <c r="D1058" s="29" t="s">
        <v>1589</v>
      </c>
      <c r="E1058" s="30" t="s">
        <v>1602</v>
      </c>
      <c r="F1058" s="30" t="s">
        <v>1612</v>
      </c>
      <c r="G1058" s="29" t="s">
        <v>1637</v>
      </c>
      <c r="H1058" s="31">
        <v>43539</v>
      </c>
      <c r="I1058" s="2"/>
      <c r="J1058" s="2"/>
      <c r="K1058" s="2"/>
      <c r="L1058" s="2"/>
      <c r="M1058" s="2"/>
      <c r="N1058" s="2"/>
      <c r="O1058" s="2"/>
      <c r="P1058" s="2"/>
      <c r="Q1058" s="2"/>
      <c r="R1058" s="2"/>
      <c r="S1058" s="2"/>
      <c r="T1058" s="2"/>
      <c r="U1058" s="2"/>
      <c r="V1058" s="2"/>
      <c r="W1058" s="2"/>
      <c r="X1058" s="2"/>
      <c r="Y1058" s="2"/>
      <c r="Z1058" s="2"/>
    </row>
    <row r="1059" spans="1:26" s="4" customFormat="1" ht="28.5" x14ac:dyDescent="0.2">
      <c r="A1059" s="27" t="s">
        <v>1595</v>
      </c>
      <c r="B1059" s="28">
        <v>1</v>
      </c>
      <c r="C1059" s="26">
        <v>42779</v>
      </c>
      <c r="D1059" s="29" t="s">
        <v>1594</v>
      </c>
      <c r="E1059" s="30" t="s">
        <v>1602</v>
      </c>
      <c r="F1059" s="30" t="s">
        <v>1435</v>
      </c>
      <c r="G1059" s="29" t="s">
        <v>1634</v>
      </c>
      <c r="H1059" s="31">
        <v>43539</v>
      </c>
      <c r="I1059" s="13"/>
      <c r="J1059" s="2"/>
      <c r="K1059" s="2"/>
      <c r="L1059" s="2"/>
      <c r="M1059" s="2"/>
      <c r="N1059" s="2"/>
      <c r="O1059" s="2"/>
      <c r="P1059" s="2"/>
      <c r="Q1059" s="2"/>
      <c r="R1059" s="2"/>
      <c r="S1059" s="2"/>
      <c r="T1059" s="2"/>
      <c r="U1059" s="2"/>
      <c r="V1059" s="2"/>
      <c r="W1059" s="2"/>
      <c r="X1059" s="2"/>
      <c r="Y1059" s="2"/>
      <c r="Z1059" s="2"/>
    </row>
    <row r="1060" spans="1:26" s="4" customFormat="1" ht="28.5" x14ac:dyDescent="0.2">
      <c r="A1060" s="27" t="s">
        <v>1595</v>
      </c>
      <c r="B1060" s="32">
        <v>22</v>
      </c>
      <c r="C1060" s="26">
        <v>42947</v>
      </c>
      <c r="D1060" s="29" t="s">
        <v>1571</v>
      </c>
      <c r="E1060" s="30" t="s">
        <v>1602</v>
      </c>
      <c r="F1060" s="30" t="s">
        <v>1568</v>
      </c>
      <c r="G1060" s="29" t="s">
        <v>1634</v>
      </c>
      <c r="H1060" s="31">
        <v>43539</v>
      </c>
      <c r="I1060" s="2"/>
      <c r="J1060" s="2"/>
      <c r="K1060" s="2"/>
      <c r="L1060" s="2"/>
      <c r="M1060" s="2"/>
      <c r="N1060" s="2"/>
      <c r="O1060" s="2"/>
      <c r="P1060" s="2"/>
      <c r="Q1060" s="2"/>
      <c r="R1060" s="2"/>
      <c r="S1060" s="2"/>
      <c r="T1060" s="2"/>
      <c r="U1060" s="2"/>
      <c r="V1060" s="2"/>
      <c r="W1060" s="2"/>
      <c r="X1060" s="2"/>
      <c r="Y1060" s="2"/>
      <c r="Z1060" s="2"/>
    </row>
    <row r="1061" spans="1:26" s="4" customFormat="1" ht="28.5" x14ac:dyDescent="0.2">
      <c r="A1061" s="27" t="s">
        <v>1595</v>
      </c>
      <c r="B1061" s="28">
        <v>14</v>
      </c>
      <c r="C1061" s="26">
        <v>42803</v>
      </c>
      <c r="D1061" s="29" t="s">
        <v>1580</v>
      </c>
      <c r="E1061" s="30" t="s">
        <v>1602</v>
      </c>
      <c r="F1061" s="30" t="s">
        <v>1612</v>
      </c>
      <c r="G1061" s="32" t="s">
        <v>12</v>
      </c>
      <c r="H1061" s="31">
        <v>43539</v>
      </c>
      <c r="I1061" s="2"/>
      <c r="J1061" s="2"/>
      <c r="K1061" s="2"/>
      <c r="L1061" s="2"/>
      <c r="M1061" s="2"/>
      <c r="N1061" s="2"/>
      <c r="O1061" s="2"/>
      <c r="P1061" s="2"/>
      <c r="Q1061" s="2"/>
      <c r="R1061" s="2"/>
      <c r="S1061" s="2"/>
      <c r="T1061" s="2"/>
      <c r="U1061" s="2"/>
      <c r="V1061" s="2"/>
      <c r="W1061" s="2"/>
      <c r="X1061" s="2"/>
      <c r="Y1061" s="2"/>
      <c r="Z1061" s="2"/>
    </row>
    <row r="1062" spans="1:26" s="4" customFormat="1" ht="42.75" x14ac:dyDescent="0.2">
      <c r="A1062" s="27" t="s">
        <v>1595</v>
      </c>
      <c r="B1062" s="28">
        <v>3</v>
      </c>
      <c r="C1062" s="26">
        <v>42753</v>
      </c>
      <c r="D1062" s="29" t="s">
        <v>1590</v>
      </c>
      <c r="E1062" s="30" t="s">
        <v>1602</v>
      </c>
      <c r="F1062" s="30" t="s">
        <v>1591</v>
      </c>
      <c r="G1062" s="32" t="s">
        <v>1640</v>
      </c>
      <c r="H1062" s="31">
        <v>43539</v>
      </c>
      <c r="I1062" s="2"/>
      <c r="J1062" s="2"/>
      <c r="K1062" s="2"/>
      <c r="L1062" s="2"/>
      <c r="M1062" s="2"/>
      <c r="N1062" s="2"/>
      <c r="O1062" s="2"/>
      <c r="P1062" s="2"/>
      <c r="Q1062" s="2"/>
      <c r="R1062" s="2"/>
      <c r="S1062" s="2"/>
      <c r="T1062" s="2"/>
      <c r="U1062" s="2"/>
      <c r="V1062" s="2"/>
      <c r="W1062" s="2"/>
      <c r="X1062" s="2"/>
      <c r="Y1062" s="2"/>
      <c r="Z1062" s="2"/>
    </row>
    <row r="1063" spans="1:26" s="4" customFormat="1" ht="29.25" x14ac:dyDescent="0.2">
      <c r="A1063" s="27" t="s">
        <v>1587</v>
      </c>
      <c r="B1063" s="28">
        <v>6</v>
      </c>
      <c r="C1063" s="26">
        <v>42801</v>
      </c>
      <c r="D1063" s="29" t="s">
        <v>1646</v>
      </c>
      <c r="E1063" s="30" t="s">
        <v>1602</v>
      </c>
      <c r="F1063" s="30" t="s">
        <v>205</v>
      </c>
      <c r="G1063" s="32" t="s">
        <v>360</v>
      </c>
      <c r="H1063" s="31">
        <v>43539</v>
      </c>
      <c r="I1063" s="2"/>
      <c r="J1063" s="2"/>
      <c r="K1063" s="2"/>
      <c r="L1063" s="2"/>
      <c r="M1063" s="2"/>
      <c r="N1063" s="2"/>
      <c r="O1063" s="2"/>
      <c r="P1063" s="2"/>
      <c r="Q1063" s="2"/>
      <c r="R1063" s="2"/>
      <c r="S1063" s="2"/>
      <c r="T1063" s="2"/>
      <c r="U1063" s="2"/>
      <c r="V1063" s="2"/>
      <c r="W1063" s="2"/>
      <c r="X1063" s="2"/>
      <c r="Y1063" s="2"/>
      <c r="Z1063" s="2"/>
    </row>
    <row r="1064" spans="1:26" s="4" customFormat="1" ht="57" x14ac:dyDescent="0.2">
      <c r="A1064" s="27" t="s">
        <v>1595</v>
      </c>
      <c r="B1064" s="28">
        <v>52</v>
      </c>
      <c r="C1064" s="26">
        <v>43060</v>
      </c>
      <c r="D1064" s="29" t="s">
        <v>1564</v>
      </c>
      <c r="E1064" s="30" t="s">
        <v>1602</v>
      </c>
      <c r="F1064" s="33" t="s">
        <v>1435</v>
      </c>
      <c r="G1064" s="29" t="s">
        <v>1459</v>
      </c>
      <c r="H1064" s="31">
        <v>43539</v>
      </c>
      <c r="I1064" s="2"/>
      <c r="J1064" s="2"/>
      <c r="K1064" s="2"/>
      <c r="L1064" s="2"/>
      <c r="M1064" s="2"/>
      <c r="N1064" s="2"/>
      <c r="O1064" s="2"/>
      <c r="P1064" s="2"/>
      <c r="Q1064" s="2"/>
      <c r="R1064" s="2"/>
      <c r="S1064" s="2"/>
      <c r="T1064" s="2"/>
      <c r="U1064" s="2"/>
      <c r="V1064" s="2"/>
      <c r="W1064" s="2"/>
      <c r="X1064" s="2"/>
      <c r="Y1064" s="2"/>
      <c r="Z1064" s="2"/>
    </row>
    <row r="1065" spans="1:26" s="4" customFormat="1" ht="28.5" x14ac:dyDescent="0.2">
      <c r="A1065" s="27" t="s">
        <v>1582</v>
      </c>
      <c r="B1065" s="28">
        <v>10</v>
      </c>
      <c r="C1065" s="26">
        <v>42888</v>
      </c>
      <c r="D1065" s="29" t="s">
        <v>1583</v>
      </c>
      <c r="E1065" s="30" t="s">
        <v>1602</v>
      </c>
      <c r="F1065" s="30" t="s">
        <v>1435</v>
      </c>
      <c r="G1065" s="29" t="s">
        <v>1634</v>
      </c>
      <c r="H1065" s="31">
        <v>43539</v>
      </c>
      <c r="I1065" s="2"/>
      <c r="J1065" s="2"/>
      <c r="K1065" s="2"/>
      <c r="L1065" s="2"/>
      <c r="M1065" s="2"/>
      <c r="N1065" s="2"/>
      <c r="O1065" s="2"/>
      <c r="P1065" s="2"/>
      <c r="Q1065" s="2"/>
      <c r="R1065" s="2"/>
      <c r="S1065" s="2"/>
      <c r="T1065" s="2"/>
      <c r="U1065" s="2"/>
      <c r="V1065" s="2"/>
      <c r="W1065" s="2"/>
      <c r="X1065" s="2"/>
      <c r="Y1065" s="2"/>
      <c r="Z1065" s="2"/>
    </row>
    <row r="1066" spans="1:26" s="4" customFormat="1" ht="28.5" x14ac:dyDescent="0.2">
      <c r="A1066" s="27" t="s">
        <v>1582</v>
      </c>
      <c r="B1066" s="28">
        <v>7</v>
      </c>
      <c r="C1066" s="26">
        <v>42802</v>
      </c>
      <c r="D1066" s="29" t="s">
        <v>1585</v>
      </c>
      <c r="E1066" s="30" t="s">
        <v>1602</v>
      </c>
      <c r="F1066" s="30" t="s">
        <v>205</v>
      </c>
      <c r="G1066" s="32" t="s">
        <v>360</v>
      </c>
      <c r="H1066" s="31">
        <v>43539</v>
      </c>
      <c r="I1066" s="2"/>
      <c r="J1066" s="2"/>
      <c r="K1066" s="2"/>
      <c r="L1066" s="2"/>
      <c r="M1066" s="2"/>
      <c r="N1066" s="2"/>
      <c r="O1066" s="2"/>
      <c r="P1066" s="2"/>
      <c r="Q1066" s="2"/>
      <c r="R1066" s="2"/>
      <c r="S1066" s="2"/>
      <c r="T1066" s="2"/>
      <c r="U1066" s="2"/>
      <c r="V1066" s="2"/>
      <c r="W1066" s="2"/>
      <c r="X1066" s="2"/>
      <c r="Y1066" s="2"/>
      <c r="Z1066" s="2"/>
    </row>
    <row r="1067" spans="1:26" s="4" customFormat="1" ht="42.75" x14ac:dyDescent="0.2">
      <c r="A1067" s="18" t="s">
        <v>872</v>
      </c>
      <c r="B1067" s="9">
        <v>2</v>
      </c>
      <c r="C1067" s="8">
        <v>2018</v>
      </c>
      <c r="D1067" s="8" t="s">
        <v>1335</v>
      </c>
      <c r="E1067" s="8" t="s">
        <v>158</v>
      </c>
      <c r="F1067" s="8" t="s">
        <v>205</v>
      </c>
      <c r="G1067" s="8" t="s">
        <v>360</v>
      </c>
      <c r="H1067" s="17">
        <v>43536</v>
      </c>
      <c r="I1067" s="2"/>
      <c r="J1067" s="2"/>
      <c r="K1067" s="2"/>
      <c r="L1067" s="2"/>
      <c r="M1067" s="2"/>
      <c r="N1067" s="2"/>
      <c r="O1067" s="2"/>
      <c r="P1067" s="2"/>
      <c r="Q1067" s="2"/>
      <c r="R1067" s="2"/>
      <c r="S1067" s="2"/>
      <c r="T1067" s="2"/>
      <c r="U1067" s="2"/>
      <c r="V1067" s="2"/>
      <c r="W1067" s="2"/>
      <c r="X1067" s="2"/>
      <c r="Y1067" s="2"/>
      <c r="Z1067" s="2"/>
    </row>
    <row r="1068" spans="1:26" s="4" customFormat="1" x14ac:dyDescent="0.2">
      <c r="A1068" s="18" t="s">
        <v>872</v>
      </c>
      <c r="B1068" s="9">
        <v>1</v>
      </c>
      <c r="C1068" s="8">
        <v>2018</v>
      </c>
      <c r="D1068" s="8" t="s">
        <v>1336</v>
      </c>
      <c r="E1068" s="8" t="s">
        <v>15</v>
      </c>
      <c r="F1068" s="8" t="s">
        <v>1581</v>
      </c>
      <c r="G1068" s="8" t="s">
        <v>12</v>
      </c>
      <c r="H1068" s="17">
        <v>43536</v>
      </c>
      <c r="I1068" s="2"/>
      <c r="J1068" s="2"/>
      <c r="K1068" s="2"/>
      <c r="L1068" s="2"/>
      <c r="M1068" s="2"/>
      <c r="N1068" s="2"/>
      <c r="O1068" s="2"/>
      <c r="P1068" s="2"/>
      <c r="Q1068" s="2"/>
      <c r="R1068" s="2"/>
      <c r="S1068" s="2"/>
      <c r="T1068" s="2"/>
      <c r="U1068" s="2"/>
      <c r="V1068" s="2"/>
      <c r="W1068" s="2"/>
      <c r="X1068" s="2"/>
      <c r="Y1068" s="2"/>
      <c r="Z1068" s="2"/>
    </row>
    <row r="1069" spans="1:26" s="4" customFormat="1" ht="42.75" x14ac:dyDescent="0.2">
      <c r="A1069" s="18" t="s">
        <v>872</v>
      </c>
      <c r="B1069" s="9">
        <v>22</v>
      </c>
      <c r="C1069" s="8">
        <v>2018</v>
      </c>
      <c r="D1069" s="8" t="s">
        <v>873</v>
      </c>
      <c r="E1069" s="8" t="s">
        <v>15</v>
      </c>
      <c r="F1069" s="8" t="s">
        <v>1581</v>
      </c>
      <c r="G1069" s="8" t="s">
        <v>12</v>
      </c>
      <c r="H1069" s="17">
        <v>43536</v>
      </c>
      <c r="I1069" s="2"/>
      <c r="J1069" s="2"/>
      <c r="K1069" s="2"/>
      <c r="L1069" s="2"/>
      <c r="M1069" s="2"/>
      <c r="N1069" s="2"/>
      <c r="O1069" s="2"/>
      <c r="P1069" s="2"/>
      <c r="Q1069" s="2"/>
      <c r="R1069" s="2"/>
      <c r="S1069" s="2"/>
      <c r="T1069" s="2"/>
      <c r="U1069" s="2"/>
      <c r="V1069" s="2"/>
      <c r="W1069" s="2"/>
      <c r="X1069" s="2"/>
      <c r="Y1069" s="2"/>
      <c r="Z1069" s="2"/>
    </row>
    <row r="1070" spans="1:26" s="4" customFormat="1" ht="57" x14ac:dyDescent="0.2">
      <c r="A1070" s="18" t="s">
        <v>872</v>
      </c>
      <c r="B1070" s="9">
        <v>34</v>
      </c>
      <c r="C1070" s="8">
        <v>2017</v>
      </c>
      <c r="D1070" s="8" t="s">
        <v>1332</v>
      </c>
      <c r="E1070" s="8" t="s">
        <v>158</v>
      </c>
      <c r="F1070" s="8" t="s">
        <v>205</v>
      </c>
      <c r="G1070" s="8" t="s">
        <v>360</v>
      </c>
      <c r="H1070" s="17">
        <v>43536</v>
      </c>
      <c r="I1070" s="2"/>
      <c r="J1070" s="2"/>
      <c r="K1070" s="2"/>
      <c r="L1070" s="2"/>
      <c r="M1070" s="2"/>
      <c r="N1070" s="2"/>
      <c r="O1070" s="2"/>
      <c r="P1070" s="2"/>
      <c r="Q1070" s="2"/>
      <c r="R1070" s="2"/>
      <c r="S1070" s="2"/>
      <c r="T1070" s="2"/>
      <c r="U1070" s="2"/>
      <c r="V1070" s="2"/>
      <c r="W1070" s="2"/>
      <c r="X1070" s="2"/>
      <c r="Y1070" s="2"/>
      <c r="Z1070" s="2"/>
    </row>
    <row r="1071" spans="1:26" s="4" customFormat="1" ht="90.75" customHeight="1" x14ac:dyDescent="0.2">
      <c r="A1071" s="18" t="s">
        <v>872</v>
      </c>
      <c r="B1071" s="9">
        <v>131</v>
      </c>
      <c r="C1071" s="8">
        <v>2013</v>
      </c>
      <c r="D1071" s="8" t="s">
        <v>1311</v>
      </c>
      <c r="E1071" s="8" t="s">
        <v>158</v>
      </c>
      <c r="F1071" s="8" t="s">
        <v>205</v>
      </c>
      <c r="G1071" s="8" t="s">
        <v>360</v>
      </c>
      <c r="H1071" s="17">
        <v>43536</v>
      </c>
      <c r="I1071" s="2"/>
      <c r="J1071" s="2"/>
      <c r="K1071" s="2"/>
      <c r="L1071" s="2"/>
      <c r="M1071" s="2"/>
      <c r="N1071" s="2"/>
      <c r="O1071" s="2"/>
      <c r="P1071" s="2"/>
      <c r="Q1071" s="2"/>
      <c r="R1071" s="2"/>
      <c r="S1071" s="2"/>
      <c r="T1071" s="2"/>
      <c r="U1071" s="2"/>
      <c r="V1071" s="2"/>
      <c r="W1071" s="2"/>
      <c r="X1071" s="2"/>
      <c r="Y1071" s="2"/>
      <c r="Z1071" s="2"/>
    </row>
    <row r="1072" spans="1:26" s="4" customFormat="1" ht="28.5" x14ac:dyDescent="0.2">
      <c r="A1072" s="18" t="s">
        <v>1627</v>
      </c>
      <c r="B1072" s="9">
        <v>11</v>
      </c>
      <c r="C1072" s="8">
        <v>2018</v>
      </c>
      <c r="D1072" s="8" t="s">
        <v>1361</v>
      </c>
      <c r="E1072" s="8" t="s">
        <v>10</v>
      </c>
      <c r="F1072" s="8" t="s">
        <v>29</v>
      </c>
      <c r="G1072" s="8" t="s">
        <v>30</v>
      </c>
      <c r="H1072" s="17">
        <v>43536</v>
      </c>
      <c r="I1072" s="2"/>
      <c r="J1072" s="2"/>
      <c r="K1072" s="2"/>
      <c r="L1072" s="2"/>
      <c r="M1072" s="2"/>
      <c r="N1072" s="2"/>
      <c r="O1072" s="2"/>
      <c r="P1072" s="2"/>
      <c r="Q1072" s="2"/>
      <c r="R1072" s="2"/>
      <c r="S1072" s="2"/>
      <c r="T1072" s="2"/>
      <c r="U1072" s="2"/>
      <c r="V1072" s="2"/>
      <c r="W1072" s="2"/>
      <c r="X1072" s="2"/>
      <c r="Y1072" s="2"/>
      <c r="Z1072" s="2"/>
    </row>
    <row r="1073" spans="1:26" s="4" customFormat="1" ht="67.5" customHeight="1" x14ac:dyDescent="0.2">
      <c r="A1073" s="18" t="s">
        <v>1627</v>
      </c>
      <c r="B1073" s="9">
        <v>1</v>
      </c>
      <c r="C1073" s="8">
        <v>2018</v>
      </c>
      <c r="D1073" s="8" t="s">
        <v>1340</v>
      </c>
      <c r="E1073" s="8" t="s">
        <v>15</v>
      </c>
      <c r="F1073" s="8" t="s">
        <v>29</v>
      </c>
      <c r="G1073" s="8" t="s">
        <v>30</v>
      </c>
      <c r="H1073" s="17">
        <v>43536</v>
      </c>
      <c r="I1073" s="2"/>
      <c r="J1073" s="2"/>
      <c r="K1073" s="2"/>
      <c r="L1073" s="2"/>
      <c r="M1073" s="2"/>
      <c r="N1073" s="2"/>
      <c r="O1073" s="2"/>
      <c r="P1073" s="2"/>
      <c r="Q1073" s="2"/>
      <c r="R1073" s="2"/>
      <c r="S1073" s="2"/>
      <c r="T1073" s="2"/>
      <c r="U1073" s="2"/>
      <c r="V1073" s="2"/>
      <c r="W1073" s="2"/>
      <c r="X1073" s="2"/>
      <c r="Y1073" s="2"/>
      <c r="Z1073" s="2"/>
    </row>
    <row r="1074" spans="1:26" s="4" customFormat="1" ht="28.5" x14ac:dyDescent="0.2">
      <c r="A1074" s="18" t="s">
        <v>1627</v>
      </c>
      <c r="B1074" s="9">
        <v>5</v>
      </c>
      <c r="C1074" s="8">
        <v>2018</v>
      </c>
      <c r="D1074" s="8" t="s">
        <v>1338</v>
      </c>
      <c r="E1074" s="8" t="s">
        <v>15</v>
      </c>
      <c r="F1074" s="8" t="s">
        <v>1581</v>
      </c>
      <c r="G1074" s="8" t="s">
        <v>12</v>
      </c>
      <c r="H1074" s="17">
        <v>43536</v>
      </c>
      <c r="I1074" s="2"/>
      <c r="J1074" s="2"/>
      <c r="K1074" s="2"/>
      <c r="L1074" s="2"/>
      <c r="M1074" s="2"/>
      <c r="N1074" s="2"/>
      <c r="O1074" s="2"/>
      <c r="P1074" s="2"/>
      <c r="Q1074" s="2"/>
      <c r="R1074" s="2"/>
      <c r="S1074" s="2"/>
      <c r="T1074" s="2"/>
      <c r="U1074" s="2"/>
      <c r="V1074" s="2"/>
      <c r="W1074" s="2"/>
      <c r="X1074" s="2"/>
      <c r="Y1074" s="2"/>
      <c r="Z1074" s="2"/>
    </row>
    <row r="1075" spans="1:26" s="4" customFormat="1" ht="28.5" x14ac:dyDescent="0.2">
      <c r="A1075" s="18" t="s">
        <v>1627</v>
      </c>
      <c r="B1075" s="9">
        <v>14</v>
      </c>
      <c r="C1075" s="8">
        <v>2018</v>
      </c>
      <c r="D1075" s="8" t="s">
        <v>1337</v>
      </c>
      <c r="E1075" s="8" t="s">
        <v>15</v>
      </c>
      <c r="F1075" s="8" t="s">
        <v>29</v>
      </c>
      <c r="G1075" s="8" t="s">
        <v>30</v>
      </c>
      <c r="H1075" s="17">
        <v>43536</v>
      </c>
      <c r="I1075" s="2"/>
      <c r="J1075" s="2"/>
      <c r="K1075" s="2"/>
      <c r="L1075" s="2"/>
      <c r="M1075" s="2"/>
      <c r="N1075" s="2"/>
      <c r="O1075" s="2"/>
      <c r="P1075" s="2"/>
      <c r="Q1075" s="2"/>
      <c r="R1075" s="2"/>
      <c r="S1075" s="2"/>
      <c r="T1075" s="2"/>
      <c r="U1075" s="2"/>
      <c r="V1075" s="2"/>
      <c r="W1075" s="2"/>
      <c r="X1075" s="2"/>
      <c r="Y1075" s="2"/>
      <c r="Z1075" s="2"/>
    </row>
    <row r="1076" spans="1:26" s="4" customFormat="1" ht="28.5" x14ac:dyDescent="0.2">
      <c r="A1076" s="18" t="s">
        <v>1627</v>
      </c>
      <c r="B1076" s="9">
        <v>4</v>
      </c>
      <c r="C1076" s="8">
        <v>2017</v>
      </c>
      <c r="D1076" s="8" t="s">
        <v>1613</v>
      </c>
      <c r="E1076" s="8" t="s">
        <v>15</v>
      </c>
      <c r="F1076" s="8" t="s">
        <v>823</v>
      </c>
      <c r="G1076" s="8" t="s">
        <v>97</v>
      </c>
      <c r="H1076" s="17">
        <v>43536</v>
      </c>
      <c r="I1076" s="2"/>
      <c r="J1076" s="2"/>
      <c r="K1076" s="2"/>
      <c r="L1076" s="2"/>
      <c r="M1076" s="2"/>
      <c r="N1076" s="2"/>
      <c r="O1076" s="2"/>
      <c r="P1076" s="2"/>
      <c r="Q1076" s="2"/>
      <c r="R1076" s="2"/>
      <c r="S1076" s="2"/>
      <c r="T1076" s="2"/>
      <c r="U1076" s="2"/>
      <c r="V1076" s="2"/>
      <c r="W1076" s="2"/>
      <c r="X1076" s="2"/>
      <c r="Y1076" s="2"/>
      <c r="Z1076" s="2"/>
    </row>
    <row r="1077" spans="1:26" s="4" customFormat="1" ht="81.75" customHeight="1" x14ac:dyDescent="0.2">
      <c r="A1077" s="18" t="s">
        <v>1627</v>
      </c>
      <c r="B1077" s="9">
        <v>4</v>
      </c>
      <c r="C1077" s="8">
        <v>2016</v>
      </c>
      <c r="D1077" s="8" t="s">
        <v>1623</v>
      </c>
      <c r="E1077" s="8" t="s">
        <v>15</v>
      </c>
      <c r="F1077" s="8" t="s">
        <v>1442</v>
      </c>
      <c r="G1077" s="8" t="s">
        <v>1441</v>
      </c>
      <c r="H1077" s="17">
        <v>43536</v>
      </c>
      <c r="I1077" s="2"/>
      <c r="J1077" s="2"/>
      <c r="K1077" s="2"/>
      <c r="L1077" s="2"/>
      <c r="M1077" s="2"/>
      <c r="N1077" s="2"/>
      <c r="O1077" s="2"/>
      <c r="P1077" s="2"/>
      <c r="Q1077" s="2"/>
      <c r="R1077" s="2"/>
      <c r="S1077" s="2"/>
      <c r="T1077" s="2"/>
      <c r="U1077" s="2"/>
      <c r="V1077" s="2"/>
      <c r="W1077" s="2"/>
      <c r="X1077" s="2"/>
      <c r="Y1077" s="2"/>
      <c r="Z1077" s="2"/>
    </row>
    <row r="1078" spans="1:26" s="4" customFormat="1" ht="28.5" x14ac:dyDescent="0.2">
      <c r="A1078" s="18" t="s">
        <v>1627</v>
      </c>
      <c r="B1078" s="9">
        <v>22</v>
      </c>
      <c r="C1078" s="8">
        <v>2016</v>
      </c>
      <c r="D1078" s="8" t="s">
        <v>1326</v>
      </c>
      <c r="E1078" s="8" t="s">
        <v>15</v>
      </c>
      <c r="F1078" s="8" t="s">
        <v>74</v>
      </c>
      <c r="G1078" s="8" t="s">
        <v>1459</v>
      </c>
      <c r="H1078" s="17">
        <v>43522</v>
      </c>
      <c r="I1078" s="2"/>
      <c r="J1078" s="2"/>
      <c r="K1078" s="2"/>
      <c r="L1078" s="2"/>
      <c r="M1078" s="2"/>
      <c r="N1078" s="2"/>
      <c r="O1078" s="2"/>
      <c r="P1078" s="2"/>
      <c r="Q1078" s="2"/>
      <c r="R1078" s="2"/>
      <c r="S1078" s="2"/>
      <c r="T1078" s="2"/>
      <c r="U1078" s="2"/>
      <c r="V1078" s="2"/>
      <c r="W1078" s="2"/>
      <c r="X1078" s="2"/>
      <c r="Y1078" s="2"/>
      <c r="Z1078" s="2"/>
    </row>
    <row r="1079" spans="1:26" s="4" customFormat="1" ht="28.5" x14ac:dyDescent="0.2">
      <c r="A1079" s="18" t="s">
        <v>1627</v>
      </c>
      <c r="B1079" s="9">
        <v>84</v>
      </c>
      <c r="C1079" s="8">
        <v>2016</v>
      </c>
      <c r="D1079" s="8" t="s">
        <v>1330</v>
      </c>
      <c r="E1079" s="8" t="s">
        <v>15</v>
      </c>
      <c r="F1079" s="8" t="s">
        <v>1581</v>
      </c>
      <c r="G1079" s="8" t="s">
        <v>12</v>
      </c>
      <c r="H1079" s="17">
        <v>43536</v>
      </c>
      <c r="I1079" s="2"/>
      <c r="J1079" s="2"/>
      <c r="K1079" s="2"/>
      <c r="L1079" s="2"/>
      <c r="M1079" s="2"/>
      <c r="N1079" s="2"/>
      <c r="O1079" s="2"/>
      <c r="P1079" s="2"/>
      <c r="Q1079" s="2"/>
      <c r="R1079" s="2"/>
      <c r="S1079" s="2"/>
      <c r="T1079" s="2"/>
      <c r="U1079" s="2"/>
      <c r="V1079" s="2"/>
      <c r="W1079" s="2"/>
      <c r="X1079" s="2"/>
      <c r="Y1079" s="2"/>
      <c r="Z1079" s="2"/>
    </row>
    <row r="1080" spans="1:26" s="4" customFormat="1" ht="42.75" x14ac:dyDescent="0.2">
      <c r="A1080" s="18" t="s">
        <v>1627</v>
      </c>
      <c r="B1080" s="9">
        <v>4</v>
      </c>
      <c r="C1080" s="8">
        <v>2015</v>
      </c>
      <c r="D1080" s="8" t="s">
        <v>1325</v>
      </c>
      <c r="E1080" s="8" t="s">
        <v>15</v>
      </c>
      <c r="F1080" s="8" t="s">
        <v>184</v>
      </c>
      <c r="G1080" s="8" t="s">
        <v>1501</v>
      </c>
      <c r="H1080" s="17">
        <v>43528</v>
      </c>
      <c r="I1080" s="2"/>
      <c r="J1080" s="2"/>
      <c r="K1080" s="2"/>
      <c r="L1080" s="2"/>
      <c r="M1080" s="2"/>
      <c r="N1080" s="2"/>
      <c r="O1080" s="2"/>
      <c r="P1080" s="2"/>
      <c r="Q1080" s="2"/>
      <c r="R1080" s="2"/>
      <c r="S1080" s="2"/>
      <c r="T1080" s="2"/>
      <c r="U1080" s="2"/>
      <c r="V1080" s="2"/>
      <c r="W1080" s="2"/>
      <c r="X1080" s="2"/>
      <c r="Y1080" s="2"/>
      <c r="Z1080" s="2"/>
    </row>
    <row r="1081" spans="1:26" s="4" customFormat="1" ht="28.5" x14ac:dyDescent="0.2">
      <c r="A1081" s="18" t="s">
        <v>1627</v>
      </c>
      <c r="B1081" s="9">
        <v>10</v>
      </c>
      <c r="C1081" s="8">
        <v>2017</v>
      </c>
      <c r="D1081" s="8" t="s">
        <v>1333</v>
      </c>
      <c r="E1081" s="8" t="s">
        <v>15</v>
      </c>
      <c r="F1081" s="8" t="s">
        <v>131</v>
      </c>
      <c r="G1081" s="8" t="s">
        <v>132</v>
      </c>
      <c r="H1081" s="17">
        <v>43536</v>
      </c>
      <c r="I1081" s="2"/>
      <c r="J1081" s="2"/>
      <c r="K1081" s="2"/>
      <c r="L1081" s="2"/>
      <c r="M1081" s="2"/>
      <c r="N1081" s="2"/>
      <c r="O1081" s="2"/>
      <c r="P1081" s="2"/>
      <c r="Q1081" s="2"/>
      <c r="R1081" s="2"/>
      <c r="S1081" s="2"/>
      <c r="T1081" s="2"/>
      <c r="U1081" s="2"/>
      <c r="V1081" s="2"/>
      <c r="W1081" s="2"/>
      <c r="X1081" s="2"/>
      <c r="Y1081" s="2"/>
      <c r="Z1081" s="2"/>
    </row>
    <row r="1082" spans="1:26" s="4" customFormat="1" ht="28.5" x14ac:dyDescent="0.2">
      <c r="A1082" s="18" t="s">
        <v>1627</v>
      </c>
      <c r="B1082" s="9">
        <v>4</v>
      </c>
      <c r="C1082" s="8">
        <v>2015</v>
      </c>
      <c r="D1082" s="8" t="s">
        <v>1323</v>
      </c>
      <c r="E1082" s="8" t="s">
        <v>15</v>
      </c>
      <c r="F1082" s="8" t="s">
        <v>1581</v>
      </c>
      <c r="G1082" s="8" t="s">
        <v>12</v>
      </c>
      <c r="H1082" s="17">
        <v>43536</v>
      </c>
      <c r="I1082" s="2"/>
      <c r="J1082" s="2"/>
      <c r="K1082" s="2"/>
      <c r="L1082" s="2"/>
      <c r="M1082" s="2"/>
      <c r="N1082" s="2"/>
      <c r="O1082" s="2"/>
      <c r="P1082" s="2"/>
      <c r="Q1082" s="2"/>
      <c r="R1082" s="2"/>
      <c r="S1082" s="2"/>
      <c r="T1082" s="2"/>
      <c r="U1082" s="2"/>
      <c r="V1082" s="2"/>
      <c r="W1082" s="2"/>
      <c r="X1082" s="2"/>
      <c r="Y1082" s="2"/>
      <c r="Z1082" s="2"/>
    </row>
    <row r="1083" spans="1:26" s="4" customFormat="1" ht="28.5" x14ac:dyDescent="0.2">
      <c r="A1083" s="18" t="s">
        <v>1627</v>
      </c>
      <c r="B1083" s="9">
        <v>3</v>
      </c>
      <c r="C1083" s="8">
        <v>2015</v>
      </c>
      <c r="D1083" s="8" t="s">
        <v>1324</v>
      </c>
      <c r="E1083" s="8" t="s">
        <v>15</v>
      </c>
      <c r="F1083" s="8" t="s">
        <v>1581</v>
      </c>
      <c r="G1083" s="8" t="s">
        <v>12</v>
      </c>
      <c r="H1083" s="17">
        <v>43536</v>
      </c>
      <c r="I1083" s="2"/>
      <c r="J1083" s="2"/>
      <c r="K1083" s="2"/>
      <c r="L1083" s="2"/>
      <c r="M1083" s="2"/>
      <c r="N1083" s="2"/>
      <c r="O1083" s="2"/>
      <c r="P1083" s="2"/>
      <c r="Q1083" s="2"/>
      <c r="R1083" s="2"/>
      <c r="S1083" s="2"/>
      <c r="T1083" s="2"/>
      <c r="U1083" s="2"/>
      <c r="V1083" s="2"/>
      <c r="W1083" s="2"/>
      <c r="X1083" s="2"/>
      <c r="Y1083" s="2"/>
      <c r="Z1083" s="2"/>
    </row>
    <row r="1084" spans="1:26" s="4" customFormat="1" ht="71.25" x14ac:dyDescent="0.2">
      <c r="A1084" s="18" t="s">
        <v>1627</v>
      </c>
      <c r="B1084" s="9">
        <v>6</v>
      </c>
      <c r="C1084" s="8">
        <v>2014</v>
      </c>
      <c r="D1084" s="8" t="s">
        <v>1321</v>
      </c>
      <c r="E1084" s="8" t="s">
        <v>15</v>
      </c>
      <c r="F1084" s="8" t="s">
        <v>74</v>
      </c>
      <c r="G1084" s="8" t="s">
        <v>1459</v>
      </c>
      <c r="H1084" s="17">
        <v>43522</v>
      </c>
      <c r="I1084" s="2"/>
      <c r="J1084" s="2"/>
      <c r="K1084" s="2"/>
      <c r="L1084" s="2"/>
      <c r="M1084" s="2"/>
      <c r="N1084" s="2"/>
      <c r="O1084" s="2"/>
      <c r="P1084" s="2"/>
      <c r="Q1084" s="2"/>
      <c r="R1084" s="2"/>
      <c r="S1084" s="2"/>
      <c r="T1084" s="2"/>
      <c r="U1084" s="2"/>
      <c r="V1084" s="2"/>
      <c r="W1084" s="2"/>
      <c r="X1084" s="2"/>
      <c r="Y1084" s="2"/>
      <c r="Z1084" s="2"/>
    </row>
    <row r="1085" spans="1:26" s="4" customFormat="1" ht="28.5" x14ac:dyDescent="0.2">
      <c r="A1085" s="18" t="s">
        <v>1627</v>
      </c>
      <c r="B1085" s="9">
        <v>9</v>
      </c>
      <c r="C1085" s="8">
        <v>2014</v>
      </c>
      <c r="D1085" s="8" t="s">
        <v>1319</v>
      </c>
      <c r="E1085" s="8" t="s">
        <v>15</v>
      </c>
      <c r="F1085" s="8" t="s">
        <v>1581</v>
      </c>
      <c r="G1085" s="8" t="s">
        <v>12</v>
      </c>
      <c r="H1085" s="17">
        <v>43536</v>
      </c>
      <c r="I1085" s="2"/>
      <c r="J1085" s="2"/>
      <c r="K1085" s="2"/>
      <c r="L1085" s="2"/>
      <c r="M1085" s="2"/>
      <c r="N1085" s="2"/>
      <c r="O1085" s="2"/>
      <c r="P1085" s="2"/>
      <c r="Q1085" s="2"/>
      <c r="R1085" s="2"/>
      <c r="S1085" s="2"/>
      <c r="T1085" s="2"/>
      <c r="U1085" s="2"/>
      <c r="V1085" s="2"/>
      <c r="W1085" s="2"/>
      <c r="X1085" s="2"/>
      <c r="Y1085" s="2"/>
      <c r="Z1085" s="2"/>
    </row>
    <row r="1086" spans="1:26" s="4" customFormat="1" ht="57" x14ac:dyDescent="0.2">
      <c r="A1086" s="18" t="s">
        <v>1627</v>
      </c>
      <c r="B1086" s="9">
        <v>2</v>
      </c>
      <c r="C1086" s="8">
        <v>2013</v>
      </c>
      <c r="D1086" s="8" t="s">
        <v>1310</v>
      </c>
      <c r="E1086" s="8" t="s">
        <v>15</v>
      </c>
      <c r="F1086" s="8" t="s">
        <v>74</v>
      </c>
      <c r="G1086" s="8" t="s">
        <v>1459</v>
      </c>
      <c r="H1086" s="17">
        <v>43522</v>
      </c>
      <c r="I1086" s="2"/>
      <c r="J1086" s="2"/>
      <c r="K1086" s="2"/>
      <c r="L1086" s="2"/>
      <c r="M1086" s="2"/>
      <c r="N1086" s="2"/>
      <c r="O1086" s="2"/>
      <c r="P1086" s="2"/>
      <c r="Q1086" s="2"/>
      <c r="R1086" s="2"/>
      <c r="S1086" s="2"/>
      <c r="T1086" s="2"/>
      <c r="U1086" s="2"/>
      <c r="V1086" s="2"/>
      <c r="W1086" s="2"/>
      <c r="X1086" s="2"/>
      <c r="Y1086" s="2"/>
      <c r="Z1086" s="2"/>
    </row>
    <row r="1087" spans="1:26" s="4" customFormat="1" ht="85.5" x14ac:dyDescent="0.2">
      <c r="A1087" s="18" t="s">
        <v>1627</v>
      </c>
      <c r="B1087" s="9">
        <v>6</v>
      </c>
      <c r="C1087" s="8">
        <v>2013</v>
      </c>
      <c r="D1087" s="8" t="s">
        <v>1312</v>
      </c>
      <c r="E1087" s="8" t="s">
        <v>15</v>
      </c>
      <c r="F1087" s="8" t="s">
        <v>1581</v>
      </c>
      <c r="G1087" s="8" t="s">
        <v>12</v>
      </c>
      <c r="H1087" s="17">
        <v>43536</v>
      </c>
      <c r="I1087" s="2"/>
      <c r="J1087" s="2"/>
      <c r="K1087" s="2"/>
      <c r="L1087" s="2"/>
      <c r="M1087" s="2"/>
      <c r="N1087" s="2"/>
      <c r="O1087" s="2"/>
      <c r="P1087" s="2"/>
      <c r="Q1087" s="2"/>
      <c r="R1087" s="2"/>
      <c r="S1087" s="2"/>
      <c r="T1087" s="2"/>
      <c r="U1087" s="2"/>
      <c r="V1087" s="2"/>
      <c r="W1087" s="2"/>
      <c r="X1087" s="2"/>
      <c r="Y1087" s="2"/>
      <c r="Z1087" s="2"/>
    </row>
    <row r="1088" spans="1:26" s="4" customFormat="1" ht="42.75" x14ac:dyDescent="0.2">
      <c r="A1088" s="19" t="s">
        <v>1627</v>
      </c>
      <c r="B1088" s="24">
        <v>72</v>
      </c>
      <c r="C1088" s="20">
        <v>2009</v>
      </c>
      <c r="D1088" s="20" t="s">
        <v>1362</v>
      </c>
      <c r="E1088" s="20" t="s">
        <v>10</v>
      </c>
      <c r="F1088" s="20" t="s">
        <v>29</v>
      </c>
      <c r="G1088" s="20" t="s">
        <v>30</v>
      </c>
      <c r="H1088" s="21">
        <v>43536</v>
      </c>
      <c r="I1088" s="2"/>
      <c r="J1088" s="2"/>
      <c r="K1088" s="2"/>
      <c r="L1088" s="2"/>
      <c r="M1088" s="2"/>
      <c r="N1088" s="2"/>
      <c r="O1088" s="2"/>
      <c r="P1088" s="2"/>
      <c r="Q1088" s="2"/>
      <c r="R1088" s="2"/>
      <c r="S1088" s="2"/>
      <c r="T1088" s="2"/>
      <c r="U1088" s="2"/>
      <c r="V1088" s="2"/>
      <c r="W1088" s="2"/>
      <c r="X1088" s="2"/>
      <c r="Y1088" s="2"/>
      <c r="Z1088" s="2"/>
    </row>
  </sheetData>
  <mergeCells count="6">
    <mergeCell ref="A1:A4"/>
    <mergeCell ref="B1:H1"/>
    <mergeCell ref="B2:H2"/>
    <mergeCell ref="B3:H3"/>
    <mergeCell ref="B4:D4"/>
    <mergeCell ref="E4:H4"/>
  </mergeCells>
  <hyperlinks>
    <hyperlink ref="B136" r:id="rId1" display="http://legal.legis.com.co/document?obra=legcol&amp;document=legcol_759920413cbff034e0430a010151f034"/>
    <hyperlink ref="B135" r:id="rId2" display="http://www.consejodeestado.gov.co/wp-content/uploads/Libros/Ley4_1913.pdf"/>
    <hyperlink ref="B132" r:id="rId3" display="http://www.cancilleria.gov.co/sites/default/files/Normograma/docs/ley_0039_1961.htm"/>
    <hyperlink ref="B124" r:id="rId4" display="http://www.funcionpublica.gov.co/eva/gestornormativo/norma.php?i=1175"/>
    <hyperlink ref="B122" r:id="rId5" display="http://www.unidadvictimas.gov.co/sites/default/files/documentosbiblioteca/ley-12-de-1991.pdf"/>
    <hyperlink ref="B121" r:id="rId6" display="http://www.secretariasenado.gov.co/index.php/ley-5-de-1992"/>
    <hyperlink ref="A116" r:id="rId7"/>
    <hyperlink ref="B117" r:id="rId8" display="http://www.secretariasenado.gov.co/senado/basedoc/ley_0080_1993.html"/>
    <hyperlink ref="B118" r:id="rId9" display="http://www.alcaldiabogota.gov.co/sisjur/normas/Norma1.jsp?i=300"/>
    <hyperlink ref="B119" r:id="rId10" display="http://www.funcionpublica.gov.co/eva/gestornormativo/norma.php?i=5248"/>
    <hyperlink ref="B120" r:id="rId11" display="http://www.alcaldiabogota.gov.co/sisjur/normas/Norma1.jsp?i=296"/>
    <hyperlink ref="B112" r:id="rId12" display="http://www.alcaldiabogota.gov.co/sisjur/normas/Norma1.jsp?i=327"/>
    <hyperlink ref="B113" r:id="rId13" display="http://www.secretariasenado.gov.co/senado/basedoc/ley_0140_1994.html"/>
    <hyperlink ref="A110" r:id="rId14"/>
    <hyperlink ref="B111" r:id="rId15" display="http://www.funcionpublica.gov.co/eva/gestornormativo/norma.php?i=321"/>
    <hyperlink ref="B105" r:id="rId16" display="http://www.alcaldiabogota.gov.co/sisjur/normas/Norma1.jsp?i=37816"/>
    <hyperlink ref="A106" r:id="rId17"/>
    <hyperlink ref="B107" r:id="rId18" display="http://www.secretariasenado.gov.co/senado/basedoc/ley_0310_1996.html"/>
    <hyperlink ref="B109" r:id="rId19" display="http://www.alcaldiabogota.gov.co/sisjur/normas/Norma1.jsp?i=346"/>
    <hyperlink ref="B101" r:id="rId20" display="http://www.alcaldiabogota.gov.co/sisjur/normas/Norma1.jsp?i=339"/>
    <hyperlink ref="B103" r:id="rId21" display="http://www.mineducacion.gov.co/1621/articles-85935_archivo_pdf.pdf"/>
    <hyperlink ref="B104" r:id="rId22" display="http://www.alcaldiabogota.gov.co/sisjurMantenimiento/normas/Norma1.jsp?i=343"/>
    <hyperlink ref="B97" r:id="rId23" display="http://www.funcionpublica.gov.co/eva/gestornormativo/norma.php?i=3992"/>
    <hyperlink ref="B98" r:id="rId24" display="http://www.funcionpublica.gov.co/eva/gestornormativo/norma.php?i=186"/>
    <hyperlink ref="B96" r:id="rId25" display="http://www.oas.org/juridico/spanish/cyb_col_Ley_527_de_1999.pdf"/>
    <hyperlink ref="B93" r:id="rId26" display="http://www.secretariasenado.gov.co/senado/basedoc/ley_0599_2000.html"/>
    <hyperlink ref="B94" r:id="rId27" display="http://www.secretariasenado.gov.co/senado/basedoc/ley_0600_2000.html"/>
    <hyperlink ref="B88" r:id="rId28" display="http://www.alcaldiabogota.gov.co/sisjur/normas/Norma1.jsp?i=6059"/>
    <hyperlink ref="B89" r:id="rId29" display="http://www.alcaldiabogota.gov.co/sisjur/normas/Norma1.jsp?i=4164"/>
    <hyperlink ref="B90" r:id="rId30" display="http://www.alcaldiabogota.gov.co/sisjur/normas/Norma1.jsp?dt=S&amp;i=4165"/>
    <hyperlink ref="B83" r:id="rId31" location="0" display="http://www.alcaldiabogota.gov.co/sisjurMantenimiento/normas/Norma1.jsp?i=6778 - 0"/>
    <hyperlink ref="B86" r:id="rId32" display="http://www.alcaldiabogota.gov.co/sisjur/normas/Norma1.jsp?dt=S&amp;i=5563"/>
    <hyperlink ref="B87" r:id="rId33" display="http://www.alcaldiabogota.gov.co/sisjur/normas/Norma1.jsp?i=4589"/>
    <hyperlink ref="B79" r:id="rId34" display="http://www.secretariasenado.gov.co/senado/basedoc/ley_0828_2003.html"/>
    <hyperlink ref="B80" r:id="rId35" display="http://www.funcionpublica.gov.co/eva/gestornormativo/norma.php?i=8788"/>
    <hyperlink ref="B81" r:id="rId36" display="http://www.alcaldiabogota.gov.co/sisjur/normas/Norma1.jsp?i=13712"/>
    <hyperlink ref="A82" r:id="rId37"/>
    <hyperlink ref="B78" r:id="rId38" display="http://www.alcaldiabogota.gov.co/sisjurMantenimiento/normas/Norma1.jsp?i=14787"/>
    <hyperlink ref="A74" r:id="rId39"/>
    <hyperlink ref="B76" r:id="rId40" location="0" display="http://www.alcaldiabogota.gov.co/sisjurMantenimiento/normas/Norma1.jsp?i=18232 - 0"/>
    <hyperlink ref="B69" r:id="rId41" display="http://www.alcaldiabogota.gov.co/sisjur/normas/Norma1.jsp?dt=S&amp;i=22106"/>
    <hyperlink ref="B71" r:id="rId42" display="http://www.secretariasenado.gov.co/senado/basedoc/ley_1066_2006.html"/>
    <hyperlink ref="B63" r:id="rId43" display="http://www.alcaldiabogota.gov.co/sisjur/normas/Norma1.jsp?i=25678"/>
    <hyperlink ref="B60" r:id="rId44" display="http://wp.presidencia.gov.co/sitios/normativa/leyes/Documents/Juridica/Ley 1266 de 31 de diciembre 2008.pdf"/>
    <hyperlink ref="B61" r:id="rId45" display="http://www.secretariasenado.gov.co/senado/basedoc/ley_1239_2008.html"/>
    <hyperlink ref="B56" r:id="rId46" display="https://www.alcaldiabogota.gov.co/sisjur/consulta_avanzada.jsp"/>
    <hyperlink ref="B50" r:id="rId47" display="http://www.alcaldiabogota.gov.co/sisjurMantenimiento/normas/Norma1.jsp?i=39180"/>
    <hyperlink ref="B40" r:id="rId48" display="http://www.secretariasenado.gov.co/senado/basedoc/ley_1503_2011.html"/>
    <hyperlink ref="B44" r:id="rId49" display="http://www.secretariasenado.gov.co/senado/basedoc/ley_1474_2011.html"/>
    <hyperlink ref="B47" r:id="rId50" display="http://www.secretariasenado.gov.co/senado/basedoc/ley_1437_2011.html"/>
    <hyperlink ref="A27" r:id="rId51"/>
    <hyperlink ref="B30" r:id="rId52" display="http://www.secretariasenado.gov.co/senado/basedoc/ley_1564_2012.html"/>
    <hyperlink ref="B33" r:id="rId53" display="http://www.secretariasenado.gov.co/senado/basedoc/ley_1530_2012.html"/>
    <hyperlink ref="A35" r:id="rId54"/>
    <hyperlink ref="A37" r:id="rId55"/>
    <hyperlink ref="B21" r:id="rId56" display="http://wsp.presidencia.gov.co/Normativa/Leyes/Documents/2013/LEY 1696 DEL 19 DE DICIEMBRE DE 2013.pdf"/>
    <hyperlink ref="B22" r:id="rId57" display="http://www.secretariasenado.gov.co/senado/basedoc/ley_1682_2013.html"/>
    <hyperlink ref="B25" r:id="rId58" display="https://www.minsalud.gov.co/sites/rid/Lists/BibliotecaDigital/RIDE/DE/PS/documento-balance-1618-2013-240517.pdf"/>
    <hyperlink ref="B17" r:id="rId59" display="http://www.bogotajuridica.gov.co/sisjurMantenimiento/normas/Norma1.jsp?i=60231"/>
    <hyperlink ref="B18" r:id="rId60" display="http://www.secretariasenado.gov.co/senado/basedoc/ley_1730_2014.html"/>
    <hyperlink ref="B19" r:id="rId61" display="http://www.alcaldiabogota.gov.co/sisjur/normas/Norma1.jsp?i=56882"/>
    <hyperlink ref="B13" r:id="rId62" display="http://www.secretariasenado.gov.co/senado/basedoc/ley_1755_2015.html"/>
    <hyperlink ref="B14" r:id="rId63" display="http://www.alcaldiabogota.gov.co/sisjur/normas/Norma1.jsp?i=61933"/>
    <hyperlink ref="B15" r:id="rId64" display="http://www.dnp.gov.co/Paginas/Normativa/Decreto-1082-de-2015.aspx"/>
    <hyperlink ref="A10" r:id="rId65"/>
    <hyperlink ref="B11" r:id="rId66" display="http://es.presidencia.gov.co/normativa/normativa/LEY 1811 DEL 21 DE OCTUBRE DE 2016.pdf"/>
    <hyperlink ref="B12" r:id="rId67" display="http://www.secretariasenado.gov.co/senado/basedoc/ley_1801_2016.html"/>
    <hyperlink ref="B8" r:id="rId68" display="http://www.secretariasenado.gov.co/senado/basedoc/ley_1843_2017.html"/>
    <hyperlink ref="B7" r:id="rId69" display="http://es.presidencia.gov.co/normativa/normativa/LEY 1882 DEL 15 DE ENERO DE 2018.pdf"/>
    <hyperlink ref="B139" r:id="rId70" display="http://www.funcionpublica.gov.co/eva/gestornormativo/norma.php?i=33104"/>
    <hyperlink ref="B140" r:id="rId71" display="http://www.secretariasenado.gov.co/senado/basedoc/codigo_procedimental_laboral.html"/>
    <hyperlink ref="B138" r:id="rId72" display="http://www.secretariasenado.gov.co/senado/basedoc/decreto_0019_2012.html"/>
    <hyperlink ref="B372" r:id="rId73" display="http://www.cancilleria.gov.co/sites/default/files/tramites_servicios/pasaportes/archivos/decreto_624_1989.pdf"/>
    <hyperlink ref="B370" r:id="rId74" display="http://www.alcaldiabogota.gov.co/sisjur/normas/Norma1.jsp?i=5304"/>
    <hyperlink ref="A369" r:id="rId75"/>
    <hyperlink ref="A364" r:id="rId76"/>
    <hyperlink ref="B365" r:id="rId77" display="https://www.alcaldiabogota.gov.co/sisjur/consulta_avanzada.jsp"/>
    <hyperlink ref="A366" r:id="rId78"/>
    <hyperlink ref="A368" r:id="rId79"/>
    <hyperlink ref="B361" r:id="rId80" display="http://www.alcaldiabogota.gov.co/sisjur/normas/Norma1.jsp?i=67904"/>
    <hyperlink ref="B348" r:id="rId81" display="https://www.alcaldiabogota.gov.co/sisjur/consulta_avanzada.jsp"/>
    <hyperlink ref="B349" r:id="rId82" display="http://www.funcionpublica.gov.co/eva/gestornormativo/norma.php?i=1263"/>
    <hyperlink ref="B350" r:id="rId83" display="http://www.minambiente.gov.co/images/normativa/app/decretos/54-dec_0948_1995.pdf"/>
    <hyperlink ref="B351" r:id="rId84" display="http://www.minambiente.gov.co/images/BosquesBiodiversidadyServiciosEcosistemicos/pdf/Normativa/Decretos/dec_2107_301195.pdf"/>
    <hyperlink ref="B352" r:id="rId85" display="http://www.minambiente.gov.co/images/BosquesBiodiversidadyServiciosEcosistemicos/pdf/Normativa/Decretos/dec_2107_301195.pdf"/>
    <hyperlink ref="B353" r:id="rId86" display="http://www.funcionpublica.gov.co/eva/gestornormativo/norma.php?i=5876"/>
    <hyperlink ref="A344" r:id="rId87"/>
    <hyperlink ref="A345" r:id="rId88"/>
    <hyperlink ref="B330" r:id="rId89" display="https://www.alcaldiabogota.gov.co/sisjur/consulta_avanzada.jsp"/>
    <hyperlink ref="B322" r:id="rId90" display="http://www.alcaldiabogota.gov.co/sisjur/normas/Norma1.jsp?dt=S&amp;i=4306"/>
    <hyperlink ref="A326" r:id="rId91"/>
    <hyperlink ref="A317" r:id="rId92"/>
    <hyperlink ref="B319" r:id="rId93" display="http://www.alcaldiabogota.gov.co/sisjurMantenimiento/normas/Norma1.jsp?i=6030"/>
    <hyperlink ref="B313" r:id="rId94" display="http://www.alcaldiabogota.gov.co/sisjurMantenimiento/normas/Norma1.jsp?i=7471"/>
    <hyperlink ref="B314" r:id="rId95" display="https://www.icbf.gov.co/cargues/avance/docs/decreto_1660_2003.htm"/>
    <hyperlink ref="A315" r:id="rId96"/>
    <hyperlink ref="B310" r:id="rId97" display="https://www.ani.gov.co/sites/default/files/decreto_3629_de_2004_reglamenta_paricalmetne_ley_80_contratacion.pdf"/>
    <hyperlink ref="B312" r:id="rId98" display="http://www.alcaldiabogota.gov.co/sisjur/normas/Norma1.jsp?i=15423"/>
    <hyperlink ref="B307" r:id="rId99" display="http://www.minvivienda.gov.co/Decretos Vivienda/1538 - 2005.pdf"/>
    <hyperlink ref="B299" r:id="rId100" display="http://www.alcaldiabogota.gov.co/sisjur/normas/Norma1.jsp?i=21050&amp;dt=S"/>
    <hyperlink ref="B303" r:id="rId101" display="http://www.mintic.gov.co/portal/604/articles-4278_documento.pdf"/>
    <hyperlink ref="B293" r:id="rId102" display="http://www.alcaldiabogota.gov.co/sisjur/normas/Norma1.jsp?i=26015"/>
    <hyperlink ref="B280" r:id="rId103" display="http://www.defensoria.gov.co/public/Normograma 2013_html/Normas/Decreto_1716_2009.pdf"/>
    <hyperlink ref="B283" r:id="rId104" display="http://www2.igac.gov.co/igac_web/normograma_files/DECRETO26802009.pdf"/>
    <hyperlink ref="B279" r:id="rId105" display="http://www.suin-juriscol.gov.co/viewDocument.asp?id=1503907"/>
    <hyperlink ref="B254" r:id="rId106" display="http://www2.igac.gov.co/igac_web/normograma_files/DECRETO 1077 DE 2012.pdf"/>
    <hyperlink ref="B262" r:id="rId107" display="http://www.ugpp.gov.co/doc_view/255-decreto-1450-de-2012"/>
    <hyperlink ref="B263" r:id="rId108" display="http://www.alcaldiabogota.gov.co/sisjur/normas/Norma1.jsp?i=48266"/>
    <hyperlink ref="A231" r:id="rId109"/>
    <hyperlink ref="B238" r:id="rId110" display="http://wsp.presidencia.gov.co/Normativa/Decretos/2013/Documents/ABRIL/15/DECRETO 723 DEL 15 DE ABRIL DE 2013.pdf"/>
    <hyperlink ref="A248" r:id="rId111"/>
    <hyperlink ref="B219" r:id="rId112" location="11" display="http://www.alcaldiabogota.gov.co/sisjur/normas/Norma1.jsp?i=59213 - 11"/>
    <hyperlink ref="B658" r:id="rId113" display="http://www.alcaldiabogota.gov.co/sisjur/normas/Norma1.jsp?i=59375"/>
    <hyperlink ref="B221" r:id="rId114" display="http://www.alcaldiabogota.gov.co/sisjur/normas/Norma1.jsp?i=59048"/>
    <hyperlink ref="A224" r:id="rId115"/>
    <hyperlink ref="A226" r:id="rId116"/>
    <hyperlink ref="B184" r:id="rId117" display="http://www.alcaldiabogota.gov.co/sisjur/normas/Norma1.jsp?i=60556"/>
    <hyperlink ref="A636" r:id="rId118"/>
    <hyperlink ref="A188" r:id="rId119"/>
    <hyperlink ref="A193" r:id="rId120"/>
    <hyperlink ref="A194" r:id="rId121"/>
    <hyperlink ref="B195" r:id="rId122" display="http://wp.presidencia.gov.co/sitios/normativa/decretos/2015/Decretos2015/DECRETO 1008 DEL 15 DE MAYO DE 2015.pdf"/>
    <hyperlink ref="B196" r:id="rId123" display="http://www.alcaldiabogota.gov.co/sisjur/normas/Norma1.jsp?i=67756"/>
    <hyperlink ref="D205" r:id="rId124" location="0"/>
    <hyperlink ref="B206" r:id="rId125" display="http://www.alcaldiabogota.gov.co/sisjur/normas/Norma1.jsp?i=63383"/>
    <hyperlink ref="B207" r:id="rId126" display="https://www.alcaldiabogota.gov.co/sisjur/consulta_avanzada.jsp"/>
    <hyperlink ref="B209" r:id="rId127" display="http://wp.presidencia.gov.co/sitios/normativa/decretos/2015/Decretos2015/DECRETO 2452 DEL 17 DE DICIEMBRE DE 2015.pdf"/>
    <hyperlink ref="B174" r:id="rId128" display="https://www.icbf.gov.co/cargues/avance/docs/decreto_1167_2016.htm"/>
    <hyperlink ref="B157" r:id="rId129" display="http://www.alcaldiabogota.gov.co/sisjur/normas/Norma1.jsp?i=69579"/>
    <hyperlink ref="B165" r:id="rId130" display="https://mintic.gov.co/portal/604/w3-article-15076.html"/>
    <hyperlink ref="B168" r:id="rId131" display="http://www.alcaldiabogota.gov.co/sisjur/normas/Norma1.jsp?i=71261"/>
    <hyperlink ref="A169" r:id="rId132"/>
    <hyperlink ref="B146" r:id="rId133" display="http://www.inm.gov.co/images/inm/GestionMisional/DECRETO612DEL04ABRIL2018.pdf"/>
    <hyperlink ref="A590" r:id="rId134"/>
    <hyperlink ref="B588" r:id="rId135" display="http://www.alcaldiabogota.gov.co/sisjur/normas/Norma1.jsp?i=488"/>
    <hyperlink ref="B587" r:id="rId136" display="http://www.alcaldiabogota.gov.co/sisjur/normas/Norma1.jsp?i=892"/>
    <hyperlink ref="B585" r:id="rId137" display="http://www.alcaldiabogota.gov.co/sisjur/normas/Norma1.jsp?i=3774"/>
    <hyperlink ref="B569" r:id="rId138" display="http://www.alcaldiabogota.gov.co/sisjur/normas/Norma1.jsp?i=20552"/>
    <hyperlink ref="B570" r:id="rId139" display="http://www.bogotajuridica.gov.co/sisjurMantenimiento/normas/Norma1.jsp?i=20565"/>
    <hyperlink ref="B571" r:id="rId140" display="http://www.alcaldiabogota.gov.co/sisjur/normas/Norma1.jsp?i=20574"/>
    <hyperlink ref="B573" r:id="rId141" display="http://participacionbogota.gov.co/sites/default/files/2018-03/Acuerdo-257-de-2006.pdf"/>
    <hyperlink ref="B565" r:id="rId142" display="http://www.alcaldiabogota.gov.co/sisjur/normas/Norma1.jsp?i=24674&amp;dt=S"/>
    <hyperlink ref="B561" r:id="rId143" display="https://www.alcaldiabogota.gov.co/sisjur/consulta_avanzada.jsp"/>
    <hyperlink ref="B557" r:id="rId144" display="http://www.saludcapital.gov.co/CTDLab/Antecedentes Normativos/Acuerdo 489-12 Plan.pdf"/>
    <hyperlink ref="B568" r:id="rId145" display="http://www.alcaldiabogota.gov.co/sisjur/normas/Norma1.jsp?i=32782&amp;dt=S"/>
    <hyperlink ref="B549" r:id="rId146" display="http://www.alcaldiabogota.gov.co/sisjur/normas/Norma1.jsp?i=61034&amp;dt=S"/>
    <hyperlink ref="B551" r:id="rId147" display="http://www.alcaldiabogota.gov.co/sisjur/normas/Norma1.jsp?dt=S&amp;i=63089"/>
    <hyperlink ref="B546" r:id="rId148" display="http://www.alcaldiabogota.gov.co/sisjur/normas/Norma1.jsp?i=65998"/>
    <hyperlink ref="B547" r:id="rId149" display="http://www.alcaldiabogota.gov.co/sisjur/normas/Norma1.jsp?i=66271"/>
    <hyperlink ref="B543" r:id="rId150" display="http://concejodebogota.gov.co/concejo/site/artic/20171212/asocfile/20171212111852/acuerdo_no__695_de_2017.pdf"/>
    <hyperlink ref="B794" r:id="rId151" display="http://secretariageneral.gov.co/sites/default/files/documentos/Decreto 118 de 2018.pdf?width=800&amp;height=800&amp;iframe=true"/>
    <hyperlink ref="B790" r:id="rId152" display="http://www.alcaldiabogota.gov.co/sisjurMantenimiento/normas/Norma1.jsp?i=7093"/>
    <hyperlink ref="A791" r:id="rId153"/>
    <hyperlink ref="B781" r:id="rId154" display="http://www.alcaldiabogota.gov.co/sisjur/normas/Norma1.jsp?i=2231&amp;dt=S"/>
    <hyperlink ref="B783" r:id="rId155" display="http://www.alcaldiabogota.gov.co/sisjur/normas/Norma1.jsp?i=40341"/>
    <hyperlink ref="A784" r:id="rId156"/>
    <hyperlink ref="A785" r:id="rId157"/>
    <hyperlink ref="A770" r:id="rId158"/>
    <hyperlink ref="B773" r:id="rId159" display="http://www.alcaldiabogota.gov.co/sisjur/normas/Norma1.jsp?i=7468"/>
    <hyperlink ref="B774" r:id="rId160" display="http://www.alcaldiabogota.gov.co/sisjur/normas/Norma1.jsp?dt=S&amp;i=7467"/>
    <hyperlink ref="B763" r:id="rId161" display="http://www.ifrc.org/docs/idrl/965ES.pdf"/>
    <hyperlink ref="B754" r:id="rId162" display="https://www.alcaldiabogota.gov.co/sisjur/consulta_avanzada.jsp"/>
    <hyperlink ref="B756" r:id="rId163" display="http://www.alcaldiabogota.gov.co/sisjur/normas/Norma1.jsp?i=21066"/>
    <hyperlink ref="B759" r:id="rId164" display="http://www.alcaldiabogota.gov.co/sisjur/normas/Norma1.jsp?i=22402&amp;dt=S"/>
    <hyperlink ref="A750" r:id="rId165"/>
    <hyperlink ref="B751" r:id="rId166" display="http://www.alcaldiabogota.gov.co/sisjurMantenimiento/normas/Norma1.jsp?i=28124"/>
    <hyperlink ref="A728" r:id="rId167"/>
    <hyperlink ref="B730" r:id="rId168" display="http://www.alcaldiabogota.gov.co/sisjurMantenimiento/normas/Norma1.jsp?i=36852"/>
    <hyperlink ref="B731" r:id="rId169" display="http://www.alcaldiabogota.gov.co/sisjur/normas/Norma1.jsp?i=36977"/>
    <hyperlink ref="B713" r:id="rId170" display="http://www.bogotajuridica.gov.co/sisjurMantenimiento/normas/Norma1.jsp?i=39198"/>
    <hyperlink ref="B715" r:id="rId171" display="http://www.bogotajuridica.gov.co/sisjur/normas/Norma1.jsp?i=39571"/>
    <hyperlink ref="B716" r:id="rId172" display="http://www.alcaldiabogota.gov.co/sisjurMantenimiento/normas/Norma1.jsp?i=40685"/>
    <hyperlink ref="B699" r:id="rId173" display="http://www.alcaldiabogota.gov.co/sisjurMantenimiento/normas/Norma1.jsp?i=42183"/>
    <hyperlink ref="B700" r:id="rId174" display="http://www.alcaldiabogota.gov.co/sisjur/normas/Norma1.jsp?i=43329"/>
    <hyperlink ref="B701" r:id="rId175" display="http://www.alcaldiabogota.gov.co/sisjur/normas/Norma1.jsp?i=43802"/>
    <hyperlink ref="B702" r:id="rId176" display="http://www.alcaldiabogota.gov.co/sisjur/normas/Norma1.jsp?dt=S&amp;i=44612"/>
    <hyperlink ref="B704" r:id="rId177" display="http://www.alcaldiabogota.gov.co/sisjur/normas/Norma1.jsp?i=44840"/>
    <hyperlink ref="A705" r:id="rId178"/>
    <hyperlink ref="A706" r:id="rId179"/>
    <hyperlink ref="B712" r:id="rId180" display="http://www.alcaldiabogota.gov.co/sisjur/normas/Norma1.jsp?i=45194"/>
    <hyperlink ref="B692" r:id="rId181" display="http://www.alcaldiabogota.gov.co/sisjurMantenimiento/normas/Norma1.jsp?i=48079"/>
    <hyperlink ref="B694" r:id="rId182" display="http://www.alcaldiabogota.gov.co/sisjur/normas/Norma1.jsp?dt=S&amp;i=48509"/>
    <hyperlink ref="B675" r:id="rId183" display="http://www.alcaldiabogota.gov.co/sisjur/normas/Norma1.jsp?i=55472"/>
    <hyperlink ref="B678" r:id="rId184" display="http://www.alcaldiabogota.gov.co/sisjur/normas/Norma1.jsp?dt=S&amp;i=55073"/>
    <hyperlink ref="B681" r:id="rId185" display="http://www.alcaldiabogota.gov.co/sisjur/normas/Norma1.jsp?i=54978"/>
    <hyperlink ref="B682" r:id="rId186" display="http://www.alcaldiabogota.gov.co/sisjurMantenimiento/normas/Norma1.jsp?i=56330"/>
    <hyperlink ref="B684" r:id="rId187" display="http://www.alcaldiabogota.gov.co/sisjur/normas/Norma1.jsp?i=55963&amp;dt=S"/>
    <hyperlink ref="B685" r:id="rId188" display="http://www.alcaldiabogota.gov.co/sisjur/normas/Norma1.jsp?i=56034"/>
    <hyperlink ref="B687" r:id="rId189" display="http://www.alcaldiabogota.gov.co/sisjurMantenimiento/normas/Norma1.jsp?i=56330"/>
    <hyperlink ref="B668" r:id="rId190" display="http://www.alcaldiabogota.gov.co/sisjurMantenimiento/normas/Norma1.jsp?i=59702"/>
    <hyperlink ref="B669" r:id="rId191" display="http://www.alcaldiabogota.gov.co/sisjur/normas/Norma1.jsp?i=57396"/>
    <hyperlink ref="B639" r:id="rId192" display="https://www.culturarecreacionydeporte.gov.co/sites/default/files/decreto_70_de_2015_sistema_de_patrimonio.pdf"/>
    <hyperlink ref="B642" r:id="rId193" display="http://www.alcaldiabogota.gov.co/sisjurMantenimiento/normas/Norma1.jsp?i=61747"/>
    <hyperlink ref="A643" r:id="rId194" location="1"/>
    <hyperlink ref="D644" r:id="rId195" location="0"/>
    <hyperlink ref="B645" r:id="rId196" display="http://www.movilidadbogota.gov.co/web/sites/default/files/PROYECTO DECRETO modificacic%C3%B3n Decreto 305 de 2015.pdf"/>
    <hyperlink ref="B649" r:id="rId197" display="http://www.alcaldiabogota.gov.co/sisjur/normas/Norma1.jsp?dt=S&amp;i=63632"/>
    <hyperlink ref="B656" r:id="rId198" display="http://www.educacionbogota.edu.co/archivos/Temas estrategicos/Sector_privado/2017/Plan_movilidad_escolar/Decreto_Distrital_594_30_de_diciembre_de_2015.pdf"/>
    <hyperlink ref="B619" r:id="rId199" location="9" display="http://www.alcaldiabogota.gov.co/sisjur/normas/Norma1.jsp?i=64560 - 9"/>
    <hyperlink ref="B620" r:id="rId200" display="http://www.alcaldiabogota.gov.co/sisjur/normas/Norma1.jsp?i=65160"/>
    <hyperlink ref="B626" r:id="rId201" display="http://proxysg.alcaldiabogota.gov.co/sisjur/normas/Norma1.jsp?i=66359&amp;dt=S"/>
    <hyperlink ref="B629" r:id="rId202" display="http://www.movilidadbogota.gov.co/web/sites/default/files/Decreto 439 de 2016.pdf"/>
    <hyperlink ref="B633" r:id="rId203" display="http://www.alcaldiabogota.gov.co/sisjurMantenimiento/normas/Norma1.jsp?i=67464"/>
    <hyperlink ref="B634" r:id="rId204" display="http://www.movilidadbogota.gov.co/web/sites/default/files/Decreto 515 de 2016-Pico y placa en todo el Distrito.pdf"/>
    <hyperlink ref="B635" r:id="rId205" display="http://secretariageneral.gov.co/sites/default/files/planeacion/Decreto_627_2016_Liquidacion_Presupuesto_2017.pdf"/>
    <hyperlink ref="B609" r:id="rId206" display="http://www.alcaldiabogota.gov.co/sisjurMantenimiento/normas/Norma1.jsp?i=69045"/>
    <hyperlink ref="B610" r:id="rId207" display="http://www.alcaldiabogota.gov.co/sisjurMantenimiento/normas/Norma1.jsp?i=69716"/>
    <hyperlink ref="D610" r:id="rId208" location="78"/>
    <hyperlink ref="B613" r:id="rId209" display="http://www.alcaldiabogota.gov.co/sisjur/normas/Norma1.jsp?i=73231&amp;dt=S"/>
    <hyperlink ref="B614" r:id="rId210" display="http://www.movilidadbogota.gov.co/web/sites/default/files/Decreto 669 de 2017.pdf"/>
    <hyperlink ref="B615" r:id="rId211" display="http://legal.legis.com.co/document?obra=legcol&amp;document=legcol_86cee99ea4a740bca43b2e94c066f319"/>
    <hyperlink ref="B592" r:id="rId212" display="http://secretariageneral.gov.co/sites/default/files/documentos/Decreto 118 de 2018.pdf?width=800&amp;height=800&amp;iframe=true"/>
    <hyperlink ref="B593" r:id="rId213" display="http://secretariageneral.gov.co/sites/default/files/documentos/Decreto 118 de 2018.pdf?width=800&amp;height=800&amp;iframe=true"/>
    <hyperlink ref="B594" r:id="rId214" display="http://secretariageneral.gov.co/sites/default/files/documentos/Decreto 118 de 2018.pdf?width=800&amp;height=800&amp;iframe=true"/>
    <hyperlink ref="B595" r:id="rId215" display="http://secretariageneral.gov.co/sites/default/files/documentos/Decreto 118 de 2018.pdf?width=800&amp;height=800&amp;iframe=true"/>
    <hyperlink ref="B596" r:id="rId216" display="http://secretariageneral.gov.co/sites/default/files/documentos/Decreto 118 de 2018.pdf?width=800&amp;height=800&amp;iframe=true"/>
    <hyperlink ref="B597" r:id="rId217" display="http://secretariageneral.gov.co/sites/default/files/documentos/Decreto 118 de 2018.pdf?width=800&amp;height=800&amp;iframe=true"/>
    <hyperlink ref="B598" r:id="rId218" display="http://secretariageneral.gov.co/content/decreto-distrital-591-2018"/>
    <hyperlink ref="B409" r:id="rId219" display="http://www.alcaldiabogota.gov.co/sisjur/normas/Norma1.jsp?i=40279"/>
    <hyperlink ref="B410" r:id="rId220" display="http://www.alcaldiabogota.gov.co/sisjur/normas/Norma1.jsp?i=40279"/>
    <hyperlink ref="A6" r:id="rId221"/>
    <hyperlink ref="B717" r:id="rId222" display="http://www.bogotajuridica.gov.co/sisjurMantenimiento/normas/Norma1.jsp?i=55591"/>
    <hyperlink ref="B424" r:id="rId223"/>
    <hyperlink ref="B423" r:id="rId224" display="https://positivaeduca.positiva.gov.co/matriz/web/archivo/img/19-11-2015-14-6-576.pdf"/>
    <hyperlink ref="B538" r:id="rId225" display="http://www.alcaldiabogota.gov.co/sisjur/normas/Norma1.jsp?i=843&amp;dt=S"/>
    <hyperlink ref="B537" r:id="rId226" display="http://www.alcaldiabogota.gov.co/sisjurMantenimiento/normas/Norma1.jsp?i=25687"/>
    <hyperlink ref="B530" r:id="rId227" display="http://www.alcaldiabogota.gov.co/sisjur/normas/Norma1.jsp?i=10791"/>
    <hyperlink ref="B531" r:id="rId228" display="http://www.alcaldiabogota.gov.co/sisjur/normas/Norma1.jsp?i=11068&amp;dt=S"/>
    <hyperlink ref="B523" r:id="rId229" display="http://www.alcaldiabogota.gov.co/sisjur/normas/Norma1.jsp?i=15600&amp;dt=S"/>
    <hyperlink ref="B461" r:id="rId230" display="http://www.alcaldiabogota.gov.co/sisjur/normas/Norma1.jsp?i=15861"/>
    <hyperlink ref="B516" r:id="rId231" display="https://webcache.googleusercontent.com/search?q=cache:tlgu6myam3MJ:https://www.simbogota.com.co/index.php%3Foption%3Dcom_phocadownload%26view%3Dcategory%26download%3D1772:2005-resolucion-278-de-2005-capacidad-global-se-publico%26id%3D37:resoluciones%26sta"/>
    <hyperlink ref="B517" r:id="rId232" display="http://www.alcaldiabogota.gov.co/sisjur/normas/Norma1.jsp?i=16745"/>
    <hyperlink ref="B518" r:id="rId233" display="http://www.alcaldiabogota.gov.co/sisjur/normas/Norma1.jsp?i=16636"/>
    <hyperlink ref="B511" r:id="rId234" display="http://web.mintransporte.gov.co/jspui/bitstream/001/8364/1/Resolucion_004193_2007.pdf"/>
    <hyperlink ref="B506" r:id="rId235" display="http://www.mincit.gov.co/loader.php?lServicio=Documentos&amp;lFuncion=verPdf&amp;id=71922&amp;name=Resolucion_004659_de_2008.pdf&amp;prefijo=file"/>
    <hyperlink ref="B500" r:id="rId236" display="http://www.alcaldiabogota.gov.co/sisjur/normas/Norma1.jsp?i=38962"/>
    <hyperlink ref="B443" r:id="rId237" display="http://www.alcaldiabogota.gov.co/sisjur/normas/Norma1.jsp?i=39633"/>
    <hyperlink ref="B501" r:id="rId238" display="http://www.alcaldiabogota.gov.co/sisjur/normas/Norma1.jsp?dt=S&amp;i=39357"/>
    <hyperlink ref="B503" r:id="rId239" display="http://www.alcaldiabogota.gov.co/sisjurMantenimiento/normas/Norma1.jsp?i=40067"/>
    <hyperlink ref="B442" r:id="rId240" display="https://www.paho.org/col/index.php?option=com_docman&amp;view=download&amp;category_slug=publicaciones-ops-oms-colombia&amp;alias=1215-gestion-para-la-vigilancia-entomologica-y-control-de-la-transmision-de-dengue&amp;Itemid=688"/>
    <hyperlink ref="B478" r:id="rId241" display="http://www.mintrabajo.gov.co/documents/20147/45107/resolucion_00000652_de_2012.pdf/d52cfd8c-36f3-da89-4359-496ada084f20"/>
    <hyperlink ref="B479" r:id="rId242" display="http://www.alcaldiabogota.gov.co/sisjur/normas/Norma1.jsp?i=48587"/>
    <hyperlink ref="B480" r:id="rId243" display="http://www.alcaldiabogota.gov.co/sisjur/normas/Norma1.jsp?i=78309"/>
    <hyperlink ref="B481" r:id="rId244" display="http://www.alcaldiabogota.gov.co/sisjur/normas/Norma1.jsp?i=50068"/>
    <hyperlink ref="B441" r:id="rId245" display="https://www.minsalud.gov.co/Documentos y Publicaciones/ABC licencias de salud ocupacional.pdf"/>
    <hyperlink ref="B497" r:id="rId246" display="https://www.redjurista.com/Documents/resolucion_11268_de_2012_ministerio_de_transporte.aspx"/>
    <hyperlink ref="B498" r:id="rId247" display="http://www.alcaldiabogota.gov.co/sisjur/normas/Norma1.jsp?i=51164"/>
    <hyperlink ref="B434" r:id="rId248" display="http://servicios.minminas.gov.co/compilacionnormativa/docs/arbol/36235.htm"/>
    <hyperlink ref="B494" r:id="rId249" display="http://www.alcaldiabogota.gov.co/sisjur/normas/Norma1.jsp?i=51704"/>
    <hyperlink ref="B495" r:id="rId250" display="https://www.mintransporte.gov.co/descargar.php?id=2686"/>
    <hyperlink ref="B440" r:id="rId251" display="http://www.alcaldiabogota.gov.co/sisjur/normas/Norma1.jsp?i=71253"/>
    <hyperlink ref="B435" r:id="rId252" display="https://www.minminas.gov.co/documents/10180/1179442/Anexo+General+del+RETIE+vigente+actualizado+a+2015-1.pdf/57874c58-e61e-4104-8b8c-b64dbabedb13"/>
    <hyperlink ref="B433" r:id="rId253" display="http://www.sic.gov.co/sites/default/files/files/reglamentos tecnicos/182544 RETILAP.PDF.pdf"/>
    <hyperlink ref="B427" r:id="rId254" display="DDC-000001"/>
    <hyperlink ref="B491" r:id="rId255" display="http://www.mintransporte.gov.co/Documentos/documentos_del_ministerio/Manuales/manuales_de_senalizacion_vial"/>
    <hyperlink ref="B488" r:id="rId256" display="http://www.alcaldiabogota.gov.co/sisjurMantenimiento/normas/Norma1.jsp?i=66414"/>
    <hyperlink ref="B489" r:id="rId257" display="http://www.jer.com.co/images/RESOLUCION-4170-2016-MINTRANSPORTE.pdf"/>
    <hyperlink ref="B485" r:id="rId258" display="http://web.mintransporte.gov.co/jspui/handle/001/10364"/>
    <hyperlink ref="A800" r:id="rId259" display="Resolución Contaduría General de Bogotá"/>
    <hyperlink ref="B802" r:id="rId260" display="http://www.alcaldiabogota.gov.co/sisjur/normas/Norma1.jsp?i=56510"/>
    <hyperlink ref="A799" r:id="rId261" display="Resolución Contaduría General de Bogotá"/>
    <hyperlink ref="B957" r:id="rId262" display="http://www.bogotajuridicadigital.gov.co/sisjur/normas/Norma1.jsp?dt=S&amp;i=20843"/>
    <hyperlink ref="B971" r:id="rId263" display="http://www.bogotaturismo.gov.co/sites/intranet.bogotaturismo.gov.co/files/RESOLUCI%C3%93N 910 DE 2008.pdf"/>
    <hyperlink ref="B947" r:id="rId264" display="http://www.alcaldiabogota.gov.co/sisjur/normas/Norma1.jsp?i=43892"/>
    <hyperlink ref="B985" r:id="rId265" display="http://www.alcaldiabogota.gov.co/sisjur/normas/Norma1.jsp?i=39359"/>
    <hyperlink ref="B969" r:id="rId266" display="http://www.alcaldiabogota.gov.co/sisjur/normas/Norma1.jsp?i=49822"/>
    <hyperlink ref="B970" r:id="rId267" display="http://www.alcaldiabogota.gov.co/sisjur/normas/Norma1.jsp?i=50125"/>
    <hyperlink ref="B984" r:id="rId268" display="http://www.alcaldiabogota.gov.co/sisjur/normas/Norma1.jsp?i=51704"/>
    <hyperlink ref="B968" r:id="rId269" display="http://www.alcaldiabogota.gov.co/sisjur/normas/Norma1.jsp?i=53348"/>
    <hyperlink ref="B860" r:id="rId270" display="DDC-000004"/>
    <hyperlink ref="B539" r:id="rId271" display="http://www.sic.gov.co/sites/default/files/normatividad/Resolucion_76434_2012.pdf"/>
    <hyperlink ref="B1022" r:id="rId272" display="http://www.cdasugamuxi.com.co/gallery/ntc_4231.pdf"/>
    <hyperlink ref="B1023" r:id="rId273" display="http://www.pyxis.com.co/normatividad/1.6._NTC4983_CALIDAD_DEL_AIRE_EVALUACION_DE_GASES_DE_ESCAPE.pdf"/>
    <hyperlink ref="B1024" r:id="rId274" display="http://cdacertimotos.com.co/wp-content/uploads/2018/01/NTC_5365.pdf"/>
    <hyperlink ref="B1029" r:id="rId275"/>
    <hyperlink ref="B1031" r:id="rId276" display="http://www.alcaldiabogota.gov.co/sisjur/normas/Norma1.jsp?i=68579"/>
    <hyperlink ref="B1032" r:id="rId277" display="https://www.defensajuridica.gov.co/normatividad/circulares/Lists/Circulares 2017/Attachments/2/circular_externa_2_17_julio_2017.pdf"/>
    <hyperlink ref="B1036" r:id="rId278"/>
    <hyperlink ref="G1038" r:id="rId279" display="http://www.bogotajuridica.gov.co/sisjur/normas/Norma1.jsp?i=70811"/>
    <hyperlink ref="B1038" r:id="rId280" display="http://www.bogotajuridica.gov.co/sisjur/normas/Norma1.jsp?i=70811"/>
    <hyperlink ref="G1053" r:id="rId281" display="Descargar"/>
    <hyperlink ref="G1054" r:id="rId282" display="http://www.alcaldiabogota.gov.co/sisjur/normas/Norma1.jsp?i=69651"/>
    <hyperlink ref="G1061" r:id="rId283" display="Descargar"/>
    <hyperlink ref="G1063" r:id="rId284" display="Descargar"/>
    <hyperlink ref="G1062" r:id="rId285" display="Descargar"/>
    <hyperlink ref="G1040" r:id="rId286" display="Descargar"/>
    <hyperlink ref="G1041" r:id="rId287" display="Descargar"/>
    <hyperlink ref="G1045" r:id="rId288" display="Descargar"/>
    <hyperlink ref="B1064" r:id="rId289" display="http://www.alcaldiabogota.gov.co/sisjur/normas/Norma1.jsp?i=73023"/>
    <hyperlink ref="B1047" r:id="rId290" display="http://www.alcaldiabogota.gov.co/sisjur/normas/Norma1.jsp?i=73167"/>
    <hyperlink ref="B1048" r:id="rId291" display="https://www.contratos.gov.co/"/>
    <hyperlink ref="B1049" r:id="rId292" display="http://www.alcaldiabogota.gov.co/sisjur/normas/Norma1.jsp?i=71566"/>
    <hyperlink ref="B1060" r:id="rId293" display="http://www.alcaldiabogota.gov.co/sisjur/normas/Norma1.jsp?i=70234"/>
    <hyperlink ref="B1051" r:id="rId294" display="http://www.alcaldiabogota.gov.co/sisjur/normas/Norma1.jsp?i=69904"/>
    <hyperlink ref="B1050" r:id="rId295" display="ttp://www.alcaldiabogota.gov.co/sisjur/normas/Norma1.jsp?i=69901"/>
    <hyperlink ref="B1052" r:id="rId296" display="http://www.alcaldiabogota.gov.co/sisjur/normas/Norma1.jsp?i=69822"/>
    <hyperlink ref="B1053" r:id="rId297" display="http://www.alcaldiabogota.gov.co/sisjur/normas/Norma1.jsp?i=69619"/>
    <hyperlink ref="B1054" r:id="rId298" display="http://www.alcaldiabogota.gov.co/sisjur/normas/Norma1.jsp?i=69651"/>
    <hyperlink ref="B1061" r:id="rId299" display="http://www.alcaldiabogota.gov.co/sisjur/normas/Norma1.jsp?i=68423"/>
    <hyperlink ref="B1065" r:id="rId300" display="http://www.alcaldiabogota.gov.co/sisjur/normas/Norma1.jsp?i=69715"/>
    <hyperlink ref="B1055" r:id="rId301" display="http://www.alcaldiabogota.gov.co/sisjur/normas/Norma1.jsp?i=69819"/>
    <hyperlink ref="B1066" r:id="rId302" display="http://www.alcaldiabogota.gov.co/sisjur/normas/Norma1.jsp?i=68974"/>
    <hyperlink ref="B1056" r:id="rId303" display="ttp://www.alcaldiabogota.gov.co/sisjur/normas/Norma1.jsp?i=68755"/>
    <hyperlink ref="B1063" r:id="rId304" display="http://www.alcaldiabogota.gov.co/sisjur/normas/Norma1.jsp?i=70051"/>
    <hyperlink ref="B1057" r:id="rId305" display="http://www.alcaldiabogota.gov.co/sisjur/normas/Norma1.jsp?i=68756"/>
    <hyperlink ref="B1058" r:id="rId306" display="http://www.alcaldiabogota.gov.co/sisjur/normas/Norma1.jsp?i=68441"/>
    <hyperlink ref="B1062" r:id="rId307" display="ttp://www.alcaldiabogota.gov.co/sisjur/normas/Norma1.jsp?i=68095"/>
    <hyperlink ref="B1059" r:id="rId308" display="ttp://www.alcaldiabogota.gov.co/sisjur/normas/Norma1.jsp?i=68675"/>
    <hyperlink ref="B1040" r:id="rId309" display="http://www.alcaldiabogota.gov.co/sisjur/normas/Norma1.jsp?i=67035"/>
    <hyperlink ref="B1041" r:id="rId310" display="http://www.alcaldiabogota.gov.co/sisjur/normas/Norma1.jsp?i=66354"/>
    <hyperlink ref="B1042" r:id="rId311" display="http://www.alcaldiabogota.gov.co/sisjur/normas/Norma1.jsp?i=66060"/>
    <hyperlink ref="B1043" r:id="rId312" display="http://www.alcaldiabogota.gov.co/sisjur/normas/Norma1.jsp?i=65575"/>
    <hyperlink ref="B1044" r:id="rId313" display="http://www.alcaldiabogota.gov.co/sisjur/normas/Norma1.jsp?i=65569"/>
    <hyperlink ref="B1045" r:id="rId314" display="http://www.alcaldiabogota.gov.co/sisjur/normas/Norma1.jsp?i=65501"/>
    <hyperlink ref="B1046" r:id="rId315" display="https://www.alcaldiabogota.gov.co/sisjur/normas/Norma1.jsp?i=61079"/>
    <hyperlink ref="B1073" r:id="rId316" display="http://www.shd.gov.co/shd/estampillas"/>
    <hyperlink ref="B1075" r:id="rId317" display="http://www.shd.gov.co/shd/sites/default/files/normatividad/14_28febrero2018_CUD.pdf%22,%22Circular externa"/>
    <hyperlink ref="B385" r:id="rId318" display="https://bibliotecadigital.ccb.org.co/bitstream/handle/11520/13619/Decreto 410 de 1971.pdf?sequence=1&amp;isAllowed=y"/>
    <hyperlink ref="B383" r:id="rId319" display="https://www.alcaldiabogota.gov.co/sisjur/consulta_avanzada.jsp"/>
    <hyperlink ref="B381" r:id="rId320" display="https://www.alcaldiabogota.gov.co/sisjur/normas/Norma1.jsp?i=62511"/>
    <hyperlink ref="B382" r:id="rId321" display="https://www.alcaldiabogota.gov.co/sisjurMantenimiento/normas/Norma1.jsp?i=62503%22,%22Decretohttps://www.alcaldiabogota.gov.co/sisjurMantenimiento/normas/Norma1.jsp?i=62503%22,%22Decreto"/>
    <hyperlink ref="B603" r:id="rId322" display="https://www.alcaldiabogota.gov.co/sisjur/normas/Norma1.jsp?i=82131%22,%22Decreto"/>
    <hyperlink ref="B604" r:id="rId323" display="https://www.alcaldiabogota.gov.co/sisjur/normas/Norma1.jsp?i=82130%22,%22Decreto"/>
    <hyperlink ref="B605" r:id="rId324" display="https://www.alcaldiabogota.gov.co/sisjur/normas/Norma1.jsp?i=70996"/>
    <hyperlink ref="B627" r:id="rId325" display="http://legal.legis.com.co/document?obra=legcol&amp;bookmark=bf196690b5febe348fbbca86e52a2c8e0a5nf9"/>
    <hyperlink ref="B641" r:id="rId326" display="http://secretariageneral.gov.co/transparencia/marco-legal/normatividad/decreto-distrital-165-2015"/>
    <hyperlink ref="B776" r:id="rId327" display="lhttps://www.alcaldiabogota.gov.co/sisjur/normas/Norma1.jsp?i=11056"/>
    <hyperlink ref="B143" r:id="rId328"/>
    <hyperlink ref="B797" r:id="rId329" display="https://www.arlsura.com/index.php/component/content/article?id=188:resolucion-957-de-2005-comunidad-andina"/>
    <hyperlink ref="B453" r:id="rId330" display="https://www.minsalud.gov.co/sites/rid/Lists/BibliotecaDigital/RIDE/DE/DIJ/Resolucion-2733-de-2008.pdf"/>
    <hyperlink ref="B452" r:id="rId331" display="https://www.alcaldiabogota.gov.co/sisjur/listados/tematica2.jsp?subtema=19919"/>
    <hyperlink ref="B451" r:id="rId332" display="http://www.alcaldiabogota.gov.co/sisjur/listados/tematica2.jsp?subtema=27217"/>
    <hyperlink ref="B458" r:id="rId333" display="http://copaso.upbbga.edu.co/legislacion/resolucion_2844_colombia.pdf"/>
    <hyperlink ref="B456" r:id="rId334" display="https://www.alcaldiabogota.gov.co/sisjur/listados/tematica2.jsp?subtema=26272"/>
    <hyperlink ref="B455" r:id="rId335" display="https://www.minsalud.gov.co/sites/rid/Lists/BibliotecaDigital/RIDE/DE/DIJ/Resolucion-1190-de-2007.pdf"/>
    <hyperlink ref="B457" r:id="rId336" display="https://www.alcaldiabogota.gov.co/sisjur/listados/tematica2.jsp?subtema=19918"/>
    <hyperlink ref="B459" r:id="rId337" display="https://www.minsalud.gov.co/sites/rid/Lists/BibliotecaDigital/RIDE/DE/DIJ/Resolucion-0634-de-2006.pdf"/>
    <hyperlink ref="B462" r:id="rId338" display="https://www.minsalud.gov.co/Normatividad_Nuevo/RESOLUCI%C3%93N 1570 DE 2005.pdf"/>
    <hyperlink ref="B463" r:id="rId339"/>
    <hyperlink ref="B464" r:id="rId340" display="http://www.mintrabajo.gov.co/atencion-al-ciudadano/transparencia/resoluciones"/>
    <hyperlink ref="B467" r:id="rId341" display="http://copaso.upbbga.edu.co/legislacion/Res.1075-1992.pdf"/>
    <hyperlink ref="B465" r:id="rId342" display="http://www.mintrabajo.gov.co/atencion-al-ciudadano/transparencia/resoluciones"/>
    <hyperlink ref="B466" r:id="rId343" display="http://www.mintrabajo.gov.co/atencion-al-ciudadano/transparencia/resoluciones"/>
    <hyperlink ref="B468" r:id="rId344" display="http://www.mintrabajo.gov.co/atencion-al-ciudadano/transparencia/resoluciones"/>
    <hyperlink ref="B469" r:id="rId345" display="http://www.mintrabajo.gov.co/atencion-al-ciudadano/transparencia/resoluciones"/>
    <hyperlink ref="B470" r:id="rId346" display="http://www.mintrabajo.gov.co/atencion-al-ciudadano/transparencia/resoluciones"/>
    <hyperlink ref="B471" r:id="rId347" display="http://www.mintrabajo.gov.co/atencion-al-ciudadano/transparencia/resoluciones"/>
    <hyperlink ref="B525" r:id="rId348" display="http://www.alcaldiabogota.gov.co/sisjur/normas/Norma1.jsp?i=8285&amp;dt=S"/>
    <hyperlink ref="B527" r:id="rId349" display="http://www.alcaldiabogota.gov.co/sisjurMantenimiento/normas/Norma1.jsp?i=8678"/>
    <hyperlink ref="B528" r:id="rId350" display="http://www.alcaldiabogota.gov.co/sisjur/normas/Norma1.jsp?i=9204&amp;dt=S"/>
    <hyperlink ref="B529" r:id="rId351" display="http://www.alcaldiabogota.gov.co/sisjurMantenimiento/normas/Norma1.jsp?i=10483"/>
    <hyperlink ref="B526" r:id="rId352" display="https://www.alcaldiabogota.gov.co/sisjur/listados/tematica2.jsp?subtema=26822"/>
    <hyperlink ref="B524" r:id="rId353" display="https://www.alcaldiabogota.gov.co/sisjur/normas/Norma1.jsp?i=8587&amp;dt=S"/>
    <hyperlink ref="B532" r:id="rId354" display="http://www.medicinalegal.gov.co/documents/20143/69278/34-+Resolucion+000414-2002.pdf"/>
    <hyperlink ref="B533" r:id="rId355" display="http://www.alcaldiabogota.gov.co/sisjur/normas/Norma1.jsp?i=6168&amp;dt=S"/>
    <hyperlink ref="B535" r:id="rId356" display="http://www.runt.com.co/sites/default/files/normas/Resoluci%C3%B3n 7171 de 2002.pdf"/>
    <hyperlink ref="B536" r:id="rId357" display="http://www.alcaldiabogota.gov.co/sisjurMantenimiento/normas/Norma1.jsp?i=6872"/>
    <hyperlink ref="B534" r:id="rId358" display="https://www.mintransporte.gov.co/descargar.php?idFile=227"/>
    <hyperlink ref="B509" r:id="rId359" display="https://webcache.googleusercontent.com/search?q=cache:clj4ZlmbCDUJ:https://www.simbogota.com.co/index.php%3Foption%3Dcom_phocadownload%26view%3Dcategory%26download%3D4011:resolucion-381-de-2007-art-14%26id%3D181:normatividad-2016+&amp;cd=1&amp;hl=es&amp;ct=clnk&amp;gl=co"/>
    <hyperlink ref="B510" r:id="rId360" display="http://www.bogotajuridica.gov.co/sisjurMantenimiento/normas/Norma1.jsp?i=25614"/>
    <hyperlink ref="B515" r:id="rId361" display="http://www.invias.gov.co/index.php/servicios-al-ciudadano/normatividad/resoluciones-circulares-otros/5576-resolucion-4959-de-8-noviembre-de-2006/file"/>
    <hyperlink ref="B514" r:id="rId362" display="http://www.bogotajuridica.gov.co/sisjurMantenimiento/normas/Norma1.jsp?i=21529"/>
    <hyperlink ref="B513" r:id="rId363" display="http://www.alcaldiabogota.gov.co/sisjurMantenimiento/normas/Norma1.jsp?i=16918"/>
    <hyperlink ref="B520" r:id="rId364" display="http://www.medicinalegal.gov.co/documents/20143/69390/18-+Resolucion+001183-2005.pdf"/>
    <hyperlink ref="B521" r:id="rId365" display="https://www.alcaldiabogota.gov.co/sisjur/normas/Norma1.jsp?i=16916&amp;dt=S"/>
    <hyperlink ref="B519" r:id="rId366" display="https://www.alcaldiabogota.gov.co/sisjur/normas/Norma1.jsp?i=16664&amp;dt=S"/>
    <hyperlink ref="B472" r:id="rId367" display="http://www.mintrabajo.gov.co/atencion-al-ciudadano/transparencia/resoluciones"/>
    <hyperlink ref="B431" r:id="rId368" display="http://www.icbf.gov.co/cargues/avance/docs/resolucion_ideam_2509_2010.htm"/>
    <hyperlink ref="B949" r:id="rId369" display="http://www.alcaldiabogota.gov.co/sisjur/normas/Norma1.jsp?i=39002"/>
    <hyperlink ref="B952" r:id="rId370" display="http://www.alcaldiabogota.gov.co/sisjur/normas/Norma1.jsp?i=33054"/>
    <hyperlink ref="B953" r:id="rId371" display="http://www.alcaldiabogota.gov.co/sisjur/normas/Norma1.jsp?dt=S&amp;i=33303"/>
    <hyperlink ref="B987" r:id="rId372" display="https://www.alcaldiabogota.gov.co/sisjur/normas/Norma1.jsp?i=33486"/>
    <hyperlink ref="B502" r:id="rId373" display="http://www.alcaldiabogota.gov.co/sisjur/normas/Norma1.jsp?dt=S&amp;i=40041"/>
    <hyperlink ref="B414:B415" r:id="rId374" display="http://www.contaduria.gov.co/wps/wcm/connect/9c3a4690-b228-4425-aaa1-e3c099d745f0/Res355-07.pdf?MOD=AJPERES&amp;CONVERT_TO=url&amp;CACHEID=9c3a4690-b228-4425-aaa1-e3c099d745f0%22,%22Resolución%20Contaduría%20General%20de%20la%20Nación"/>
    <hyperlink ref="B413" r:id="rId375" display="http://www.contaduria.gov.co/wps/wcm/connect/884c56cb-38be-4ac6-a9f9-326cdfde28b0/Res354-07.pdf?MOD=AJPERES&amp;CONVERT_TO=url&amp;CACHEID=884c56cb-38be-4ac6-a9f9-326cdfde28b0%22,%22Resolución%20Contaduría%20General%20de%20la%20Nación"/>
    <hyperlink ref="B412" r:id="rId376" display="http://www.contaduria.gov.co/wps/wcm/connect/3483539e-41ca-4666-8b5d-abcb593c4139/Res248-07.pdf?MOD=AJPERES&amp;CONVERT_TO=url&amp;CACHEID=3483539e-41ca-4666-8b5d-abcb593c4139%22,%22Resolución%20Contaduría%20General%20de%20la%20Nación"/>
    <hyperlink ref="B411" r:id="rId377" display="http://www.alcaldiabogota.gov.co/sisjur/normas/Norma1.jsp?dt=S&amp;i=38073%22,%22Resolución%20Contaduría%20General%20de%20la%20Nación"/>
    <hyperlink ref="B893" r:id="rId378" display="https://www.alcaldiabogota.gov.co/sisjur/consulta_avanzada.jsp"/>
    <hyperlink ref="B894" r:id="rId379" display="https://www.alcaldiabogota.gov.co/sisjur/consulta_avanzada.jsp"/>
    <hyperlink ref="B895" r:id="rId380" display="https://www.alcaldiabogota.gov.co/sisjur/consulta_avanzada.jsp"/>
    <hyperlink ref="B896" r:id="rId381" display="https://www.alcaldiabogota.gov.co/sisjur/consulta_avanzada.jsp"/>
    <hyperlink ref="B897" r:id="rId382" display="https://www.alcaldiabogota.gov.co/sisjur/consulta_avanzada.jsp"/>
    <hyperlink ref="B899" r:id="rId383" display="https://www.alcaldiabogota.gov.co/sisjur/consulta_avanzada.jsp"/>
    <hyperlink ref="B900" r:id="rId384" display="https://www.alcaldiabogota.gov.co/sisjur/consulta_avanzada.jsp"/>
    <hyperlink ref="B901" r:id="rId385" display="https://www.alcaldiabogota.gov.co/sisjur/consulta_avanzada.jsp"/>
    <hyperlink ref="B902" r:id="rId386" display="https://www.alcaldiabogota.gov.co/sisjur/consulta_avanzada.jsp"/>
    <hyperlink ref="B903" r:id="rId387" display="https://www.alcaldiabogota.gov.co/sisjur/consulta_avanzada.jsp"/>
    <hyperlink ref="B905" r:id="rId388" display="https://www.alcaldiabogota.gov.co/sisjur/consulta_avanzada.jsp"/>
    <hyperlink ref="B906" r:id="rId389" display="https://www.alcaldiabogota.gov.co/sisjur/consulta_avanzada.jsp"/>
    <hyperlink ref="B907" r:id="rId390" display="https://www.alcaldiabogota.gov.co/sisjur/consulta_avanzada.jsp"/>
    <hyperlink ref="B908" r:id="rId391" display="https://www.alcaldiabogota.gov.co/sisjur/consulta_avanzada.jsp"/>
    <hyperlink ref="B909" r:id="rId392" display="https://www.alcaldiabogota.gov.co/sisjur/consulta_avanzada.jsp"/>
    <hyperlink ref="B910" r:id="rId393" display="https://www.alcaldiabogota.gov.co/sisjur/consulta_avanzada.jsp"/>
    <hyperlink ref="B911" r:id="rId394" display="https://www.alcaldiabogota.gov.co/sisjur/consulta_avanzada.jsp"/>
    <hyperlink ref="B912" r:id="rId395" display="https://www.alcaldiabogota.gov.co/sisjur/consulta_avanzada.jsp"/>
    <hyperlink ref="B913" r:id="rId396" display="https://www.alcaldiabogota.gov.co/sisjur/consulta_avanzada.jsp"/>
    <hyperlink ref="B914" r:id="rId397" display="https://www.alcaldiabogota.gov.co/sisjur/consulta_avanzada.jsp"/>
    <hyperlink ref="B915" r:id="rId398" display="https://www.alcaldiabogota.gov.co/sisjur/consulta_avanzada.jsp"/>
    <hyperlink ref="B916" r:id="rId399" display="https://www.alcaldiabogota.gov.co/sisjur/consulta_avanzada.jsp"/>
    <hyperlink ref="B917" r:id="rId400" display="https://www.alcaldiabogota.gov.co/sisjur/consulta_avanzada.jsp"/>
    <hyperlink ref="B918" r:id="rId401" display="https://www.alcaldiabogota.gov.co/sisjur/consulta_avanzada.jsp"/>
    <hyperlink ref="B920" r:id="rId402" display="https://www.alcaldiabogota.gov.co/sisjur/consulta_avanzada.jsp"/>
    <hyperlink ref="B921" r:id="rId403" display="https://www.alcaldiabogota.gov.co/sisjur/consulta_avanzada.jsp"/>
    <hyperlink ref="B922" r:id="rId404" display="https://www.alcaldiabogota.gov.co/sisjur/consulta_avanzada.jsp"/>
    <hyperlink ref="B923" r:id="rId405" display="https://www.alcaldiabogota.gov.co/sisjur/consulta_avanzada.jsp"/>
    <hyperlink ref="B924" r:id="rId406"/>
    <hyperlink ref="B925" r:id="rId407" display="041"/>
    <hyperlink ref="B926" r:id="rId408" display="041"/>
    <hyperlink ref="B929" r:id="rId409" display="041"/>
    <hyperlink ref="B930" r:id="rId410" display="041"/>
    <hyperlink ref="B931" r:id="rId411" display="041"/>
    <hyperlink ref="B932" r:id="rId412" display="041"/>
    <hyperlink ref="B933" r:id="rId413" display="http://www.alcaldiabogota.gov.co/sisjur/normas/Norma1.jsp?dt=S&amp;i=50943"/>
    <hyperlink ref="B934" r:id="rId414" display="https://www.alcaldiabogota.gov.co/sisjur/consulta_avanzada.jsp"/>
    <hyperlink ref="B935" r:id="rId415" display="https://www.alcaldiabogota.gov.co/sisjur/consulta_avanzada.jsp"/>
    <hyperlink ref="B936" r:id="rId416" display="https://www.alcaldiabogota.gov.co/sisjur/consulta_avanzada.jsp"/>
    <hyperlink ref="B938" r:id="rId417" display="https://www.alcaldiabogota.gov.co/sisjur/consulta_avanzada.jsp"/>
    <hyperlink ref="B942" r:id="rId418" display="https://www.alcaldiabogota.gov.co/sisjur/consulta_avanzada.jsp"/>
    <hyperlink ref="B943" r:id="rId419" display="https://www.alcaldiabogota.gov.co/sisjur/consulta_avanzada.jsp"/>
    <hyperlink ref="B944" r:id="rId420" display="https://www.alcaldiabogota.gov.co/sisjur/consulta_avanzada.jsp"/>
    <hyperlink ref="B945" r:id="rId421" display="https://www.alcaldiabogota.gov.co/sisjur/consulta_avanzada.jsp"/>
    <hyperlink ref="B948" r:id="rId422" display="https://www.alcaldiabogota.gov.co/sisjur/consulta_avanzada.jsp"/>
    <hyperlink ref="B950" r:id="rId423" display="https://www.alcaldiabogota.gov.co/sisjur/consulta_avanzada.jsp"/>
    <hyperlink ref="B951" r:id="rId424" display="https://www.alcaldiabogota.gov.co/sisjur/consulta_avanzada.jsp"/>
    <hyperlink ref="B954" r:id="rId425" display="https://www.alcaldiabogota.gov.co/sisjur/consulta_avanzada.jsp"/>
    <hyperlink ref="B955" r:id="rId426" display="https://www.alcaldiabogota.gov.co/sisjur/consulta_avanzada.jsp"/>
    <hyperlink ref="B956" r:id="rId427" display="https://www.alcaldiabogota.gov.co/sisjur/consulta_avanzada.jsp"/>
    <hyperlink ref="B958" r:id="rId428" display="https://www.alcaldiabogota.gov.co/sisjur/consulta_avanzada.jsp"/>
    <hyperlink ref="B959" r:id="rId429" display="https://www.alcaldiabogota.gov.co/sisjur/consulta_avanzada.jsp"/>
    <hyperlink ref="B960" r:id="rId430" display="https://www.alcaldiabogota.gov.co/sisjur/consulta_avanzada.jsp"/>
    <hyperlink ref="B961" r:id="rId431" display="https://www.alcaldiabogota.gov.co/sisjur/consulta_avanzada.jsp"/>
    <hyperlink ref="B962" r:id="rId432" display="https://www.alcaldiabogota.gov.co/sisjur/consulta_avanzada.jsp"/>
    <hyperlink ref="B963" r:id="rId433" display="https://www.alcaldiabogota.gov.co/sisjur/consulta_avanzada.jsp"/>
    <hyperlink ref="B964" r:id="rId434" display="https://www.alcaldiabogota.gov.co/sisjur/consulta_avanzada.jsp"/>
    <hyperlink ref="B965" r:id="rId435" display="https://www.alcaldiabogota.gov.co/sisjur/consulta_avanzada.jsp"/>
    <hyperlink ref="B966" r:id="rId436" display="https://www.alcaldiabogota.gov.co/sisjur/consulta_avanzada.jsp"/>
    <hyperlink ref="B967" r:id="rId437" display="https://www.alcaldiabogota.gov.co/sisjur/consulta_avanzada.jsp"/>
    <hyperlink ref="B972" r:id="rId438" display="https://www.alcaldiabogota.gov.co/sisjur/consulta_avanzada.jsp"/>
    <hyperlink ref="B973" r:id="rId439" display="https://www.alcaldiabogota.gov.co/sisjur/consulta_avanzada.jsp"/>
    <hyperlink ref="B974" r:id="rId440" display="https://www.alcaldiabogota.gov.co/sisjur/consulta_avanzada.jsp"/>
    <hyperlink ref="B975" r:id="rId441" display="https://www.alcaldiabogota.gov.co/sisjur/consulta_avanzada.jsp"/>
    <hyperlink ref="B976" r:id="rId442" display="https://www.alcaldiabogota.gov.co/sisjur/consulta_avanzada.jsp"/>
    <hyperlink ref="B977" r:id="rId443" display="https://www.alcaldiabogota.gov.co/sisjur/consulta_avanzada.jsp"/>
    <hyperlink ref="B978" r:id="rId444" display="https://www.alcaldiabogota.gov.co/sisjur/consulta_avanzada.jsp"/>
    <hyperlink ref="B979" r:id="rId445" display="https://www.alcaldiabogota.gov.co/sisjur/consulta_avanzada.jsp"/>
    <hyperlink ref="B980" r:id="rId446" display="https://www.alcaldiabogota.gov.co/sisjur/consulta_avanzada.jsp"/>
    <hyperlink ref="B981" r:id="rId447" display="https://www.alcaldiabogota.gov.co/sisjur/consulta_avanzada.jsp"/>
    <hyperlink ref="B982" r:id="rId448" display="https://www.alcaldiabogota.gov.co/sisjur/consulta_avanzada.jsp"/>
    <hyperlink ref="B983" r:id="rId449" display="https://www.alcaldiabogota.gov.co/sisjur/consulta_avanzada.jsp"/>
    <hyperlink ref="B986" r:id="rId450" display="https://www.alcaldiabogota.gov.co/sisjur/consulta_avanzada.jsp"/>
    <hyperlink ref="B988" r:id="rId451" display="https://www.alcaldiabogota.gov.co/sisjur/consulta_avanzada.jsp"/>
    <hyperlink ref="B989" r:id="rId452" display="https://www.alcaldiabogota.gov.co/sisjur/consulta_avanzada.jsp"/>
    <hyperlink ref="B990" r:id="rId453" display="https://www.alcaldiabogota.gov.co/sisjur/consulta_avanzada.jsp"/>
    <hyperlink ref="B991" r:id="rId454" display="https://www.alcaldiabogota.gov.co/sisjur/consulta_avanzada.jsp"/>
    <hyperlink ref="B992" r:id="rId455" display="https://www.alcaldiabogota.gov.co/sisjur/consulta_avanzada.jsp"/>
    <hyperlink ref="B993" r:id="rId456"/>
    <hyperlink ref="B994" r:id="rId457" display="N/A"/>
    <hyperlink ref="B995" r:id="rId458" display="N/A"/>
    <hyperlink ref="B996" r:id="rId459" display="N/A"/>
    <hyperlink ref="B997" r:id="rId460" display="N/A"/>
    <hyperlink ref="B998" r:id="rId461" display="N/A"/>
    <hyperlink ref="B999" r:id="rId462" display="N/A"/>
    <hyperlink ref="B1000" r:id="rId463" display="N/A"/>
    <hyperlink ref="B1001" r:id="rId464" display="N/A"/>
    <hyperlink ref="B1002" r:id="rId465" display="N/A"/>
    <hyperlink ref="B1003" r:id="rId466" display="N/A"/>
    <hyperlink ref="B1004" r:id="rId467" display="N/A"/>
    <hyperlink ref="B1005" r:id="rId468" display="N/A"/>
    <hyperlink ref="B1006" r:id="rId469" display="N/A"/>
    <hyperlink ref="B1007" r:id="rId470" display="N/A"/>
    <hyperlink ref="B1008" r:id="rId471" display="N/A"/>
    <hyperlink ref="B1009" r:id="rId472" display="N/A"/>
    <hyperlink ref="B1010" r:id="rId473" display="N/A"/>
    <hyperlink ref="B1011" r:id="rId474"/>
    <hyperlink ref="B1013" r:id="rId475" display="N/A"/>
    <hyperlink ref="B1014" r:id="rId476" display="N/A"/>
    <hyperlink ref="B1015" r:id="rId477" display="N/A"/>
    <hyperlink ref="B1016" r:id="rId478" display="N/A"/>
    <hyperlink ref="B1017" r:id="rId479" display="N/A"/>
    <hyperlink ref="B1018" r:id="rId480" display="N/A"/>
    <hyperlink ref="B1028" r:id="rId481" display="https://www.alcaldiabogota.gov.co/sisjur/consulta_avanzada.jsp"/>
    <hyperlink ref="B1030" r:id="rId482"/>
    <hyperlink ref="B1033" r:id="rId483" display="https://www.alcaldiabogota.gov.co/sisjur/consulta_avanzada.jsp"/>
    <hyperlink ref="B1034" r:id="rId484" display="https://www.alcaldiabogota.gov.co/sisjur/consulta_avanzada.jsp"/>
    <hyperlink ref="B1035" r:id="rId485" display="https://www.alcaldiabogota.gov.co/sisjur/consulta_avanzada.jsp"/>
    <hyperlink ref="B1037" r:id="rId486" display="https://www.alcaldiabogota.gov.co/sisjur/consulta_avanzada.jsp"/>
    <hyperlink ref="B1039" r:id="rId487" display="https://www.alcaldiabogota.gov.co/sisjur/consulta_avanzada.jsp"/>
    <hyperlink ref="B1067" r:id="rId488" display="https://www.alcaldiabogota.gov.co/sisjur/consulta_avanzada.jsp"/>
    <hyperlink ref="B1068" r:id="rId489" display="https://www.alcaldiabogota.gov.co/sisjur/consulta_avanzada.jsp"/>
    <hyperlink ref="B1069" r:id="rId490" display="https://www.alcaldiabogota.gov.co/sisjur/consulta_avanzada.jsp"/>
    <hyperlink ref="B1070" r:id="rId491" display="https://www.alcaldiabogota.gov.co/sisjur/consulta_avanzada.jsp"/>
    <hyperlink ref="B1071" r:id="rId492" display="https://www.alcaldiabogota.gov.co/sisjur/consulta_avanzada.jsp"/>
    <hyperlink ref="B1072" r:id="rId493" display="https://www.alcaldiabogota.gov.co/sisjur/consulta_avanzada.jsp"/>
    <hyperlink ref="B1074" r:id="rId494" display="https://www.alcaldiabogota.gov.co/sisjur/consulta_avanzada.jsp"/>
    <hyperlink ref="B1076" r:id="rId495" display="https://www.alcaldiabogota.gov.co/sisjur/consulta_avanzada.jsp"/>
    <hyperlink ref="B1077" r:id="rId496" display="https://www.alcaldiabogota.gov.co/sisjur/consulta_avanzada.jsp"/>
    <hyperlink ref="B1078" r:id="rId497" display="https://www.alcaldiabogota.gov.co/sisjur/consulta_avanzada.jsp"/>
    <hyperlink ref="B1079" r:id="rId498" display="https://www.alcaldiabogota.gov.co/sisjur/consulta_avanzada.jsp"/>
    <hyperlink ref="B1080" r:id="rId499" display="https://www.alcaldiabogota.gov.co/sisjur/consulta_avanzada.jsp"/>
    <hyperlink ref="B1081" r:id="rId500" display="https://www.alcaldiabogota.gov.co/sisjur/consulta_avanzada.jsp"/>
    <hyperlink ref="B1082" r:id="rId501" display="https://www.alcaldiabogota.gov.co/sisjur/consulta_avanzada.jsp"/>
    <hyperlink ref="B1083" r:id="rId502" display="https://www.alcaldiabogota.gov.co/sisjur/consulta_avanzada.jsp"/>
    <hyperlink ref="B1084" r:id="rId503" display="https://www.alcaldiabogota.gov.co/sisjur/consulta_avanzada.jsp"/>
    <hyperlink ref="B1085" r:id="rId504" display="https://www.alcaldiabogota.gov.co/sisjur/consulta_avanzada.jsp"/>
    <hyperlink ref="B1086" r:id="rId505" display="https://www.alcaldiabogota.gov.co/sisjur/consulta_avanzada.jsp"/>
    <hyperlink ref="B1087" r:id="rId506" display="https://www.alcaldiabogota.gov.co/sisjur/consulta_avanzada.jsp"/>
    <hyperlink ref="B1088" r:id="rId507" display="https://www.alcaldiabogota.gov.co/sisjur/consulta_avanzada.jsp"/>
    <hyperlink ref="B9" r:id="rId508" display="https://www.alcaldiabogota.gov.co/sisjur/consulta_avanzada.jsp"/>
    <hyperlink ref="B10" r:id="rId509" display="https://www.alcaldiabogota.gov.co/sisjur/consulta_avanzada.jsp"/>
    <hyperlink ref="B16" r:id="rId510" display="https://www.alcaldiabogota.gov.co/sisjur/consulta_avanzada.jsp"/>
    <hyperlink ref="B20" r:id="rId511" display="https://www.alcaldiabogota.gov.co/sisjur/consulta_avanzada.jsp"/>
    <hyperlink ref="B26" r:id="rId512" display="https://www.alcaldiabogota.gov.co/sisjur/consulta_avanzada.jsp"/>
    <hyperlink ref="B27" r:id="rId513" display="https://www.alcaldiabogota.gov.co/sisjur/consulta_avanzada.jsp"/>
    <hyperlink ref="B28" r:id="rId514" display="https://www.alcaldiabogota.gov.co/sisjur/consulta_avanzada.jsp"/>
    <hyperlink ref="B29" r:id="rId515" display="https://www.alcaldiabogota.gov.co/sisjur/consulta_avanzada.jsp"/>
    <hyperlink ref="B31" r:id="rId516" display="https://www.alcaldiabogota.gov.co/sisjur/consulta_avanzada.jsp"/>
    <hyperlink ref="B32" r:id="rId517" display="https://www.alcaldiabogota.gov.co/sisjur/consulta_avanzada.jsp"/>
    <hyperlink ref="B34" r:id="rId518" display="https://www.alcaldiabogota.gov.co/sisjur/consulta_avanzada.jsp"/>
    <hyperlink ref="B35" r:id="rId519" display="https://www.alcaldiabogota.gov.co/sisjur/consulta_avanzada.jsp"/>
    <hyperlink ref="B36" r:id="rId520" display="https://www.alcaldiabogota.gov.co/sisjur/consulta_avanzada.jsp"/>
    <hyperlink ref="B38" r:id="rId521" display="https://www.alcaldiabogota.gov.co/sisjur/consulta_avanzada.jsp"/>
    <hyperlink ref="B39" r:id="rId522" display="https://www.alcaldiabogota.gov.co/sisjur/consulta_avanzada.jsp"/>
    <hyperlink ref="B41" r:id="rId523" display="https://www.alcaldiabogota.gov.co/sisjur/consulta_avanzada.jsp"/>
    <hyperlink ref="B42" r:id="rId524" display="https://www.alcaldiabogota.gov.co/sisjur/consulta_avanzada.jsp"/>
    <hyperlink ref="B43" r:id="rId525" display="https://www.alcaldiabogota.gov.co/sisjur/consulta_avanzada.jsp"/>
    <hyperlink ref="B45" r:id="rId526" display="https://www.alcaldiabogota.gov.co/sisjur/consulta_avanzada.jsp"/>
    <hyperlink ref="B46" r:id="rId527" display="https://www.alcaldiabogota.gov.co/sisjur/consulta_avanzada.jsp"/>
    <hyperlink ref="B48" r:id="rId528" display="https://www.alcaldiabogota.gov.co/sisjur/consulta_avanzada.jsp"/>
    <hyperlink ref="B49" r:id="rId529" display="https://www.alcaldiabogota.gov.co/sisjur/consulta_avanzada.jsp"/>
    <hyperlink ref="B51" r:id="rId530" display="https://www.alcaldiabogota.gov.co/sisjur/consulta_avanzada.jsp"/>
    <hyperlink ref="B52" r:id="rId531" display="https://www.alcaldiabogota.gov.co/sisjur/consulta_avanzada.jsp"/>
    <hyperlink ref="B53" r:id="rId532" display="https://www.alcaldiabogota.gov.co/sisjur/consulta_avanzada.jsp"/>
    <hyperlink ref="B54" r:id="rId533" display="https://www.alcaldiabogota.gov.co/sisjur/consulta_avanzada.jsp"/>
    <hyperlink ref="B55" r:id="rId534" display="https://www.alcaldiabogota.gov.co/sisjur/consulta_avanzada.jsp"/>
    <hyperlink ref="B57" r:id="rId535" display="https://www.alcaldiabogota.gov.co/sisjur/consulta_avanzada.jsp"/>
    <hyperlink ref="B58" r:id="rId536" display="https://www.alcaldiabogota.gov.co/sisjur/consulta_avanzada.jsp"/>
    <hyperlink ref="B59" r:id="rId537" display="https://www.alcaldiabogota.gov.co/sisjur/consulta_avanzada.jsp"/>
    <hyperlink ref="B62" r:id="rId538" display="https://www.alcaldiabogota.gov.co/sisjur/consulta_avanzada.jsp"/>
    <hyperlink ref="B64" r:id="rId539" display="https://www.alcaldiabogota.gov.co/sisjur/consulta_avanzada.jsp"/>
    <hyperlink ref="B65" r:id="rId540" display="https://www.alcaldiabogota.gov.co/sisjur/consulta_avanzada.jsp"/>
    <hyperlink ref="B66" r:id="rId541" display="https://www.alcaldiabogota.gov.co/sisjur/consulta_avanzada.jsp"/>
    <hyperlink ref="B67" r:id="rId542" display="https://www.alcaldiabogota.gov.co/sisjur/consulta_avanzada.jsp"/>
    <hyperlink ref="B68" r:id="rId543" display="https://www.alcaldiabogota.gov.co/sisjur/consulta_avanzada.jsp"/>
    <hyperlink ref="B70" r:id="rId544" display="https://www.alcaldiabogota.gov.co/sisjur/consulta_avanzada.jsp"/>
    <hyperlink ref="B72" r:id="rId545" display="https://www.alcaldiabogota.gov.co/sisjur/consulta_avanzada.jsp"/>
    <hyperlink ref="B73" r:id="rId546" display="https://www.alcaldiabogota.gov.co/sisjur/consulta_avanzada.jsp"/>
    <hyperlink ref="B74" r:id="rId547" display="https://www.alcaldiabogota.gov.co/sisjur/consulta_avanzada.jsp"/>
    <hyperlink ref="B75" r:id="rId548" display="https://www.alcaldiabogota.gov.co/sisjur/consulta_avanzada.jsp"/>
    <hyperlink ref="B77" r:id="rId549" display="https://www.alcaldiabogota.gov.co/sisjur/consulta_avanzada.jsp"/>
    <hyperlink ref="B82" r:id="rId550" display="https://www.alcaldiabogota.gov.co/sisjur/consulta_avanzada.jsp"/>
    <hyperlink ref="B84" r:id="rId551" display="https://www.alcaldiabogota.gov.co/sisjur/consulta_avanzada.jsp"/>
    <hyperlink ref="B99" r:id="rId552" display="https://www.alcaldiabogota.gov.co/sisjur/consulta_avanzada.jsp"/>
    <hyperlink ref="B100" r:id="rId553" display="https://www.alcaldiabogota.gov.co/sisjur/consulta_avanzada.jsp"/>
    <hyperlink ref="B102" r:id="rId554" display="https://www.alcaldiabogota.gov.co/sisjur/consulta_avanzada.jsp"/>
    <hyperlink ref="B106" r:id="rId555" display="https://www.alcaldiabogota.gov.co/sisjur/consulta_avanzada.jsp"/>
    <hyperlink ref="B108" r:id="rId556" display="https://www.alcaldiabogota.gov.co/sisjur/consulta_avanzada.jsp"/>
    <hyperlink ref="B110" r:id="rId557" display="https://www.alcaldiabogota.gov.co/sisjur/consulta_avanzada.jsp"/>
    <hyperlink ref="B114" r:id="rId558" display="https://www.alcaldiabogota.gov.co/sisjur/consulta_avanzada.jsp"/>
    <hyperlink ref="B115" r:id="rId559" display="https://www.alcaldiabogota.gov.co/sisjur/consulta_avanzada.jsp"/>
    <hyperlink ref="B116" r:id="rId560" display="https://www.alcaldiabogota.gov.co/sisjur/consulta_avanzada.jsp"/>
    <hyperlink ref="B123" r:id="rId561" display="https://www.alcaldiabogota.gov.co/sisjur/consulta_avanzada.jsp"/>
    <hyperlink ref="B125" r:id="rId562" display="https://www.alcaldiabogota.gov.co/sisjur/consulta_avanzada.jsp"/>
    <hyperlink ref="B126" r:id="rId563" display="https://www.alcaldiabogota.gov.co/sisjur/consulta_avanzada.jsp"/>
    <hyperlink ref="B127" r:id="rId564" display="https://www.alcaldiabogota.gov.co/sisjur/consulta_avanzada.jsp"/>
    <hyperlink ref="B128" r:id="rId565" display="https://www.alcaldiabogota.gov.co/sisjur/consulta_avanzada.jsp"/>
    <hyperlink ref="B129" r:id="rId566" display="https://www.alcaldiabogota.gov.co/sisjur/consulta_avanzada.jsp"/>
    <hyperlink ref="B130" r:id="rId567" display="https://www.alcaldiabogota.gov.co/sisjur/consulta_avanzada.jsp"/>
    <hyperlink ref="B131" r:id="rId568" display="https://www.alcaldiabogota.gov.co/sisjur/consulta_avanzada.jsp"/>
    <hyperlink ref="B133" r:id="rId569" display="https://www.alcaldiabogota.gov.co/sisjur/consulta_avanzada.jsp"/>
    <hyperlink ref="B137" r:id="rId570" display="https://www.alcaldiabogota.gov.co/sisjur/consulta_avanzada.jsp"/>
    <hyperlink ref="B141" r:id="rId571" display="https://www.alcaldiabogota.gov.co/sisjur/consulta_avanzada.jsp"/>
    <hyperlink ref="B142" r:id="rId572" display="https://www.alcaldiabogota.gov.co/sisjur/consulta_avanzada.jsp"/>
    <hyperlink ref="B144" r:id="rId573" display="https://www.alcaldiabogota.gov.co/sisjur/consulta_avanzada.jsp"/>
    <hyperlink ref="B147" r:id="rId574" display="https://www.alcaldiabogota.gov.co/sisjur/consulta_avanzada.jsp"/>
    <hyperlink ref="B148" r:id="rId575" display="https://www.alcaldiabogota.gov.co/sisjur/consulta_avanzada.jsp"/>
    <hyperlink ref="B149" r:id="rId576" display="https://www.alcaldiabogota.gov.co/sisjur/consulta_avanzada.jsp"/>
    <hyperlink ref="B150" r:id="rId577" display="https://www.alcaldiabogota.gov.co/sisjur/consulta_avanzada.jsp"/>
    <hyperlink ref="B151" r:id="rId578" display="https://www.alcaldiabogota.gov.co/sisjur/consulta_avanzada.jsp"/>
    <hyperlink ref="B152" r:id="rId579" display="https://www.alcaldiabogota.gov.co/sisjur/consulta_avanzada.jsp"/>
    <hyperlink ref="B153" r:id="rId580" display="https://www.alcaldiabogota.gov.co/sisjur/consulta_avanzada.jsp"/>
    <hyperlink ref="B154" r:id="rId581" display="https://www.alcaldiabogota.gov.co/sisjur/consulta_avanzada.jsp"/>
    <hyperlink ref="B155" r:id="rId582" display="https://www.alcaldiabogota.gov.co/sisjur/consulta_avanzada.jsp"/>
    <hyperlink ref="B156" r:id="rId583" display="http://es.presidencia.gov.co/normativa/normativa/DECRETO 92 DEL 23 ENERO DE 2017.pdf"/>
    <hyperlink ref="B158" r:id="rId584" display="https://www.alcaldiabogota.gov.co/sisjur/consulta_avanzada.jsp"/>
    <hyperlink ref="B159" r:id="rId585" display="https://www.alcaldiabogota.gov.co/sisjur/consulta_avanzada.jsp"/>
    <hyperlink ref="B160" r:id="rId586" display="https://www.alcaldiabogota.gov.co/sisjur/consulta_avanzada.jsp"/>
    <hyperlink ref="B161" r:id="rId587" display="https://www.alcaldiabogota.gov.co/sisjur/consulta_avanzada.jsp"/>
    <hyperlink ref="B162" r:id="rId588" display="https://www.alcaldiabogota.gov.co/sisjur/consulta_avanzada.jsp"/>
    <hyperlink ref="B163" r:id="rId589" display="https://www.alcaldiabogota.gov.co/sisjur/consulta_avanzada.jsp"/>
    <hyperlink ref="B164" r:id="rId590" display="https://www.alcaldiabogota.gov.co/sisjur/consulta_avanzada.jsp"/>
    <hyperlink ref="B166" r:id="rId591" display="https://www.alcaldiabogota.gov.co/sisjur/consulta_avanzada.jsp"/>
    <hyperlink ref="B167" r:id="rId592" display="https://www.alcaldiabogota.gov.co/sisjur/consulta_avanzada.jsp"/>
    <hyperlink ref="B169" r:id="rId593" display="https://www.alcaldiabogota.gov.co/sisjur/consulta_avanzada.jsp"/>
    <hyperlink ref="B170" r:id="rId594" display="https://www.alcaldiabogota.gov.co/sisjur/consulta_avanzada.jsp"/>
    <hyperlink ref="B171" r:id="rId595" display="https://www.alcaldiabogota.gov.co/sisjur/consulta_avanzada.jsp"/>
    <hyperlink ref="B172" r:id="rId596" display="https://www.alcaldiabogota.gov.co/sisjur/consulta_avanzada.jsp"/>
    <hyperlink ref="B173" r:id="rId597" display="https://www.alcaldiabogota.gov.co/sisjur/consulta_avanzada.jsp"/>
    <hyperlink ref="B175" r:id="rId598" display="https://www.alcaldiabogota.gov.co/sisjur/consulta_avanzada.jsp"/>
    <hyperlink ref="B176" r:id="rId599" display="https://www.alcaldiabogota.gov.co/sisjur/consulta_avanzada.jsp"/>
    <hyperlink ref="B177" r:id="rId600" display="https://www.alcaldiabogota.gov.co/sisjur/consulta_avanzada.jsp"/>
    <hyperlink ref="B178" r:id="rId601" display="https://www.alcaldiabogota.gov.co/sisjur/consulta_avanzada.jsp"/>
    <hyperlink ref="B179" r:id="rId602" display="https://www.alcaldiabogota.gov.co/sisjur/consulta_avanzada.jsp"/>
    <hyperlink ref="B180" r:id="rId603" display="https://www.alcaldiabogota.gov.co/sisjur/consulta_avanzada.jsp"/>
    <hyperlink ref="B181" r:id="rId604" display="https://www.alcaldiabogota.gov.co/sisjur/consulta_avanzada.jsp"/>
    <hyperlink ref="B182" r:id="rId605" display="https://www.alcaldiabogota.gov.co/sisjur/consulta_avanzada.jsp"/>
    <hyperlink ref="B183" r:id="rId606" display="https://www.alcaldiabogota.gov.co/sisjur/consulta_avanzada.jsp"/>
    <hyperlink ref="B185" r:id="rId607" display="https://www.alcaldiabogota.gov.co/sisjur/consulta_avanzada.jsp"/>
    <hyperlink ref="B186" r:id="rId608" display="http://www.alcaldiabogota.gov.co/sisjurMantenimiento/normas/Norma1.jsp?i=60962"/>
    <hyperlink ref="B187" r:id="rId609" display="https://www.alcaldiabogota.gov.co/sisjur/consulta_avanzada.jsp"/>
    <hyperlink ref="B188" r:id="rId610" display="https://www.alcaldiabogota.gov.co/sisjur/consulta_avanzada.jsp"/>
    <hyperlink ref="B189" r:id="rId611" display="https://www.alcaldiabogota.gov.co/sisjur/consulta_avanzada.jsp"/>
    <hyperlink ref="B190" r:id="rId612" display="https://www.alcaldiabogota.gov.co/sisjur/consulta_avanzada.jsp"/>
    <hyperlink ref="B191" r:id="rId613" display="https://www.alcaldiabogota.gov.co/sisjur/consulta_avanzada.jsp"/>
    <hyperlink ref="B192" r:id="rId614" display="https://www.alcaldiabogota.gov.co/sisjur/consulta_avanzada.jsp"/>
    <hyperlink ref="B193" r:id="rId615" display="https://www.alcaldiabogota.gov.co/sisjur/consulta_avanzada.jsp"/>
    <hyperlink ref="B194" r:id="rId616" display="https://www.alcaldiabogota.gov.co/sisjur/consulta_avanzada.jsp"/>
    <hyperlink ref="B198" r:id="rId617" display="https://www.alcaldiabogota.gov.co/sisjur/consulta_avanzada.jsp"/>
    <hyperlink ref="B199" r:id="rId618" display="https://www.alcaldiabogota.gov.co/sisjur/consulta_avanzada.jsp"/>
    <hyperlink ref="B200" r:id="rId619" display="https://www.alcaldiabogota.gov.co/sisjur/consulta_avanzada.jsp"/>
    <hyperlink ref="B201" r:id="rId620" display="https://www.alcaldiabogota.gov.co/sisjur/consulta_avanzada.jsp"/>
    <hyperlink ref="B202" r:id="rId621" display="https://www.alcaldiabogota.gov.co/sisjur/consulta_avanzada.jsp"/>
    <hyperlink ref="B203" r:id="rId622" display="https://www.alcaldiabogota.gov.co/sisjur/consulta_avanzada.jsp"/>
    <hyperlink ref="B204" r:id="rId623" display="http://www.alcaldiabogota.gov.co/sisjurMantenimiento/normas/Norma1.jsp?i=63131"/>
    <hyperlink ref="B205" r:id="rId624" display="https://www.alcaldiabogota.gov.co/sisjur/consulta_avanzada.jsp"/>
    <hyperlink ref="B208" r:id="rId625" display="https://www.alcaldiabogota.gov.co/sisjur/consulta_avanzada.jsp"/>
    <hyperlink ref="B210" r:id="rId626" display="https://www.alcaldiabogota.gov.co/sisjur/consulta_avanzada.jsp"/>
    <hyperlink ref="B211" r:id="rId627" display="https://www.alcaldiabogota.gov.co/sisjur/consulta_avanzada.jsp"/>
    <hyperlink ref="B212" r:id="rId628" display="https://www.alcaldiabogota.gov.co/sisjur/consulta_avanzada.jsp"/>
    <hyperlink ref="B213" r:id="rId629" display="https://www.alcaldiabogota.gov.co/sisjur/consulta_avanzada.jsp"/>
    <hyperlink ref="B214" r:id="rId630" display="https://www.alcaldiabogota.gov.co/sisjur/consulta_avanzada.jsp"/>
    <hyperlink ref="B215" r:id="rId631" display="https://www.alcaldiabogota.gov.co/sisjur/consulta_avanzada.jsp"/>
    <hyperlink ref="B216" r:id="rId632" display="https://www.alcaldiabogota.gov.co/sisjur/consulta_avanzada.jsp"/>
    <hyperlink ref="B217" r:id="rId633" display="https://www.alcaldiabogota.gov.co/sisjur/consulta_avanzada.jsp"/>
    <hyperlink ref="B218" r:id="rId634" display="https://www.alcaldiabogota.gov.co/sisjur/consulta_avanzada.jsp"/>
    <hyperlink ref="B220" r:id="rId635" display="https://www.alcaldiabogota.gov.co/sisjur/consulta_avanzada.jsp"/>
    <hyperlink ref="B222" r:id="rId636" display="https://www.alcaldiabogota.gov.co/sisjur/consulta_avanzada.jsp"/>
    <hyperlink ref="B223" r:id="rId637" display="https://www.alcaldiabogota.gov.co/sisjur/consulta_avanzada.jsp"/>
    <hyperlink ref="B224" r:id="rId638" display="https://www.alcaldiabogota.gov.co/sisjur/consulta_avanzada.jsp"/>
    <hyperlink ref="B225" r:id="rId639" display="https://www.alcaldiabogota.gov.co/sisjur/consulta_avanzada.jsp"/>
    <hyperlink ref="B226" r:id="rId640" display="https://www.alcaldiabogota.gov.co/sisjur/consulta_avanzada.jsp"/>
    <hyperlink ref="B227" r:id="rId641" display="https://www.alcaldiabogota.gov.co/sisjur/consulta_avanzada.jsp"/>
    <hyperlink ref="B228" r:id="rId642" display="https://www.alcaldiabogota.gov.co/sisjur/consulta_avanzada.jsp"/>
    <hyperlink ref="B229" r:id="rId643" display="https://www.alcaldiabogota.gov.co/sisjur/consulta_avanzada.jsp"/>
    <hyperlink ref="B230" r:id="rId644" display="https://www.alcaldiabogota.gov.co/sisjur/consulta_avanzada.jsp"/>
    <hyperlink ref="B231" r:id="rId645" display="https://www.alcaldiabogota.gov.co/sisjur/consulta_avanzada.jsp"/>
    <hyperlink ref="B232" r:id="rId646" display="https://www.alcaldiabogota.gov.co/sisjur/consulta_avanzada.jsp"/>
    <hyperlink ref="B233" r:id="rId647" display="https://www.alcaldiabogota.gov.co/sisjur/consulta_avanzada.jsp"/>
    <hyperlink ref="B234" r:id="rId648" display="https://www.alcaldiabogota.gov.co/sisjur/consulta_avanzada.jsp"/>
    <hyperlink ref="B235" r:id="rId649" display="https://www.alcaldiabogota.gov.co/sisjur/consulta_avanzada.jsp"/>
    <hyperlink ref="B236" r:id="rId650" display="https://www.alcaldiabogota.gov.co/sisjur/consulta_avanzada.jsp"/>
    <hyperlink ref="B237" r:id="rId651" display="https://www.alcaldiabogota.gov.co/sisjur/consulta_avanzada.jsp"/>
    <hyperlink ref="B239" r:id="rId652" display="https://www.alcaldiabogota.gov.co/sisjur/consulta_avanzada.jsp"/>
    <hyperlink ref="B240" r:id="rId653" display="https://www.alcaldiabogota.gov.co/sisjur/consulta_avanzada.jsp"/>
    <hyperlink ref="B241" r:id="rId654" display="https://www.alcaldiabogota.gov.co/sisjur/consulta_avanzada.jsp"/>
    <hyperlink ref="B242" r:id="rId655" display="https://www.alcaldiabogota.gov.co/sisjur/consulta_avanzada.jsp"/>
    <hyperlink ref="B243" r:id="rId656" display="https://www.alcaldiabogota.gov.co/sisjur/consulta_avanzada.jsp"/>
    <hyperlink ref="B244" r:id="rId657" display="https://www.alcaldiabogota.gov.co/sisjur/consulta_avanzada.jsp"/>
    <hyperlink ref="B245" r:id="rId658" display="https://www.alcaldiabogota.gov.co/sisjur/consulta_avanzada.jsp"/>
    <hyperlink ref="B246" r:id="rId659" display="https://www.alcaldiabogota.gov.co/sisjur/consulta_avanzada.jsp"/>
    <hyperlink ref="B247" r:id="rId660" display="https://www.alcaldiabogota.gov.co/sisjur/consulta_avanzada.jsp"/>
    <hyperlink ref="B248" r:id="rId661" display="https://www.alcaldiabogota.gov.co/sisjur/consulta_avanzada.jsp"/>
    <hyperlink ref="B249" r:id="rId662" display="https://www.alcaldiabogota.gov.co/sisjur/consulta_avanzada.jsp"/>
    <hyperlink ref="B250" r:id="rId663" display="https://www.alcaldiabogota.gov.co/sisjur/consulta_avanzada.jsp"/>
    <hyperlink ref="B251" r:id="rId664" display="https://www.alcaldiabogota.gov.co/sisjur/consulta_avanzada.jsp"/>
    <hyperlink ref="B252" r:id="rId665" display="http://www.secretariasenado.gov.co/senado/basedoc/decreto_0019_2012.html"/>
    <hyperlink ref="B253" r:id="rId666" display="https://www.alcaldiabogota.gov.co/sisjur/consulta_avanzada.jsp"/>
    <hyperlink ref="B255" r:id="rId667" display="https://www.alcaldiabogota.gov.co/sisjur/consulta_avanzada.jsp"/>
    <hyperlink ref="B256" r:id="rId668" display="https://www.alcaldiabogota.gov.co/sisjur/consulta_avanzada.jsp"/>
    <hyperlink ref="B257" r:id="rId669" display="https://www.alcaldiabogota.gov.co/sisjur/consulta_avanzada.jsp"/>
    <hyperlink ref="B258" r:id="rId670" display="https://www.alcaldiabogota.gov.co/sisjur/consulta_avanzada.jsp"/>
    <hyperlink ref="B259" r:id="rId671" display="https://www.alcaldiabogota.gov.co/sisjur/consulta_avanzada.jsp"/>
    <hyperlink ref="B260" r:id="rId672" display="https://www.alcaldiabogota.gov.co/sisjur/consulta_avanzada.jsp"/>
    <hyperlink ref="B261" r:id="rId673" display="https://www.alcaldiabogota.gov.co/sisjur/consulta_avanzada.jsp"/>
    <hyperlink ref="B264" r:id="rId674" display="https://www.alcaldiabogota.gov.co/sisjur/consulta_avanzada.jsp"/>
    <hyperlink ref="B265" r:id="rId675" display="https://www.alcaldiabogota.gov.co/sisjur/consulta_avanzada.jsp"/>
    <hyperlink ref="B266" r:id="rId676" display="https://www.alcaldiabogota.gov.co/sisjur/consulta_avanzada.jsp"/>
    <hyperlink ref="B267" r:id="rId677" display="https://www.alcaldiabogota.gov.co/sisjur/consulta_avanzada.jsp"/>
    <hyperlink ref="B268" r:id="rId678" display="https://www.alcaldiabogota.gov.co/sisjur/consulta_avanzada.jsp"/>
    <hyperlink ref="B269" r:id="rId679" display="https://www.alcaldiabogota.gov.co/sisjur/consulta_avanzada.jsp"/>
    <hyperlink ref="B270" r:id="rId680" display="https://www.alcaldiabogota.gov.co/sisjur/consulta_avanzada.jsp"/>
    <hyperlink ref="B271" r:id="rId681" display="https://www.alcaldiabogota.gov.co/sisjur/consulta_avanzada.jsp"/>
    <hyperlink ref="B272" r:id="rId682" display="https://www.alcaldiabogota.gov.co/sisjur/consulta_avanzada.jsp"/>
    <hyperlink ref="B273" r:id="rId683" display="https://www.alcaldiabogota.gov.co/sisjur/consulta_avanzada.jsp"/>
    <hyperlink ref="B274" r:id="rId684" display="https://www.alcaldiabogota.gov.co/sisjur/consulta_avanzada.jsp"/>
    <hyperlink ref="B275" r:id="rId685" display="https://www.alcaldiabogota.gov.co/sisjur/consulta_avanzada.jsp"/>
    <hyperlink ref="B276" r:id="rId686" display="https://www.alcaldiabogota.gov.co/sisjur/consulta_avanzada.jsp"/>
    <hyperlink ref="B277" r:id="rId687" display="https://www.alcaldiabogota.gov.co/sisjur/consulta_avanzada.jsp"/>
    <hyperlink ref="B278" r:id="rId688" display="https://www.alcaldiabogota.gov.co/sisjur/consulta_avanzada.jsp"/>
    <hyperlink ref="B281" r:id="rId689" display="https://www.alcaldiabogota.gov.co/sisjur/consulta_avanzada.jsp"/>
    <hyperlink ref="B282" r:id="rId690" display="https://www.alcaldiabogota.gov.co/sisjur/consulta_avanzada.jsp"/>
    <hyperlink ref="B284" r:id="rId691" display="https://www.alcaldiabogota.gov.co/sisjur/consulta_avanzada.jsp"/>
    <hyperlink ref="B285" r:id="rId692" display="https://www.alcaldiabogota.gov.co/sisjur/consulta_avanzada.jsp"/>
    <hyperlink ref="B286" r:id="rId693" display="https://www.alcaldiabogota.gov.co/sisjur/consulta_avanzada.jsp"/>
    <hyperlink ref="B287" r:id="rId694" display="https://www.alcaldiabogota.gov.co/sisjur/consulta_avanzada.jsp"/>
    <hyperlink ref="B288" r:id="rId695" display="https://www.alcaldiabogota.gov.co/sisjur/consulta_avanzada.jsp"/>
    <hyperlink ref="B289" r:id="rId696" display="https://www.alcaldiabogota.gov.co/sisjur/consulta_avanzada.jsp"/>
    <hyperlink ref="B290" r:id="rId697" display="https://www.alcaldiabogota.gov.co/sisjur/consulta_avanzada.jsp"/>
    <hyperlink ref="B291" r:id="rId698" display="https://www.alcaldiabogota.gov.co/sisjur/consulta_avanzada.jsp"/>
    <hyperlink ref="B292" r:id="rId699" display="https://www.alcaldiabogota.gov.co/sisjur/consulta_avanzada.jsp"/>
    <hyperlink ref="B294" r:id="rId700" display="https://www.alcaldiabogota.gov.co/sisjur/consulta_avanzada.jsp"/>
    <hyperlink ref="B295" r:id="rId701" display="https://www.alcaldiabogota.gov.co/sisjur/consulta_avanzada.jsp"/>
    <hyperlink ref="B296" r:id="rId702" display="https://www.alcaldiabogota.gov.co/sisjur/consulta_avanzada.jsp"/>
    <hyperlink ref="B297" r:id="rId703" display="https://www.alcaldiabogota.gov.co/sisjur/consulta_avanzada.jsp"/>
    <hyperlink ref="B298" r:id="rId704" display="https://www.alcaldiabogota.gov.co/sisjur/consulta_avanzada.jsp"/>
    <hyperlink ref="B300" r:id="rId705" display="https://www.alcaldiabogota.gov.co/sisjur/consulta_avanzada.jsp"/>
    <hyperlink ref="B301" r:id="rId706" display="https://www.alcaldiabogota.gov.co/sisjur/consulta_avanzada.jsp"/>
    <hyperlink ref="B302" r:id="rId707" display="https://www.alcaldiabogota.gov.co/sisjur/consulta_avanzada.jsp"/>
    <hyperlink ref="B304" r:id="rId708" display="https://www.alcaldiabogota.gov.co/sisjur/consulta_avanzada.jsp"/>
    <hyperlink ref="B305" r:id="rId709" display="https://www.alcaldiabogota.gov.co/sisjur/consulta_avanzada.jsp"/>
    <hyperlink ref="B306" r:id="rId710" display="https://www.alcaldiabogota.gov.co/sisjur/consulta_avanzada.jsp"/>
    <hyperlink ref="B308" r:id="rId711" display="https://www.alcaldiabogota.gov.co/sisjur/consulta_avanzada.jsp"/>
    <hyperlink ref="B309" r:id="rId712" display="https://www.alcaldiabogota.gov.co/sisjur/consulta_avanzada.jsp"/>
    <hyperlink ref="B315" r:id="rId713" display="https://www.alcaldiabogota.gov.co/sisjur/consulta_avanzada.jsp"/>
    <hyperlink ref="B316" r:id="rId714" display="https://www.alcaldiabogota.gov.co/sisjur/consulta_avanzada.jsp"/>
    <hyperlink ref="B317" r:id="rId715" display="https://www.alcaldiabogota.gov.co/sisjur/consulta_avanzada.jsp"/>
    <hyperlink ref="B318" r:id="rId716" display="https://www.alcaldiabogota.gov.co/sisjur/consulta_avanzada.jsp"/>
    <hyperlink ref="B320" r:id="rId717" display="https://www.alcaldiabogota.gov.co/sisjur/consulta_avanzada.jsp"/>
    <hyperlink ref="B321" r:id="rId718" display="https://www.alcaldiabogota.gov.co/sisjur/consulta_avanzada.jsp"/>
    <hyperlink ref="B323" r:id="rId719" display="https://www.alcaldiabogota.gov.co/sisjur/consulta_avanzada.jsp"/>
    <hyperlink ref="B324" r:id="rId720" display="https://www.alcaldiabogota.gov.co/sisjur/consulta_avanzada.jsp"/>
    <hyperlink ref="B325" r:id="rId721" display="https://www.alcaldiabogota.gov.co/sisjur/consulta_avanzada.jsp"/>
    <hyperlink ref="B326" r:id="rId722" display="https://www.alcaldiabogota.gov.co/sisjur/consulta_avanzada.jsp"/>
    <hyperlink ref="B327" r:id="rId723" display="https://www.alcaldiabogota.gov.co/sisjur/consulta_avanzada.jsp"/>
    <hyperlink ref="B328" r:id="rId724" display="https://www.alcaldiabogota.gov.co/sisjur/consulta_avanzada.jsp"/>
    <hyperlink ref="B329" r:id="rId725" display="https://www.alcaldiabogota.gov.co/sisjur/consulta_avanzada.jsp"/>
    <hyperlink ref="B331" r:id="rId726" display="https://www.alcaldiabogota.gov.co/sisjur/consulta_avanzada.jsp"/>
    <hyperlink ref="B332" r:id="rId727" display="https://www.alcaldiabogota.gov.co/sisjur/consulta_avanzada.jsp"/>
    <hyperlink ref="B333" r:id="rId728" display="https://www.alcaldiabogota.gov.co/sisjur/consulta_avanzada.jsp"/>
    <hyperlink ref="B334" r:id="rId729" display="https://www.alcaldiabogota.gov.co/sisjur/consulta_avanzada.jsp"/>
    <hyperlink ref="B335" r:id="rId730" display="https://www.alcaldiabogota.gov.co/sisjur/consulta_avanzada.jsp"/>
    <hyperlink ref="B336" r:id="rId731" display="https://www.alcaldiabogota.gov.co/sisjur/consulta_avanzada.jsp"/>
    <hyperlink ref="B337" r:id="rId732" display="https://www.alcaldiabogota.gov.co/sisjur/consulta_avanzada.jsp"/>
    <hyperlink ref="B338" r:id="rId733" display="https://www.alcaldiabogota.gov.co/sisjur/consulta_avanzada.jsp"/>
    <hyperlink ref="B339" r:id="rId734" display="https://www.alcaldiabogota.gov.co/sisjur/consulta_avanzada.jsp"/>
    <hyperlink ref="B340" r:id="rId735" display="http://www.bogotajuridicadigital.gov.co/sisjur/normas/Norma1.jsp?i=1759"/>
    <hyperlink ref="B341" r:id="rId736" display="https://www.alcaldiabogota.gov.co/sisjur/consulta_avanzada.jsp"/>
    <hyperlink ref="B342" r:id="rId737" display="https://www.alcaldiabogota.gov.co/sisjur/consulta_avanzada.jsp"/>
    <hyperlink ref="B343" r:id="rId738" display="https://www.alcaldiabogota.gov.co/sisjur/consulta_avanzada.jsp"/>
    <hyperlink ref="B344" r:id="rId739" display="https://www.alcaldiabogota.gov.co/sisjur/consulta_avanzada.jsp"/>
    <hyperlink ref="B345" r:id="rId740" display="https://www.alcaldiabogota.gov.co/sisjur/consulta_avanzada.jsp"/>
    <hyperlink ref="B346" r:id="rId741" display="https://www.alcaldiabogota.gov.co/sisjur/consulta_avanzada.jsp"/>
    <hyperlink ref="B347" r:id="rId742" display="https://www.alcaldiabogota.gov.co/sisjur/consulta_avanzada.jsp"/>
    <hyperlink ref="B354" r:id="rId743" display="https://www.alcaldiabogota.gov.co/sisjur/consulta_avanzada.jsp"/>
    <hyperlink ref="B355" r:id="rId744" display="https://www.alcaldiabogota.gov.co/sisjur/consulta_avanzada.jsp"/>
    <hyperlink ref="B356" r:id="rId745" display="https://www.alcaldiabogota.gov.co/sisjur/consulta_avanzada.jsp"/>
    <hyperlink ref="B357" r:id="rId746" display="https://www.alcaldiabogota.gov.co/sisjur/consulta_avanzada.jsp"/>
    <hyperlink ref="B358" r:id="rId747" display="https://www.alcaldiabogota.gov.co/sisjur/consulta_avanzada.jsp"/>
    <hyperlink ref="B359" r:id="rId748" display="https://www.alcaldiabogota.gov.co/sisjur/consulta_avanzada.jsp"/>
    <hyperlink ref="B360" r:id="rId749" display="https://www.alcaldiabogota.gov.co/sisjur/consulta_avanzada.jsp"/>
    <hyperlink ref="B362" r:id="rId750" display="https://www.alcaldiabogota.gov.co/sisjur/consulta_avanzada.jsp"/>
    <hyperlink ref="B363" r:id="rId751" display="https://www.alcaldiabogota.gov.co/sisjur/consulta_avanzada.jsp"/>
    <hyperlink ref="B364" r:id="rId752" display="https://www.alcaldiabogota.gov.co/sisjur/consulta_avanzada.jsp"/>
    <hyperlink ref="B366" r:id="rId753" display="https://www.alcaldiabogota.gov.co/sisjur/consulta_avanzada.jsp"/>
    <hyperlink ref="B367" r:id="rId754" display="https://www.alcaldiabogota.gov.co/sisjur/consulta_avanzada.jsp"/>
    <hyperlink ref="B368" r:id="rId755" display="https://www.alcaldiabogota.gov.co/sisjur/consulta_avanzada.jsp"/>
    <hyperlink ref="B369" r:id="rId756" display="https://www.alcaldiabogota.gov.co/sisjur/consulta_avanzada.jsp"/>
    <hyperlink ref="B371" r:id="rId757" display="https://www.alcaldiabogota.gov.co/sisjur/consulta_avanzada.jsp"/>
    <hyperlink ref="B373" r:id="rId758" display="https://www.alcaldiabogota.gov.co/sisjur/consulta_avanzada.jsp"/>
    <hyperlink ref="B374" r:id="rId759" display="https://www.alcaldiabogota.gov.co/sisjur/consulta_avanzada.jsp"/>
    <hyperlink ref="B375" r:id="rId760" display="https://www.alcaldiabogota.gov.co/sisjur/consulta_avanzada.jsp"/>
    <hyperlink ref="B376" r:id="rId761" display="https://www.alcaldiabogota.gov.co/sisjur/consulta_avanzada.jsp"/>
    <hyperlink ref="B377" r:id="rId762" display="https://www.alcaldiabogota.gov.co/sisjur/consulta_avanzada.jsp"/>
    <hyperlink ref="B378" r:id="rId763" display="https://www.alcaldiabogota.gov.co/sisjur/consulta_avanzada.jsp"/>
    <hyperlink ref="B379" r:id="rId764" display="https://www.alcaldiabogota.gov.co/sisjur/consulta_avanzada.jsp"/>
    <hyperlink ref="B380" r:id="rId765" display="https://www.alcaldiabogota.gov.co/sisjur/consulta_avanzada.jsp"/>
    <hyperlink ref="B384" r:id="rId766" display="https://www.alcaldiabogota.gov.co/sisjur/consulta_avanzada.jsp"/>
    <hyperlink ref="B386" r:id="rId767" display="https://www.alcaldiabogota.gov.co/sisjur/consulta_avanzada.jsp"/>
    <hyperlink ref="B387" r:id="rId768" display="https://www.alcaldiabogota.gov.co/sisjur/consulta_avanzada.jsp"/>
    <hyperlink ref="B388" r:id="rId769" display="https://www.alcaldiabogota.gov.co/sisjur/consulta_avanzada.jsp"/>
    <hyperlink ref="B389" r:id="rId770" display="https://www.alcaldiabogota.gov.co/sisjur/consulta_avanzada.jsp"/>
    <hyperlink ref="B390" r:id="rId771" display="https://www.alcaldiabogota.gov.co/sisjur/consulta_avanzada.jsp"/>
    <hyperlink ref="B391" r:id="rId772" display="https://www.alcaldiabogota.gov.co/sisjur/consulta_avanzada.jsp"/>
    <hyperlink ref="B392" r:id="rId773" display="https://www.alcaldiabogota.gov.co/sisjur/consulta_avanzada.jsp"/>
    <hyperlink ref="B393" r:id="rId774" display="https://www.alcaldiabogota.gov.co/sisjur/consulta_avanzada.jsp"/>
    <hyperlink ref="B394" r:id="rId775" display="https://www.alcaldiabogota.gov.co/sisjur/consulta_avanzada.jsp"/>
    <hyperlink ref="B395" r:id="rId776" display="https://www.alcaldiabogota.gov.co/sisjur/consulta_avanzada.jsp"/>
    <hyperlink ref="B396" r:id="rId777" display="https://www.alcaldiabogota.gov.co/sisjur/consulta_avanzada.jsp"/>
    <hyperlink ref="B397" r:id="rId778" display="https://www.alcaldiabogota.gov.co/sisjur/consulta_avanzada.jsp"/>
    <hyperlink ref="B398" r:id="rId779" display="https://www.alcaldiabogota.gov.co/sisjur/consulta_avanzada.jsp"/>
    <hyperlink ref="B399" r:id="rId780" display="https://www.alcaldiabogota.gov.co/sisjur/consulta_avanzada.jsp"/>
    <hyperlink ref="B400" r:id="rId781" display="https://www.alcaldiabogota.gov.co/sisjur/consulta_avanzada.jsp"/>
    <hyperlink ref="B401" r:id="rId782" display="https://www.alcaldiabogota.gov.co/sisjur/consulta_avanzada.jsp"/>
    <hyperlink ref="B402" r:id="rId783" display="https://www.alcaldiabogota.gov.co/sisjur/consulta_avanzada.jsp"/>
    <hyperlink ref="B403" r:id="rId784" display="https://www.alcaldiabogota.gov.co/sisjur/consulta_avanzada.jsp"/>
    <hyperlink ref="B404" r:id="rId785" display="https://www.alcaldiabogota.gov.co/sisjur/consulta_avanzada.jsp"/>
    <hyperlink ref="B405" r:id="rId786" display="https://www.alcaldiabogota.gov.co/sisjur/consulta_avanzada.jsp"/>
    <hyperlink ref="B406" r:id="rId787" display="https://www.alcaldiabogota.gov.co/sisjur/consulta_avanzada.jsp"/>
    <hyperlink ref="B407" r:id="rId788" display="https://www.alcaldiabogota.gov.co/sisjur/consulta_avanzada.jsp"/>
    <hyperlink ref="B408" r:id="rId789"/>
    <hyperlink ref="B416" r:id="rId790" display="DDC-000001"/>
    <hyperlink ref="B417" r:id="rId791" display="DDC-000001"/>
    <hyperlink ref="B418" r:id="rId792" display="DDC-000001"/>
    <hyperlink ref="B419" r:id="rId793" display="DDC-000001"/>
    <hyperlink ref="B420" r:id="rId794" display="DDC-000001"/>
    <hyperlink ref="B421" r:id="rId795" display="DDC-000001"/>
    <hyperlink ref="B422" r:id="rId796" display="DDC-000001"/>
    <hyperlink ref="B425" r:id="rId797" display="DDC-000001"/>
    <hyperlink ref="B426" r:id="rId798" display="DDC-000001"/>
    <hyperlink ref="B428" r:id="rId799" display="DDC-000001"/>
    <hyperlink ref="B429" r:id="rId800" display="DDC-000001"/>
    <hyperlink ref="B432" r:id="rId801" display="DDC-000001"/>
    <hyperlink ref="B436" r:id="rId802" display="DDC-000001"/>
    <hyperlink ref="B437" r:id="rId803" display="DDC-000001"/>
    <hyperlink ref="B438" r:id="rId804" display="DDC-000001"/>
    <hyperlink ref="B439" r:id="rId805" display="DDC-000001"/>
    <hyperlink ref="B444" r:id="rId806" display="DDC-000001"/>
    <hyperlink ref="B445" r:id="rId807" display="DDC-000001"/>
    <hyperlink ref="B446" r:id="rId808" display="DDC-000001"/>
    <hyperlink ref="B447" r:id="rId809" display="DDC-000001"/>
    <hyperlink ref="B448" r:id="rId810" display="DDC-000001"/>
    <hyperlink ref="B449" r:id="rId811" display="DDC-000001"/>
    <hyperlink ref="B450" r:id="rId812" display="DDC-000001"/>
    <hyperlink ref="B454" r:id="rId813" display="DDC-000001"/>
    <hyperlink ref="B460" r:id="rId814" display="DDC-000001"/>
    <hyperlink ref="B473" r:id="rId815" display="DDC-000001"/>
    <hyperlink ref="B474" r:id="rId816" display="DDC-000001"/>
    <hyperlink ref="B475" r:id="rId817" display="DDC-000001"/>
    <hyperlink ref="B476" r:id="rId818" display="DDC-000001"/>
    <hyperlink ref="B482" r:id="rId819" display="DDC-000001"/>
    <hyperlink ref="B483" r:id="rId820" display="DDC-000001"/>
    <hyperlink ref="B484" r:id="rId821" display="DDC-000001"/>
    <hyperlink ref="B486" r:id="rId822" display="http://biologica.com.co/wp-content/uploads/2017/02/Resoluci%C3%B3n-160-2017-Ciclomotor.pdf"/>
    <hyperlink ref="B487" r:id="rId823" display="https://www.alcaldiabogota.gov.co/sisjur/consulta_avanzada.jsp"/>
    <hyperlink ref="B492" r:id="rId824" display="https://www.alcaldiabogota.gov.co/sisjur/consulta_avanzada.jsp"/>
    <hyperlink ref="B493" r:id="rId825" display="https://www.alcaldiabogota.gov.co/sisjur/consulta_avanzada.jsp"/>
    <hyperlink ref="B496" r:id="rId826" display="https://www.alcaldiabogota.gov.co/sisjur/consulta_avanzada.jsp"/>
    <hyperlink ref="B499" r:id="rId827" display="https://www.alcaldiabogota.gov.co/sisjur/consulta_avanzada.jsp"/>
    <hyperlink ref="B504" r:id="rId828" display="https://www.alcaldiabogota.gov.co/sisjur/consulta_avanzada.jsp"/>
    <hyperlink ref="B505" r:id="rId829" display="https://www.alcaldiabogota.gov.co/sisjur/consulta_avanzada.jsp"/>
    <hyperlink ref="B507" r:id="rId830" display="https://www.alcaldiabogota.gov.co/sisjur/consulta_avanzada.jsp"/>
    <hyperlink ref="B508" r:id="rId831" display="https://www.alcaldiabogota.gov.co/sisjur/consulta_avanzada.jsp"/>
    <hyperlink ref="B512" r:id="rId832" display="https://www.alcaldiabogota.gov.co/sisjur/consulta_avanzada.jsp"/>
    <hyperlink ref="B540" r:id="rId833" display="https://www.alcaldiabogota.gov.co/sisjur/consulta_avanzada.jsp"/>
    <hyperlink ref="B541" r:id="rId834" display="https://www.alcaldiabogota.gov.co/sisjur/consulta_avanzada.jsp"/>
    <hyperlink ref="B542" r:id="rId835" display="https://www.alcaldiabogota.gov.co/sisjur/consulta_avanzada.jsp"/>
    <hyperlink ref="B544" r:id="rId836" display="https://www.alcaldiabogota.gov.co/sisjur/consulta_avanzada.jsp"/>
    <hyperlink ref="B545" r:id="rId837" display="https://www.alcaldiabogota.gov.co/sisjur/consulta_avanzada.jsp"/>
    <hyperlink ref="B550" r:id="rId838" display="https://www.alcaldiabogota.gov.co/sisjur/consulta_avanzada.jsp"/>
    <hyperlink ref="B552" r:id="rId839" display="https://www.alcaldiabogota.gov.co/sisjur/consulta_avanzada.jsp"/>
    <hyperlink ref="B553" r:id="rId840" display="https://www.alcaldiabogota.gov.co/sisjur/consulta_avanzada.jsp"/>
    <hyperlink ref="B554" r:id="rId841" display="https://www.alcaldiabogota.gov.co/sisjur/consulta_avanzada.jsp"/>
    <hyperlink ref="B555" r:id="rId842" display="https://www.alcaldiabogota.gov.co/sisjur/consulta_avanzada.jsp"/>
    <hyperlink ref="B556" r:id="rId843" display="https://www.alcaldiabogota.gov.co/sisjur/consulta_avanzada.jsp"/>
    <hyperlink ref="B558" r:id="rId844" display="https://www.alcaldiabogota.gov.co/sisjur/consulta_avanzada.jsp"/>
    <hyperlink ref="B559" r:id="rId845" display="https://www.alcaldiabogota.gov.co/sisjur/consulta_avanzada.jsp"/>
    <hyperlink ref="B560" r:id="rId846" display="https://www.alcaldiabogota.gov.co/sisjur/consulta_avanzada.jsp"/>
    <hyperlink ref="B562" r:id="rId847" display="https://www.alcaldiabogota.gov.co/sisjur/consulta_avanzada.jsp"/>
    <hyperlink ref="B563" r:id="rId848" display="https://www.alcaldiabogota.gov.co/sisjur/consulta_avanzada.jsp"/>
    <hyperlink ref="B564" r:id="rId849" display="https://www.alcaldiabogota.gov.co/sisjur/consulta_avanzada.jsp"/>
    <hyperlink ref="B566" r:id="rId850" display="https://www.alcaldiabogota.gov.co/sisjur/consulta_avanzada.jsp"/>
    <hyperlink ref="B567" r:id="rId851" display="https://www.alcaldiabogota.gov.co/sisjur/consulta_avanzada.jsp"/>
    <hyperlink ref="B574" r:id="rId852" display="https://www.alcaldiabogota.gov.co/sisjur/consulta_avanzada.jsp"/>
    <hyperlink ref="B575" r:id="rId853" display="http://www.alcaldiabogota.gov.co/sisjurMantenimiento/normas/Norma1.jsp?i=6671"/>
    <hyperlink ref="B576" r:id="rId854" display="https://www.alcaldiabogota.gov.co/sisjur/consulta_avanzada.jsp"/>
    <hyperlink ref="B577" r:id="rId855" display="https://www.alcaldiabogota.gov.co/sisjur/consulta_avanzada.jsp"/>
    <hyperlink ref="B578" r:id="rId856" display="https://www.alcaldiabogota.gov.co/sisjur/consulta_avanzada.jsp"/>
    <hyperlink ref="B579" r:id="rId857" display="https://www.alcaldiabogota.gov.co/sisjur/consulta_avanzada.jsp"/>
    <hyperlink ref="B580" r:id="rId858" display="https://www.alcaldiabogota.gov.co/sisjur/consulta_avanzada.jsp"/>
    <hyperlink ref="B581" r:id="rId859" display="https://www.alcaldiabogota.gov.co/sisjur/consulta_avanzada.jsp"/>
    <hyperlink ref="B582" r:id="rId860" display="https://www.alcaldiabogota.gov.co/sisjur/consulta_avanzada.jsp"/>
    <hyperlink ref="B583" r:id="rId861" display="https://www.alcaldiabogota.gov.co/sisjur/consulta_avanzada.jsp"/>
    <hyperlink ref="B584" r:id="rId862" display="https://www.alcaldiabogota.gov.co/sisjur/consulta_avanzada.jsp"/>
    <hyperlink ref="B586" r:id="rId863" display="https://www.alcaldiabogota.gov.co/sisjur/consulta_avanzada.jsp"/>
    <hyperlink ref="B589" r:id="rId864" display="https://www.alcaldiabogota.gov.co/sisjur/consulta_avanzada.jsp"/>
    <hyperlink ref="B590" r:id="rId865" display="https://www.alcaldiabogota.gov.co/sisjur/consulta_avanzada.jsp"/>
    <hyperlink ref="B591" r:id="rId866" display="https://www.alcaldiabogota.gov.co/sisjur/consulta_avanzada.jsp"/>
    <hyperlink ref="B599" r:id="rId867" display="https://www.alcaldiabogota.gov.co/sisjur/consulta_avanzada.jsp"/>
    <hyperlink ref="B602" r:id="rId868" display="https://www.alcaldiabogota.gov.co/sisjur/consulta_avanzada.jsp"/>
    <hyperlink ref="B606" r:id="rId869" display="https://www.alcaldiabogota.gov.co/sisjur/consulta_avanzada.jsp"/>
    <hyperlink ref="B607" r:id="rId870" display="https://www.alcaldiabogota.gov.co/sisjur/consulta_avanzada.jsp"/>
    <hyperlink ref="B608" r:id="rId871" display="https://www.alcaldiabogota.gov.co/sisjur/consulta_avanzada.jsp"/>
    <hyperlink ref="B611" r:id="rId872" display="https://www.alcaldiabogota.gov.co/sisjur/consulta_avanzada.jsp"/>
    <hyperlink ref="B612" r:id="rId873" display="https://www.alcaldiabogota.gov.co/sisjur/consulta_avanzada.jsp"/>
    <hyperlink ref="B617" r:id="rId874" display="https://www.alcaldiabogota.gov.co/sisjur/consulta_avanzada.jsp"/>
    <hyperlink ref="B618" r:id="rId875" display="https://www.alcaldiabogota.gov.co/sisjur/consulta_avanzada.jsp"/>
    <hyperlink ref="B623" r:id="rId876" display="https://www.alcaldiabogota.gov.co/sisjur/consulta_avanzada.jsp"/>
    <hyperlink ref="B621" r:id="rId877" display="https://www.alcaldiabogota.gov.co/sisjur/consulta_avanzada.jsp"/>
    <hyperlink ref="B622" r:id="rId878" display="https://www.alcaldiabogota.gov.co/sisjur/consulta_avanzada.jsp"/>
    <hyperlink ref="B624" r:id="rId879" display="https://www.alcaldiabogota.gov.co/sisjur/consulta_avanzada.jsp"/>
    <hyperlink ref="B625" r:id="rId880" display="https://www.alcaldiabogota.gov.co/sisjur/consulta_avanzada.jsp"/>
    <hyperlink ref="B628" r:id="rId881" display="https://www.alcaldiabogota.gov.co/sisjur/consulta_avanzada.jsp"/>
    <hyperlink ref="B630" r:id="rId882" display="https://www.alcaldiabogota.gov.co/sisjur/consulta_avanzada.jsp"/>
    <hyperlink ref="B631" r:id="rId883" display="https://www.alcaldiabogota.gov.co/sisjur/consulta_avanzada.jsp"/>
    <hyperlink ref="B636" r:id="rId884" display="https://www.alcaldiabogota.gov.co/sisjur/consulta_avanzada.jsp"/>
    <hyperlink ref="B637" r:id="rId885" display="https://www.alcaldiabogota.gov.co/sisjur/consulta_avanzada.jsp"/>
    <hyperlink ref="B638" r:id="rId886" display="https://www.alcaldiabogota.gov.co/sisjur/consulta_avanzada.jsp"/>
    <hyperlink ref="B640" r:id="rId887" display="https://www.alcaldiabogota.gov.co/sisjur/consulta_avanzada.jsp"/>
    <hyperlink ref="B643" r:id="rId888" display="https://www.alcaldiabogota.gov.co/sisjur/consulta_avanzada.jsp"/>
    <hyperlink ref="B644" r:id="rId889" display="https://www.alcaldiabogota.gov.co/sisjur/consulta_avanzada.jsp"/>
    <hyperlink ref="B646" r:id="rId890" display="https://www.alcaldiabogota.gov.co/sisjur/consulta_avanzada.jsp"/>
    <hyperlink ref="B647" r:id="rId891" display="https://www.alcaldiabogota.gov.co/sisjur/consulta_avanzada.jsp"/>
    <hyperlink ref="B650" r:id="rId892" display="https://www.alcaldiabogota.gov.co/sisjur/consulta_avanzada.jsp"/>
    <hyperlink ref="B651" r:id="rId893" display="https://www.alcaldiabogota.gov.co/sisjur/consulta_avanzada.jsp"/>
    <hyperlink ref="B652" r:id="rId894" display="https://www.alcaldiabogota.gov.co/sisjur/consulta_avanzada.jsp"/>
    <hyperlink ref="B653" r:id="rId895" display="https://www.alcaldiabogota.gov.co/sisjur/consulta_avanzada.jsp"/>
    <hyperlink ref="B654" r:id="rId896" display="https://www.alcaldiabogota.gov.co/sisjur/consulta_avanzada.jsp"/>
    <hyperlink ref="B655" r:id="rId897" display="https://www.alcaldiabogota.gov.co/sisjur/consulta_avanzada.jsp"/>
    <hyperlink ref="B657" r:id="rId898" display="https://www.alcaldiabogota.gov.co/sisjur/consulta_avanzada.jsp"/>
    <hyperlink ref="B659" r:id="rId899" display="https://www.alcaldiabogota.gov.co/sisjur/consulta_avanzada.jsp"/>
    <hyperlink ref="B660" r:id="rId900" display="https://www.alcaldiabogota.gov.co/sisjur/consulta_avanzada.jsp"/>
    <hyperlink ref="B661" r:id="rId901" display="https://www.alcaldiabogota.gov.co/sisjur/consulta_avanzada.jsp"/>
    <hyperlink ref="B662" r:id="rId902" display="https://www.alcaldiabogota.gov.co/sisjur/consulta_avanzada.jsp"/>
    <hyperlink ref="B663" r:id="rId903" display="https://www.alcaldiabogota.gov.co/sisjur/consulta_avanzada.jsp"/>
    <hyperlink ref="B664" r:id="rId904" display="https://www.alcaldiabogota.gov.co/sisjur/consulta_avanzada.jsp"/>
    <hyperlink ref="B665" r:id="rId905" display="https://www.alcaldiabogota.gov.co/sisjur/consulta_avanzada.jsp"/>
    <hyperlink ref="B666" r:id="rId906" display="https://www.alcaldiabogota.gov.co/sisjur/consulta_avanzada.jsp"/>
    <hyperlink ref="B667" r:id="rId907" display="https://www.alcaldiabogota.gov.co/sisjur/consulta_avanzada.jsp"/>
    <hyperlink ref="B670" r:id="rId908" display="https://www.alcaldiabogota.gov.co/sisjur/consulta_avanzada.jsp"/>
    <hyperlink ref="B671" r:id="rId909" display="https://www.alcaldiabogota.gov.co/sisjur/consulta_avanzada.jsp"/>
    <hyperlink ref="B672" r:id="rId910" display="https://www.alcaldiabogota.gov.co/sisjur/consulta_avanzada.jsp"/>
    <hyperlink ref="B673" r:id="rId911" display="https://www.alcaldiabogota.gov.co/sisjur/consulta_avanzada.jsp"/>
    <hyperlink ref="B674" r:id="rId912" display="https://www.alcaldiabogota.gov.co/sisjur/consulta_avanzada.jsp"/>
    <hyperlink ref="B676" r:id="rId913" display="https://www.alcaldiabogota.gov.co/sisjur/consulta_avanzada.jsp"/>
    <hyperlink ref="B677" r:id="rId914" display="https://www.alcaldiabogota.gov.co/sisjur/consulta_avanzada.jsp"/>
    <hyperlink ref="B679" r:id="rId915" display="https://www.alcaldiabogota.gov.co/sisjur/consulta_avanzada.jsp"/>
    <hyperlink ref="B680" r:id="rId916" display="https://www.alcaldiabogota.gov.co/sisjur/consulta_avanzada.jsp"/>
    <hyperlink ref="B683" r:id="rId917" display="https://www.alcaldiabogota.gov.co/sisjur/consulta_avanzada.jsp"/>
    <hyperlink ref="B686" r:id="rId918" display="https://www.alcaldiabogota.gov.co/sisjur/consulta_avanzada.jsp"/>
    <hyperlink ref="B688" r:id="rId919" display="https://www.alcaldiabogota.gov.co/sisjur/consulta_avanzada.jsp"/>
    <hyperlink ref="B689" r:id="rId920" display="https://www.alcaldiabogota.gov.co/sisjur/consulta_avanzada.jsp"/>
    <hyperlink ref="B690" r:id="rId921" display="https://www.alcaldiabogota.gov.co/sisjur/consulta_avanzada.jsp"/>
    <hyperlink ref="B691" r:id="rId922" display="https://www.alcaldiabogota.gov.co/sisjur/consulta_avanzada.jsp"/>
    <hyperlink ref="B693" r:id="rId923" display="https://www.alcaldiabogota.gov.co/sisjur/consulta_avanzada.jsp"/>
    <hyperlink ref="B695" r:id="rId924" display="https://www.alcaldiabogota.gov.co/sisjur/consulta_avanzada.jsp"/>
    <hyperlink ref="B696" r:id="rId925" display="https://www.alcaldiabogota.gov.co/sisjur/consulta_avanzada.jsp"/>
    <hyperlink ref="B697" r:id="rId926" display="https://www.alcaldiabogota.gov.co/sisjur/consulta_avanzada.jsp"/>
    <hyperlink ref="B698" r:id="rId927" display="https://www.alcaldiabogota.gov.co/sisjur/consulta_avanzada.jsp"/>
    <hyperlink ref="B705" r:id="rId928" display="https://www.alcaldiabogota.gov.co/sisjur/consulta_avanzada.jsp"/>
    <hyperlink ref="B706" r:id="rId929" display="https://www.alcaldiabogota.gov.co/sisjur/consulta_avanzada.jsp"/>
    <hyperlink ref="B707" r:id="rId930" display="https://www.alcaldiabogota.gov.co/sisjur/consulta_avanzada.jsp"/>
    <hyperlink ref="B708" r:id="rId931" display="https://www.alcaldiabogota.gov.co/sisjur/consulta_avanzada.jsp"/>
    <hyperlink ref="B709" r:id="rId932" display="https://www.alcaldiabogota.gov.co/sisjur/consulta_avanzada.jsp"/>
    <hyperlink ref="B710" r:id="rId933" display="https://www.alcaldiabogota.gov.co/sisjur/consulta_avanzada.jsp"/>
    <hyperlink ref="B711" r:id="rId934" display="https://www.alcaldiabogota.gov.co/sisjur/consulta_avanzada.jsp"/>
    <hyperlink ref="B714" r:id="rId935" display="https://www.alcaldiabogota.gov.co/sisjur/consulta_avanzada.jsp"/>
    <hyperlink ref="B718" r:id="rId936" display="https://www.alcaldiabogota.gov.co/sisjur/consulta_avanzada.jsp"/>
    <hyperlink ref="B719" r:id="rId937" display="https://www.alcaldiabogota.gov.co/sisjur/consulta_avanzada.jsp"/>
    <hyperlink ref="B720" r:id="rId938" display="https://www.alcaldiabogota.gov.co/sisjur/consulta_avanzada.jsp"/>
    <hyperlink ref="B721" r:id="rId939" display="https://www.alcaldiabogota.gov.co/sisjur/consulta_avanzada.jsp"/>
    <hyperlink ref="B722" r:id="rId940" display="https://www.alcaldiabogota.gov.co/sisjur/consulta_avanzada.jsp"/>
    <hyperlink ref="B723" r:id="rId941" display="https://www.alcaldiabogota.gov.co/sisjur/consulta_avanzada.jsp"/>
    <hyperlink ref="B724" r:id="rId942" display="https://www.alcaldiabogota.gov.co/sisjur/consulta_avanzada.jsp"/>
    <hyperlink ref="B725" r:id="rId943" display="https://www.alcaldiabogota.gov.co/sisjur/consulta_avanzada.jsp"/>
    <hyperlink ref="B726" r:id="rId944" display="https://www.alcaldiabogota.gov.co/sisjur/consulta_avanzada.jsp"/>
    <hyperlink ref="B727" r:id="rId945" display="https://www.alcaldiabogota.gov.co/sisjur/consulta_avanzada.jsp"/>
    <hyperlink ref="B728" r:id="rId946" display="https://www.alcaldiabogota.gov.co/sisjur/consulta_avanzada.jsp"/>
    <hyperlink ref="B729" r:id="rId947" display="https://www.alcaldiabogota.gov.co/sisjur/consulta_avanzada.jsp"/>
    <hyperlink ref="B732" r:id="rId948" display="https://www.alcaldiabogota.gov.co/sisjur/consulta_avanzada.jsp"/>
    <hyperlink ref="B733" r:id="rId949" display="https://www.alcaldiabogota.gov.co/sisjur/consulta_avanzada.jsp"/>
    <hyperlink ref="B734" r:id="rId950" display="https://www.alcaldiabogota.gov.co/sisjur/consulta_avanzada.jsp"/>
    <hyperlink ref="B735" r:id="rId951" display="https://www.alcaldiabogota.gov.co/sisjur/consulta_avanzada.jsp"/>
    <hyperlink ref="B736" r:id="rId952" display="https://www.alcaldiabogota.gov.co/sisjur/consulta_avanzada.jsp"/>
    <hyperlink ref="B737" r:id="rId953" display="https://www.alcaldiabogota.gov.co/sisjur/consulta_avanzada.jsp"/>
    <hyperlink ref="B738" r:id="rId954" display="https://www.alcaldiabogota.gov.co/sisjur/consulta_avanzada.jsp"/>
    <hyperlink ref="B739" r:id="rId955" display="https://www.alcaldiabogota.gov.co/sisjur/consulta_avanzada.jsp"/>
    <hyperlink ref="B740" r:id="rId956" display="https://www.alcaldiabogota.gov.co/sisjur/consulta_avanzada.jsp"/>
    <hyperlink ref="B741" r:id="rId957" display="https://www.alcaldiabogota.gov.co/sisjur/consulta_avanzada.jsp"/>
    <hyperlink ref="B742" r:id="rId958" display="http://www.alcaldiabogota.gov.co/sisjur/normas/Norma1.jsp?i=38336"/>
    <hyperlink ref="B743" r:id="rId959" display="https://www.alcaldiabogota.gov.co/sisjur/consulta_avanzada.jsp"/>
    <hyperlink ref="B744" r:id="rId960" display="https://www.alcaldiabogota.gov.co/sisjur/consulta_avanzada.jsp"/>
    <hyperlink ref="B745" r:id="rId961" display="https://www.alcaldiabogota.gov.co/sisjur/consulta_avanzada.jsp"/>
    <hyperlink ref="B746" r:id="rId962" display="https://www.alcaldiabogota.gov.co/sisjur/consulta_avanzada.jsp"/>
    <hyperlink ref="B747" r:id="rId963" display="https://www.alcaldiabogota.gov.co/sisjur/consulta_avanzada.jsp"/>
    <hyperlink ref="B748" r:id="rId964" display="https://www.alcaldiabogota.gov.co/sisjur/consulta_avanzada.jsp"/>
    <hyperlink ref="B749" r:id="rId965" display="http://www.desarrolloeconomico.gov.co/sites/default/files/marco-legal/Decreto-546-2007.pdf"/>
    <hyperlink ref="B750" r:id="rId966" display="https://www.alcaldiabogota.gov.co/sisjur/consulta_avanzada.jsp"/>
    <hyperlink ref="B752" r:id="rId967" display="https://www.alcaldiabogota.gov.co/sisjur/consulta_avanzada.jsp"/>
    <hyperlink ref="B753" r:id="rId968" display="https://www.alcaldiabogota.gov.co/sisjur/consulta_avanzada.jsp"/>
    <hyperlink ref="B755" r:id="rId969" display="https://www.alcaldiabogota.gov.co/sisjur/consulta_avanzada.jsp"/>
    <hyperlink ref="B757" r:id="rId970" display="https://www.alcaldiabogota.gov.co/sisjur/consulta_avanzada.jsp"/>
    <hyperlink ref="B758" r:id="rId971" display="https://www.alcaldiabogota.gov.co/sisjur/consulta_avanzada.jsp"/>
    <hyperlink ref="B760" r:id="rId972" display="https://www.alcaldiabogota.gov.co/sisjur/consulta_avanzada.jsp"/>
    <hyperlink ref="B761" r:id="rId973" display="https://www.alcaldiabogota.gov.co/sisjur/consulta_avanzada.jsp"/>
    <hyperlink ref="B762" r:id="rId974" display="https://www.alcaldiabogota.gov.co/sisjur/consulta_avanzada.jsp"/>
    <hyperlink ref="B764" r:id="rId975" display="https://www.alcaldiabogota.gov.co/sisjur/consulta_avanzada.jsp"/>
    <hyperlink ref="B765" r:id="rId976" display="https://www.alcaldiabogota.gov.co/sisjur/consulta_avanzada.jsp"/>
    <hyperlink ref="B766" r:id="rId977" display="https://www.alcaldiabogota.gov.co/sisjur/consulta_avanzada.jsp"/>
    <hyperlink ref="B767" r:id="rId978" display="https://www.alcaldiabogota.gov.co/sisjur/consulta_avanzada.jsp"/>
    <hyperlink ref="B768" r:id="rId979" display="https://www.alcaldiabogota.gov.co/sisjur/consulta_avanzada.jsp"/>
    <hyperlink ref="B769" r:id="rId980" display="https://www.alcaldiabogota.gov.co/sisjur/consulta_avanzada.jsp"/>
    <hyperlink ref="B770" r:id="rId981" display="https://www.alcaldiabogota.gov.co/sisjur/consulta_avanzada.jsp"/>
    <hyperlink ref="B771" r:id="rId982" display="https://www.alcaldiabogota.gov.co/sisjur/consulta_avanzada.jsp"/>
    <hyperlink ref="B772" r:id="rId983" display="https://www.alcaldiabogota.gov.co/sisjur/consulta_avanzada.jsp"/>
    <hyperlink ref="B775" r:id="rId984" display="https://www.alcaldiabogota.gov.co/sisjur/consulta_avanzada.jsp"/>
    <hyperlink ref="B777" r:id="rId985" display="https://www.alcaldiabogota.gov.co/sisjur/consulta_avanzada.jsp"/>
    <hyperlink ref="B778" r:id="rId986" display="https://www.alcaldiabogota.gov.co/sisjur/consulta_avanzada.jsp"/>
    <hyperlink ref="B779" r:id="rId987" display="https://www.alcaldiabogota.gov.co/sisjur/consulta_avanzada.jsp"/>
    <hyperlink ref="B780" r:id="rId988" display="https://www.alcaldiabogota.gov.co/sisjur/consulta_avanzada.jsp"/>
    <hyperlink ref="B782" r:id="rId989" display="https://www.alcaldiabogota.gov.co/sisjur/consulta_avanzada.jsp"/>
    <hyperlink ref="B784" r:id="rId990" display="https://www.alcaldiabogota.gov.co/sisjur/consulta_avanzada.jsp"/>
    <hyperlink ref="B785" r:id="rId991" display="https://www.alcaldiabogota.gov.co/sisjur/consulta_avanzada.jsp"/>
    <hyperlink ref="B786" r:id="rId992" display="https://www.alcaldiabogota.gov.co/sisjur/consulta_avanzada.jsp"/>
    <hyperlink ref="B787" r:id="rId993" display="https://www.alcaldiabogota.gov.co/sisjur/consulta_avanzada.jsp"/>
    <hyperlink ref="B788" r:id="rId994" display="https://www.alcaldiabogota.gov.co/sisjur/consulta_avanzada.jsp"/>
    <hyperlink ref="B789" r:id="rId995" display="https://www.alcaldiabogota.gov.co/sisjur/consulta_avanzada.jsp"/>
    <hyperlink ref="B791" r:id="rId996" display="https://www.alcaldiabogota.gov.co/sisjur/consulta_avanzada.jsp"/>
    <hyperlink ref="B792" r:id="rId997" display="https://www.alcaldiabogota.gov.co/sisjur/consulta_avanzada.jsp"/>
    <hyperlink ref="B793" r:id="rId998" display="https://www.alcaldiabogota.gov.co/sisjur/consulta_avanzada.jsp"/>
    <hyperlink ref="B795" r:id="rId999" display="https://www.alcaldiabogota.gov.co/sisjur/consulta_avanzada.jsp"/>
    <hyperlink ref="B796" r:id="rId1000" display="https://www.alcaldiabogota.gov.co/sisjur/consulta_avanzada.jsp"/>
    <hyperlink ref="B798" r:id="rId1001" display="https://www.alcaldiabogota.gov.co/sisjur/consulta_avanzada.jsp"/>
    <hyperlink ref="B799" r:id="rId1002"/>
    <hyperlink ref="B800" r:id="rId1003" display="DDC-000004"/>
    <hyperlink ref="B801" r:id="rId1004" display="DDC-000004"/>
    <hyperlink ref="B803" r:id="rId1005" display="DDC-000004"/>
    <hyperlink ref="B804" r:id="rId1006" display="DDC-000004"/>
    <hyperlink ref="B805" r:id="rId1007"/>
    <hyperlink ref="B807" r:id="rId1008" display="DDC-000004"/>
    <hyperlink ref="B806" r:id="rId1009" display="DDC-000004"/>
    <hyperlink ref="B808" r:id="rId1010" display="DDC-000004"/>
    <hyperlink ref="B809" r:id="rId1011" display="DDC-000004"/>
    <hyperlink ref="B810" r:id="rId1012" display="DDC-000004"/>
    <hyperlink ref="B811" r:id="rId1013" display="DDC-000004"/>
    <hyperlink ref="B812" r:id="rId1014" display="DDC-000004"/>
    <hyperlink ref="B813" r:id="rId1015" display="DDC-000004"/>
    <hyperlink ref="B814" r:id="rId1016" display="DDC-000004"/>
    <hyperlink ref="B815" r:id="rId1017" display="DDC-000004"/>
    <hyperlink ref="B816" r:id="rId1018" display="DDC-000004"/>
    <hyperlink ref="B817" r:id="rId1019" display="DDC-000004"/>
    <hyperlink ref="B818" r:id="rId1020" display="DDC-000004"/>
    <hyperlink ref="B819" r:id="rId1021" display="DDC-000004"/>
    <hyperlink ref="B820" r:id="rId1022" display="DDC-000004"/>
    <hyperlink ref="B821" r:id="rId1023" display="DDC-000004"/>
    <hyperlink ref="B822" r:id="rId1024" display="DDC-000004"/>
    <hyperlink ref="B823" r:id="rId1025" display="DDC-000004"/>
    <hyperlink ref="B824" r:id="rId1026" display="DDC-000004"/>
    <hyperlink ref="B825" r:id="rId1027" display="DDC-000004"/>
    <hyperlink ref="B826" r:id="rId1028" display="DDC-000004"/>
    <hyperlink ref="B827" r:id="rId1029" display="DDC-000004"/>
    <hyperlink ref="B828" r:id="rId1030" display="DDC-000004"/>
    <hyperlink ref="B829" r:id="rId1031" display="DDC-000004"/>
    <hyperlink ref="B830" r:id="rId1032" display="DDC-000004"/>
    <hyperlink ref="B831" r:id="rId1033" display="DDC-000004"/>
    <hyperlink ref="B832" r:id="rId1034" display="DDC-000004"/>
    <hyperlink ref="B833" r:id="rId1035" display="DDC-000004"/>
    <hyperlink ref="B834" r:id="rId1036" display="DDC-000004"/>
    <hyperlink ref="B835" r:id="rId1037" display="DDC-000004"/>
    <hyperlink ref="B836" r:id="rId1038" display="DDC-000004"/>
    <hyperlink ref="B837" r:id="rId1039" display="DDC-000004"/>
    <hyperlink ref="B838" r:id="rId1040" display="DDC-000004"/>
    <hyperlink ref="B839" r:id="rId1041" display="DDC-000004"/>
    <hyperlink ref="B840" r:id="rId1042" display="DDC-000004"/>
    <hyperlink ref="B842" r:id="rId1043" display="DDC-000004"/>
    <hyperlink ref="B843" r:id="rId1044" display="DDC-000004"/>
    <hyperlink ref="B844" r:id="rId1045" display="DDC-000004"/>
    <hyperlink ref="B845" r:id="rId1046" display="DDC-000004"/>
    <hyperlink ref="B846" r:id="rId1047" display="DDC-000004"/>
    <hyperlink ref="B847" r:id="rId1048" display="DDC-000004"/>
    <hyperlink ref="B848" r:id="rId1049" display="DDC-000004"/>
    <hyperlink ref="B849" r:id="rId1050" display="DDC-000004"/>
    <hyperlink ref="B850" r:id="rId1051" display="DDC-000004"/>
    <hyperlink ref="B851" r:id="rId1052" display="DDC-000004"/>
    <hyperlink ref="B852" r:id="rId1053" display="DDC-000004"/>
    <hyperlink ref="B853" r:id="rId1054" display="DDC-000004"/>
    <hyperlink ref="B854" r:id="rId1055" display="DDC-000004"/>
    <hyperlink ref="B855" r:id="rId1056" display="DDC-000004"/>
    <hyperlink ref="B856" r:id="rId1057" display="DDC-000004"/>
    <hyperlink ref="B858" r:id="rId1058" display="DDC-000004"/>
    <hyperlink ref="B859" r:id="rId1059" display="DDC-000004"/>
    <hyperlink ref="B861" r:id="rId1060" display="DDC-000004"/>
    <hyperlink ref="B862" r:id="rId1061" display="DDC-000004"/>
    <hyperlink ref="B863" r:id="rId1062" display="DDC-000004"/>
    <hyperlink ref="B864" r:id="rId1063" display="https://www.alcaldiabogota.gov.co/sisjur/consulta_avanzada.jsp"/>
    <hyperlink ref="B865" r:id="rId1064" display="https://www.alcaldiabogota.gov.co/sisjur/consulta_avanzada.jsp"/>
    <hyperlink ref="B866" r:id="rId1065" display="https://www.alcaldiabogota.gov.co/sisjur/consulta_avanzada.jsp"/>
    <hyperlink ref="B867" r:id="rId1066" display="https://www.alcaldiabogota.gov.co/sisjur/consulta_avanzada.jsp"/>
    <hyperlink ref="B868" r:id="rId1067" display="https://www.alcaldiabogota.gov.co/sisjur/consulta_avanzada.jsp"/>
    <hyperlink ref="B869" r:id="rId1068" display="https://www.alcaldiabogota.gov.co/sisjur/consulta_avanzada.jsp"/>
    <hyperlink ref="B870" r:id="rId1069" display="https://www.alcaldiabogota.gov.co/sisjur/consulta_avanzada.jsp"/>
    <hyperlink ref="B871" r:id="rId1070" display="https://www.alcaldiabogota.gov.co/sisjur/consulta_avanzada.jsp"/>
    <hyperlink ref="B872" r:id="rId1071" display="https://www.alcaldiabogota.gov.co/sisjur/consulta_avanzada.jsp"/>
    <hyperlink ref="B873" r:id="rId1072" display="https://www.alcaldiabogota.gov.co/sisjur/consulta_avanzada.jsp"/>
    <hyperlink ref="B874" r:id="rId1073" display="https://www.alcaldiabogota.gov.co/sisjur/consulta_avanzada.jsp"/>
    <hyperlink ref="B875" r:id="rId1074" display="https://www.alcaldiabogota.gov.co/sisjur/consulta_avanzada.jsp"/>
    <hyperlink ref="B876" r:id="rId1075" display="https://www.alcaldiabogota.gov.co/sisjur/consulta_avanzada.jsp"/>
    <hyperlink ref="B877" r:id="rId1076" display="https://www.alcaldiabogota.gov.co/sisjur/consulta_avanzada.jsp"/>
    <hyperlink ref="B878" r:id="rId1077" display="https://www.alcaldiabogota.gov.co/sisjur/consulta_avanzada.jsp"/>
    <hyperlink ref="B879" r:id="rId1078" display="https://www.alcaldiabogota.gov.co/sisjur/consulta_avanzada.jsp"/>
    <hyperlink ref="B880" r:id="rId1079" display="https://www.alcaldiabogota.gov.co/sisjur/consulta_avanzada.jsp"/>
    <hyperlink ref="B881" r:id="rId1080" display="https://www.alcaldiabogota.gov.co/sisjur/consulta_avanzada.jsp"/>
    <hyperlink ref="B882" r:id="rId1081" display="https://www.alcaldiabogota.gov.co/sisjur/consulta_avanzada.jsp"/>
    <hyperlink ref="B883" r:id="rId1082" display="https://www.alcaldiabogota.gov.co/sisjur/consulta_avanzada.jsp"/>
    <hyperlink ref="B884" r:id="rId1083" display="https://www.alcaldiabogota.gov.co/sisjur/consulta_avanzada.jsp"/>
    <hyperlink ref="B885" r:id="rId1084" display="https://www.alcaldiabogota.gov.co/sisjur/consulta_avanzada.jsp"/>
    <hyperlink ref="B887" r:id="rId1085" display="https://www.alcaldiabogota.gov.co/sisjur/consulta_avanzada.jsp"/>
    <hyperlink ref="B888" r:id="rId1086" display="https://www.alcaldiabogota.gov.co/sisjur/consulta_avanzada.jsp"/>
    <hyperlink ref="B889" r:id="rId1087" display="https://www.alcaldiabogota.gov.co/sisjur/consulta_avanzada.jsp"/>
    <hyperlink ref="B890" r:id="rId1088" display="https://www.alcaldiabogota.gov.co/sisjur/consulta_avanzada.jsp"/>
    <hyperlink ref="B891" r:id="rId1089" display="https://www.alcaldiabogota.gov.co/sisjur/consulta_avanzada.jsp"/>
    <hyperlink ref="G1066" r:id="rId1090" display="Descargar"/>
  </hyperlinks>
  <pageMargins left="0.7" right="0.7" top="0.75" bottom="0.75" header="0.3" footer="0.3"/>
  <pageSetup orientation="portrait" r:id="rId1091"/>
  <drawing r:id="rId1092"/>
  <tableParts count="1">
    <tablePart r:id="rId109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Elena Parada Aponte</dc:creator>
  <cp:lastModifiedBy>Claudia Elena Parada Aponte</cp:lastModifiedBy>
  <dcterms:created xsi:type="dcterms:W3CDTF">2019-03-11T22:16:36Z</dcterms:created>
  <dcterms:modified xsi:type="dcterms:W3CDTF">2019-03-15T22:05:33Z</dcterms:modified>
</cp:coreProperties>
</file>