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6945" tabRatio="453" activeTab="0"/>
  </bookViews>
  <sheets>
    <sheet name="Sección 1. Metas - Magnitud" sheetId="1" r:id="rId1"/>
    <sheet name="1" sheetId="2" r:id="rId2"/>
    <sheet name="2" sheetId="3" r:id="rId3"/>
    <sheet name="3_PAAC" sheetId="4" r:id="rId4"/>
    <sheet name="ACT_3" sheetId="5" r:id="rId5"/>
    <sheet name="Variables" sheetId="6" r:id="rId6"/>
  </sheets>
  <externalReferences>
    <externalReference r:id="rId9"/>
    <externalReference r:id="rId10"/>
    <externalReference r:id="rId11"/>
    <externalReference r:id="rId12"/>
  </externalReferences>
  <definedNames>
    <definedName name="_xlnm._FilterDatabase" localSheetId="4" hidden="1">'ACT_3'!$B$13:$K$17</definedName>
    <definedName name="_xlnm.Print_Area" localSheetId="0">'Sección 1. Metas - Magnitud'!$A$1:$W$18</definedName>
    <definedName name="CONDICION_POBLACIONAL" localSheetId="5">#REF!</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5">#REF!</definedName>
    <definedName name="GRUPOS_ETNICOS">'[1]Variables'!$H$1:$H$8</definedName>
    <definedName name="LOCALIDAD">#REF!</definedName>
    <definedName name="LOCALIZACION">#REF!</definedName>
  </definedNames>
  <calcPr fullCalcOnLoad="1"/>
</workbook>
</file>

<file path=xl/sharedStrings.xml><?xml version="1.0" encoding="utf-8"?>
<sst xmlns="http://schemas.openxmlformats.org/spreadsheetml/2006/main" count="626" uniqueCount="341">
  <si>
    <t>Jun</t>
  </si>
  <si>
    <t>Jul</t>
  </si>
  <si>
    <t>Ago</t>
  </si>
  <si>
    <t>Sep</t>
  </si>
  <si>
    <t>Oct</t>
  </si>
  <si>
    <t>Nov</t>
  </si>
  <si>
    <t>Dic</t>
  </si>
  <si>
    <t>No.</t>
  </si>
  <si>
    <t>PLAN ESTRATÉGICO SDM</t>
  </si>
  <si>
    <t>OBJETIVO ESTRATÉGICO SDM</t>
  </si>
  <si>
    <t>Mar</t>
  </si>
  <si>
    <t>Abr</t>
  </si>
  <si>
    <t>May</t>
  </si>
  <si>
    <t>Ene</t>
  </si>
  <si>
    <t>Feb</t>
  </si>
  <si>
    <t>NOMBRE DEL INDICADOR</t>
  </si>
  <si>
    <t>PROCESO DIRECCIONAMIENTO ESTRATÉGICO</t>
  </si>
  <si>
    <t xml:space="preserve">% de Avance de Ejecución </t>
  </si>
  <si>
    <t>OBSERVACIONES</t>
  </si>
  <si>
    <t>COMPONENTE PMM</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</si>
  <si>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</si>
  <si>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</si>
  <si>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</si>
  <si>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</si>
  <si>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</si>
  <si>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</si>
  <si>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</si>
  <si>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</si>
  <si>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</si>
  <si>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</si>
  <si>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</si>
  <si>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</si>
  <si>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</si>
  <si>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</si>
  <si>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</si>
  <si>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</si>
  <si>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</si>
  <si>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</si>
  <si>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</si>
  <si>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</si>
  <si>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</si>
  <si>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</si>
  <si>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</si>
  <si>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</si>
  <si>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</si>
  <si>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</si>
  <si>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</si>
  <si>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</si>
  <si>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</si>
  <si>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</si>
  <si>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</si>
  <si>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</si>
  <si>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</si>
  <si>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</si>
  <si>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</si>
  <si>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</si>
  <si>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</si>
  <si>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</si>
  <si>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</si>
  <si>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</si>
  <si>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</si>
  <si>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</si>
  <si>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</si>
  <si>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</si>
  <si>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</si>
  <si>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</si>
  <si>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</si>
  <si>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</si>
  <si>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</si>
  <si>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</si>
  <si>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</si>
  <si>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</si>
  <si>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</si>
  <si>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</si>
  <si>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</si>
  <si>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</si>
  <si>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</si>
  <si>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</si>
  <si>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</si>
  <si>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</si>
  <si>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</si>
  <si>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</si>
  <si>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</si>
  <si>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</si>
  <si>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</si>
  <si>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</si>
  <si>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</si>
  <si>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</si>
  <si>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</si>
  <si>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</si>
  <si>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</si>
  <si>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</si>
  <si>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</si>
  <si>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</si>
  <si>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</si>
  <si>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</si>
  <si>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</si>
  <si>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</si>
  <si>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</si>
  <si>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</si>
  <si>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</si>
  <si>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</si>
  <si>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</si>
  <si>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</si>
  <si>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</si>
  <si>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</si>
  <si>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</si>
  <si>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</si>
  <si>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</si>
  <si>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</si>
  <si>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</si>
  <si>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</si>
  <si>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</si>
  <si>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</si>
  <si>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</si>
  <si>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</si>
  <si>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</si>
  <si>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</si>
  <si>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</si>
  <si>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</si>
  <si>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</si>
  <si>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</si>
  <si>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</si>
  <si>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</si>
  <si>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</si>
  <si>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</si>
  <si>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</si>
  <si>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</si>
  <si>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</si>
  <si>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</si>
  <si>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</si>
  <si>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</si>
  <si>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</si>
  <si>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</si>
  <si>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</si>
  <si>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</si>
  <si>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</si>
  <si>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</si>
  <si>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</si>
  <si>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</si>
  <si>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</si>
  <si>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</si>
  <si>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</si>
  <si>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</si>
  <si>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</si>
  <si>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1. Orientar las acciones de la Secretaría Distrital de Movilidad hacia la visión cero, es decir, la reducción sustancial de víctimas fatales y lesionadas en siniestros de tránsito</t>
  </si>
  <si>
    <t>55-59</t>
  </si>
  <si>
    <t xml:space="preserve">2. Fomentar la cultura ciudadana y el respeto entre todos los usuarios de todas las formas de transporte, protegiendo en especial los actores vulnerables y los modos activos </t>
  </si>
  <si>
    <t>60-64</t>
  </si>
  <si>
    <t>3. Propender por la sostenibilidad ambiental, económica y social de la movilidad en una visión integral de planeción de ciudad y movilidad</t>
  </si>
  <si>
    <t>65-69</t>
  </si>
  <si>
    <t>4. Ser ejemplo en la rendición de cuentas a la ciudadanía</t>
  </si>
  <si>
    <t>70-74</t>
  </si>
  <si>
    <t>5. Ser transparente, incluyente, equitativa en género y garantista de la participación e involucramiento ciudadanos y del sectro privado</t>
  </si>
  <si>
    <t>75-79</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</si>
  <si>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</si>
  <si>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</si>
  <si>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</si>
  <si>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Ser referente mundial en credibilidad y confianza para Bogotá y su región.</t>
  </si>
  <si>
    <t>Producto</t>
  </si>
  <si>
    <t>Proceso</t>
  </si>
  <si>
    <t>Formato de Hoja de Vida Indicador</t>
  </si>
  <si>
    <t>Actividad</t>
  </si>
  <si>
    <t xml:space="preserve">CODIGO: PE01-PR01-F03 </t>
  </si>
  <si>
    <t>Operación</t>
  </si>
  <si>
    <t>HOJA DE VIDA INDICADOR</t>
  </si>
  <si>
    <t>SECRETARÍA DISTRITAL DE MOVILIDAD</t>
  </si>
  <si>
    <t>SECCIÓN 1. Identificación del Indicador</t>
  </si>
  <si>
    <t>Constante</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</si>
  <si>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</si>
  <si>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</si>
  <si>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</si>
  <si>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</si>
  <si>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</si>
  <si>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</si>
  <si>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</si>
  <si>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</si>
  <si>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</si>
  <si>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</si>
  <si>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</si>
  <si>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</si>
  <si>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</si>
  <si>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Evaluación</t>
  </si>
  <si>
    <t>9. Código del proceso</t>
  </si>
  <si>
    <t>10. Objetivo estratégico</t>
  </si>
  <si>
    <t>11. Meta Producto</t>
  </si>
  <si>
    <t>SI</t>
  </si>
  <si>
    <t>12. Nombre del indicador</t>
  </si>
  <si>
    <t>13. Tipología</t>
  </si>
  <si>
    <t>Eficacia</t>
  </si>
  <si>
    <t>Anual</t>
  </si>
  <si>
    <t>14. Fecha de programación</t>
  </si>
  <si>
    <t>15. Tipo anualización</t>
  </si>
  <si>
    <t>Semestral</t>
  </si>
  <si>
    <t>16. Objetivo y descripción del Indicador</t>
  </si>
  <si>
    <t>Trimestral</t>
  </si>
  <si>
    <t>17. Fuente u origen de Datos</t>
  </si>
  <si>
    <t>Mensual</t>
  </si>
  <si>
    <t>18. Fórmula de Cálculo</t>
  </si>
  <si>
    <t>19. Unidad de medida del indicador</t>
  </si>
  <si>
    <t>Porcentaje</t>
  </si>
  <si>
    <t xml:space="preserve">20.  Nombre de las Variables </t>
  </si>
  <si>
    <t>VARIABLE 1 - Numerador</t>
  </si>
  <si>
    <t>VARIABLE 2 - Denominador</t>
  </si>
  <si>
    <t>Eficiencia</t>
  </si>
  <si>
    <t>Efectividad</t>
  </si>
  <si>
    <t>21. Unidad de medida (de la variable)</t>
  </si>
  <si>
    <t>Cantidad</t>
  </si>
  <si>
    <t>22. Descripción de la variable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</si>
  <si>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</si>
  <si>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</si>
  <si>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</si>
  <si>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</si>
  <si>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</si>
  <si>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</si>
  <si>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</si>
  <si>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</si>
  <si>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</si>
  <si>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</si>
  <si>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</si>
  <si>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</si>
  <si>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</si>
  <si>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</si>
  <si>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</si>
  <si>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</si>
  <si>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</si>
  <si>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</si>
  <si>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</si>
  <si>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</si>
  <si>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</si>
  <si>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</si>
  <si>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</si>
  <si>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</si>
  <si>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</si>
  <si>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</si>
  <si>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</si>
  <si>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</si>
  <si>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</si>
  <si>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</si>
  <si>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</si>
  <si>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</si>
  <si>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</si>
  <si>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</si>
  <si>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</si>
  <si>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</si>
  <si>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</si>
  <si>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</si>
  <si>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</si>
  <si>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</si>
  <si>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</si>
  <si>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</si>
  <si>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</si>
  <si>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</si>
  <si>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</si>
  <si>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Adelantar el 100% de reuniones ordinarias del Comité Sectorial según Resolución 612 de 2008</t>
  </si>
  <si>
    <t>PE01</t>
  </si>
  <si>
    <t>Comité Sectorial</t>
  </si>
  <si>
    <t xml:space="preserve">Realizar seguimiento al cumplimiento en la realización de reuniones del Comité Sectorial </t>
  </si>
  <si>
    <t>Registros Administrativos - Actas de Comité</t>
  </si>
  <si>
    <t>(Número de reuniones realizadas / Número de reuniones requeridas por la Resolución 612 de 2008)*100</t>
  </si>
  <si>
    <t>Número de reuniones realizadas</t>
  </si>
  <si>
    <t>Número de reuniones requeridas por la Resolución 612 de 2008)*100</t>
  </si>
  <si>
    <t>Corresponde a las reuniones del Comité Sectorial adelantadas en el periodo de reporte</t>
  </si>
  <si>
    <t>Corresponde a la cantidad de reuniones que dispone la Resolución 612 de 2008 "Por la cual se adopta el Reglamento Interno del Comité Sectorial de Desarrollo Administrativo de Movilidad"</t>
  </si>
  <si>
    <t>Ejecución Presupuestal</t>
  </si>
  <si>
    <t>Registros Administrativos - P.A.A. - PREDIS</t>
  </si>
  <si>
    <t>Total presupuesto ejecutado</t>
  </si>
  <si>
    <t>(Total presupuesto ejecutado / Total presupuesto programado de los proyectos de la SPS)*100</t>
  </si>
  <si>
    <t>Total presupuesto programado de los proyectos de la SPS</t>
  </si>
  <si>
    <t>Valor</t>
  </si>
  <si>
    <t>Corresponde a la sumatoria del valor total comprometido de cada proyecto de inversión que ejecuta la SPS</t>
  </si>
  <si>
    <t>Corresponde a la sumatoria del presupuesto programado de los proyectos que ejecuta la SPS en la vigencia (Disponible a la fecha de reporte)</t>
  </si>
  <si>
    <t>Hacer seguimiento a la ejecución del presupuesto de inversión asignado a los proyectos que ejecuta la Subsecretaría de Política Sectorial</t>
  </si>
  <si>
    <t>OBJETIVO DEL SISTEMA INTEGRADO DE GESTIÓN</t>
  </si>
  <si>
    <t xml:space="preserve">ESTIMACIONES DE POBLACIÓN 1985-2005  (4) Y PROYECCIONES DE POBLACIÓN 2005-2020 NACIONAL, DEPARTAMENTAL Y MUNICIPAL POR SEXO, GRUPOS QUINQUENALES DE EDAD </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</si>
  <si>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</si>
  <si>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</si>
  <si>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</si>
  <si>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</si>
  <si>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</si>
  <si>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</si>
  <si>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</si>
  <si>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</si>
  <si>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</si>
  <si>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</si>
  <si>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</si>
  <si>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</si>
  <si>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</si>
  <si>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PILAR / EJES</t>
  </si>
  <si>
    <t>02- Pilar Democracia Urbana</t>
  </si>
  <si>
    <t>04- Eje Transversal Nuevo Ordenamiento Territorial</t>
  </si>
  <si>
    <t>07- Eje Transversal Gobierno legítimo, fortalecimiento local y eficiencia</t>
  </si>
  <si>
    <t>Sergio Eduardo Martínez Jaimes</t>
  </si>
  <si>
    <t>El Comité Sectorial de Desarrollo Administrativo de Movilidad permite la coordinación de las distintas acciones de las entidades del sector movilidad, lo cual repercute en una mejor implementación de las políticas públicas de movilidad.</t>
  </si>
  <si>
    <t>Cumplimiento del P.A.A.C</t>
  </si>
  <si>
    <t>Verificar el cumplimineto de los compromisos adquiridos por la SPS en el P.A.A.C. de la vigencia</t>
  </si>
  <si>
    <t>Registros Administrativos</t>
  </si>
  <si>
    <t>(Total actividades ejecutadas / Total actividades programadas)*100</t>
  </si>
  <si>
    <t xml:space="preserve">Total actividades ejecutadas </t>
  </si>
  <si>
    <t>Total actividades programadas</t>
  </si>
  <si>
    <t>Corresponde a las actividades efectivamente realizadas y evidenciadas</t>
  </si>
  <si>
    <t>Corresponde a las actividades registradas en cada componente del P.A.A.C. donde participa la SPS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</si>
  <si>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</si>
  <si>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</si>
  <si>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</si>
  <si>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</si>
  <si>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</si>
  <si>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</si>
  <si>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</si>
  <si>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</si>
  <si>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</si>
  <si>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</si>
  <si>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</si>
  <si>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</si>
  <si>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</si>
  <si>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</si>
  <si>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</si>
  <si>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</si>
  <si>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</si>
  <si>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</si>
  <si>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Realizar el 100% de las actividades programadas en el Plan Anticorrupción y de Atención al Ciudadano de la vigencia por la Subsecretaría de Política Sectorial</t>
  </si>
  <si>
    <t>Componente gestión del Riesgo</t>
  </si>
  <si>
    <t>Monitoreo del comportamiento de los riesgos de corrupción de la SPS</t>
  </si>
  <si>
    <t>Monitoreo a corte de abril de los riesgos de la SPS</t>
  </si>
  <si>
    <t>Monitoreo a corte de agosto de los riesgos de la SPS</t>
  </si>
  <si>
    <t>GESTIÓN SUBPOLÍTICA</t>
  </si>
  <si>
    <t>1. Código Meta</t>
  </si>
  <si>
    <t>2.  Descripción Meta</t>
  </si>
  <si>
    <t>Enero de 2019</t>
  </si>
  <si>
    <r>
      <t>SEGUIMIENTO PLAN OPERATIVO ANUAL - POA                                         VIGENCIA:</t>
    </r>
    <r>
      <rPr>
        <b/>
        <u val="single"/>
        <sz val="11"/>
        <rFont val="Arial"/>
        <family val="2"/>
      </rPr>
      <t>2019</t>
    </r>
  </si>
  <si>
    <t>Alcanzar 97,62% de la ejecución presupuestal de los proyectos asignados a la Subsecretaría de Política Sectorial</t>
  </si>
  <si>
    <r>
      <t>Sección No. 1: PROGRAMACIÓN  VIGENCIA _</t>
    </r>
    <r>
      <rPr>
        <b/>
        <u val="single"/>
        <sz val="11"/>
        <color indexed="56"/>
        <rFont val="Calibri"/>
        <family val="2"/>
      </rPr>
      <t>2019_</t>
    </r>
  </si>
  <si>
    <t>SISTEMA INTEGRADO DE GESTION DISTRITAL BAJO EL ESTÁNDAR MIPG</t>
  </si>
  <si>
    <t>VERSIÓN 1.0</t>
  </si>
  <si>
    <t>SISTEMA INTEGRADO DE GESTION DISTRITAL  BAJO EL ESTÁNDAR MIPG</t>
  </si>
  <si>
    <t>CÓDIGO: PE01-PR01-F07</t>
  </si>
  <si>
    <t>SUBSECRETARÍA DE POLÍTICA DE MOVILIDAD</t>
  </si>
  <si>
    <t>Formato de programación y seguimiento al Plan Operativo Anual de gestión con inversión</t>
  </si>
  <si>
    <t>Código: PE01-PR01-F01</t>
  </si>
  <si>
    <t>Versión: 1.0</t>
  </si>
  <si>
    <t>Subsecretaría de Política de Movilidad</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</si>
</sst>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240A]dddd\,\ dd&quot; de &quot;mmmm&quot; de &quot;yyyy"/>
    <numFmt numFmtId="194" formatCode="[$-240A]hh:mm:ss\ AM/PM"/>
    <numFmt numFmtId="195" formatCode="_(* #,##0.0_);_(* \(#,##0.0\);_(* &quot;-&quot;_);_(@_)"/>
    <numFmt numFmtId="196" formatCode="_(* #,##0.00_);_(* \(#,##0.00\);_(* &quot;-&quot;_);_(@_)"/>
    <numFmt numFmtId="197" formatCode="_-* #,##0_-;\-* #,##0_-;_-* &quot;-&quot;??_-;_-@_-"/>
  </numFmts>
  <fonts count="101">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b/>
      <sz val="9"/>
      <color indexed="9"/>
      <name val="Arial"/>
      <family val="2"/>
    </font>
    <font>
      <b/>
      <sz val="10"/>
      <color indexed="9"/>
      <name val="Arial"/>
      <family val="2"/>
    </font>
    <font>
      <u val="single"/>
      <sz val="7"/>
      <color indexed="12"/>
      <name val="Arial"/>
      <family val="2"/>
    </font>
    <font>
      <u val="single"/>
      <sz val="11"/>
      <name val="Arial"/>
      <family val="2"/>
    </font>
    <font>
      <b/>
      <u val="single"/>
      <sz val="11"/>
      <name val="Arial"/>
      <family val="2"/>
    </font>
    <font>
      <u val="single"/>
      <sz val="9"/>
      <name val="Arial"/>
      <family val="2"/>
    </font>
    <font>
      <b/>
      <sz val="10"/>
      <color indexed="8"/>
      <name val="Arial"/>
      <family val="2"/>
    </font>
    <font>
      <b/>
      <u val="single"/>
      <sz val="11"/>
      <color indexed="56"/>
      <name val="Calibri"/>
      <family val="2"/>
    </font>
    <font>
      <sz val="10"/>
      <color indexed="8"/>
      <name val="Calibri"/>
      <family val="0"/>
    </font>
    <font>
      <sz val="4.6"/>
      <color indexed="8"/>
      <name val="Calibri"/>
      <family val="0"/>
    </font>
    <font>
      <sz val="9"/>
      <color indexed="63"/>
      <name val="Calibri"/>
      <family val="0"/>
    </font>
    <font>
      <sz val="6.3"/>
      <color indexed="63"/>
      <name val="Calibri"/>
      <family val="0"/>
    </font>
    <font>
      <sz val="6.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b/>
      <sz val="9"/>
      <color indexed="8"/>
      <name val="Arial"/>
      <family val="2"/>
    </font>
    <font>
      <sz val="9"/>
      <color indexed="8"/>
      <name val="Arial"/>
      <family val="2"/>
    </font>
    <font>
      <sz val="12"/>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sz val="11"/>
      <color indexed="8"/>
      <name val="Arial"/>
      <family val="2"/>
    </font>
    <font>
      <sz val="10"/>
      <color indexed="10"/>
      <name val="Arial"/>
      <family val="2"/>
    </font>
    <font>
      <sz val="7"/>
      <color indexed="8"/>
      <name val="Arial"/>
      <family val="2"/>
    </font>
    <font>
      <b/>
      <sz val="12"/>
      <color indexed="8"/>
      <name val="Arial"/>
      <family val="2"/>
    </font>
    <font>
      <sz val="9"/>
      <color indexed="62"/>
      <name val="Arial"/>
      <family val="2"/>
    </font>
    <font>
      <b/>
      <sz val="9"/>
      <color indexed="62"/>
      <name val="Arial"/>
      <family val="2"/>
    </font>
    <font>
      <sz val="9"/>
      <color indexed="10"/>
      <name val="Arial"/>
      <family val="2"/>
    </font>
    <font>
      <sz val="10"/>
      <color indexed="22"/>
      <name val="Arial"/>
      <family val="2"/>
    </font>
    <font>
      <sz val="11"/>
      <name val="Calibri"/>
      <family val="2"/>
    </font>
    <font>
      <b/>
      <sz val="9"/>
      <color indexed="1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b/>
      <sz val="9"/>
      <color theme="1"/>
      <name val="Arial"/>
      <family val="2"/>
    </font>
    <font>
      <sz val="9"/>
      <color theme="1"/>
      <name val="Arial"/>
      <family val="2"/>
    </font>
    <font>
      <sz val="12"/>
      <color theme="1"/>
      <name val="Arial"/>
      <family val="2"/>
    </font>
    <font>
      <b/>
      <sz val="10"/>
      <color theme="1"/>
      <name val="Arial"/>
      <family val="2"/>
    </font>
    <font>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sz val="11"/>
      <color theme="1"/>
      <name val="Arial"/>
      <family val="2"/>
    </font>
    <font>
      <sz val="10"/>
      <color rgb="FFFF0000"/>
      <name val="Arial"/>
      <family val="2"/>
    </font>
    <font>
      <sz val="7"/>
      <color theme="1"/>
      <name val="Arial"/>
      <family val="2"/>
    </font>
    <font>
      <b/>
      <sz val="12"/>
      <color theme="1"/>
      <name val="Arial"/>
      <family val="2"/>
    </font>
    <font>
      <sz val="9"/>
      <color theme="4"/>
      <name val="Arial"/>
      <family val="2"/>
    </font>
    <font>
      <b/>
      <sz val="9"/>
      <color theme="4"/>
      <name val="Arial"/>
      <family val="2"/>
    </font>
    <font>
      <sz val="9"/>
      <color theme="3" tint="0.39998000860214233"/>
      <name val="Arial"/>
      <family val="2"/>
    </font>
    <font>
      <sz val="9"/>
      <color rgb="FFFF0000"/>
      <name val="Arial"/>
      <family val="2"/>
    </font>
    <font>
      <sz val="10"/>
      <color theme="0" tint="-0.1499900072813034"/>
      <name val="Arial"/>
      <family val="2"/>
    </font>
    <font>
      <b/>
      <sz val="9"/>
      <color rgb="FFFF0000"/>
      <name val="Arial"/>
      <family val="2"/>
    </font>
    <font>
      <b/>
      <sz val="11"/>
      <color theme="3" tint="-0.499969989061355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indexed="10"/>
        <bgColor indexed="64"/>
      </patternFill>
    </fill>
    <fill>
      <patternFill patternType="solid">
        <fgColor indexed="47"/>
        <bgColor indexed="64"/>
      </patternFill>
    </fill>
    <fill>
      <patternFill patternType="solid">
        <fgColor theme="2"/>
        <bgColor indexed="64"/>
      </patternFill>
    </fill>
    <fill>
      <patternFill patternType="solid">
        <fgColor theme="3" tint="0.7999799847602844"/>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thin"/>
      <right>
        <color indexed="63"/>
      </right>
      <top style="thin"/>
      <bottom style="thin"/>
    </border>
    <border>
      <left style="medium"/>
      <right/>
      <top style="medium"/>
      <bottom style="medium"/>
    </border>
    <border>
      <left style="thin"/>
      <right style="thin"/>
      <top style="thin"/>
      <bottom/>
    </border>
    <border>
      <left style="thin"/>
      <right style="thin"/>
      <top>
        <color indexed="63"/>
      </top>
      <bottom>
        <color indexed="63"/>
      </bottom>
    </border>
    <border>
      <left style="thin"/>
      <right style="thin"/>
      <top/>
      <bottom style="thin"/>
    </border>
    <border>
      <left style="thin"/>
      <right/>
      <top style="thin"/>
      <bottom/>
    </border>
    <border>
      <left/>
      <right/>
      <top style="thin"/>
      <bottom/>
    </border>
    <border>
      <left>
        <color indexed="63"/>
      </left>
      <right style="thin"/>
      <top style="thin"/>
      <botto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color indexed="63"/>
      </left>
      <right style="thin"/>
      <top style="thin"/>
      <bottom style="thin"/>
    </border>
    <border>
      <left style="medium"/>
      <right style="medium"/>
      <top style="medium"/>
      <bottom/>
    </border>
    <border>
      <left style="medium"/>
      <right style="medium"/>
      <top/>
      <bottom style="medium"/>
    </border>
    <border>
      <left style="thin"/>
      <right/>
      <top/>
      <botto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186" fontId="2" fillId="0" borderId="0" applyFont="0" applyFill="0" applyBorder="0" applyAlignment="0" applyProtection="0"/>
    <xf numFmtId="186" fontId="2"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0" fontId="7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65">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79"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0" fillId="0" borderId="0" xfId="0" applyFont="1" applyBorder="1" applyAlignment="1" applyProtection="1">
      <alignment horizontal="center" vertical="center" wrapText="1"/>
      <protection/>
    </xf>
    <xf numFmtId="0" fontId="79" fillId="0" borderId="0" xfId="0" applyFont="1" applyBorder="1" applyAlignment="1" applyProtection="1">
      <alignment vertical="center" wrapText="1"/>
      <protection/>
    </xf>
    <xf numFmtId="0" fontId="0" fillId="33" borderId="0" xfId="0" applyFill="1" applyBorder="1" applyAlignment="1" applyProtection="1">
      <alignment/>
      <protection/>
    </xf>
    <xf numFmtId="0" fontId="79" fillId="33" borderId="0" xfId="0" applyFont="1" applyFill="1" applyBorder="1" applyAlignment="1" applyProtection="1">
      <alignment horizontal="center" vertical="center" wrapText="1"/>
      <protection/>
    </xf>
    <xf numFmtId="0" fontId="79" fillId="33" borderId="0" xfId="0" applyFont="1" applyFill="1" applyBorder="1" applyAlignment="1" applyProtection="1">
      <alignment vertical="center" wrapText="1"/>
      <protection/>
    </xf>
    <xf numFmtId="189" fontId="79" fillId="33" borderId="0" xfId="0" applyNumberFormat="1" applyFont="1" applyFill="1" applyBorder="1" applyAlignment="1" applyProtection="1">
      <alignment horizontal="center" vertical="center" wrapText="1"/>
      <protection/>
    </xf>
    <xf numFmtId="0" fontId="80" fillId="33" borderId="0" xfId="0" applyFont="1" applyFill="1" applyBorder="1" applyAlignment="1" applyProtection="1">
      <alignment vertical="center" wrapText="1"/>
      <protection/>
    </xf>
    <xf numFmtId="0" fontId="79" fillId="33" borderId="0" xfId="0" applyFont="1" applyFill="1" applyBorder="1" applyAlignment="1" applyProtection="1">
      <alignment vertical="center"/>
      <protection/>
    </xf>
    <xf numFmtId="0" fontId="81" fillId="0" borderId="10" xfId="0" applyFont="1" applyBorder="1" applyAlignment="1" applyProtection="1">
      <alignment vertical="center" wrapText="1"/>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1" xfId="66" applyBorder="1" applyAlignment="1">
      <alignment vertical="center"/>
      <protection/>
    </xf>
    <xf numFmtId="0" fontId="2" fillId="0" borderId="11" xfId="69" applyBorder="1" applyAlignment="1">
      <alignment vertical="center"/>
      <protection/>
    </xf>
    <xf numFmtId="0" fontId="2" fillId="0" borderId="11" xfId="69" applyBorder="1" applyAlignment="1">
      <alignment horizontal="center" vertical="center"/>
      <protection/>
    </xf>
    <xf numFmtId="0" fontId="4" fillId="35" borderId="11" xfId="66" applyFont="1" applyFill="1" applyBorder="1" applyAlignment="1">
      <alignment horizontal="center" vertical="center"/>
      <protection/>
    </xf>
    <xf numFmtId="0" fontId="2" fillId="0" borderId="0" xfId="66">
      <alignment/>
      <protection/>
    </xf>
    <xf numFmtId="0" fontId="4" fillId="35" borderId="11" xfId="66" applyFont="1" applyFill="1" applyBorder="1" applyAlignment="1">
      <alignment horizontal="center" wrapText="1"/>
      <protection/>
    </xf>
    <xf numFmtId="0" fontId="2" fillId="0" borderId="11" xfId="66" applyBorder="1" applyAlignment="1">
      <alignment wrapText="1"/>
      <protection/>
    </xf>
    <xf numFmtId="0" fontId="4" fillId="35" borderId="11" xfId="66" applyFont="1" applyFill="1" applyBorder="1" applyAlignment="1">
      <alignment horizontal="center" vertical="center" wrapText="1"/>
      <protection/>
    </xf>
    <xf numFmtId="0" fontId="2" fillId="0" borderId="11" xfId="66" applyBorder="1">
      <alignment/>
      <protection/>
    </xf>
    <xf numFmtId="3" fontId="4" fillId="0" borderId="11" xfId="66" applyNumberFormat="1" applyFont="1" applyFill="1" applyBorder="1" applyAlignment="1">
      <alignment horizontal="right"/>
      <protection/>
    </xf>
    <xf numFmtId="0" fontId="4" fillId="0" borderId="11" xfId="66" applyFont="1" applyFill="1" applyBorder="1" applyAlignment="1">
      <alignment horizontal="center"/>
      <protection/>
    </xf>
    <xf numFmtId="0" fontId="5" fillId="0" borderId="11" xfId="66" applyFont="1" applyFill="1" applyBorder="1" applyAlignment="1">
      <alignment horizontal="center"/>
      <protection/>
    </xf>
    <xf numFmtId="3" fontId="5" fillId="0" borderId="11" xfId="66" applyNumberFormat="1" applyFont="1" applyFill="1" applyBorder="1" applyAlignment="1">
      <alignment/>
      <protection/>
    </xf>
    <xf numFmtId="0" fontId="3" fillId="35" borderId="11" xfId="69" applyFont="1" applyFill="1" applyBorder="1" applyAlignment="1">
      <alignment horizontal="center" vertical="center"/>
      <protection/>
    </xf>
    <xf numFmtId="0" fontId="2" fillId="0" borderId="11" xfId="69" applyBorder="1">
      <alignment/>
      <protection/>
    </xf>
    <xf numFmtId="0" fontId="3" fillId="35" borderId="11" xfId="69" applyFont="1" applyFill="1" applyBorder="1" applyAlignment="1">
      <alignment horizontal="center"/>
      <protection/>
    </xf>
    <xf numFmtId="0" fontId="2" fillId="0" borderId="11" xfId="0" applyFont="1" applyBorder="1" applyAlignment="1">
      <alignment vertical="center" wrapText="1"/>
    </xf>
    <xf numFmtId="0" fontId="2" fillId="0" borderId="11" xfId="69" applyBorder="1" applyAlignment="1">
      <alignment vertical="center" wrapText="1"/>
      <protection/>
    </xf>
    <xf numFmtId="3" fontId="2" fillId="0" borderId="11" xfId="66" applyNumberFormat="1"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2" fillId="0" borderId="0" xfId="0" applyFont="1" applyFill="1" applyAlignment="1" applyProtection="1">
      <alignment/>
      <protection/>
    </xf>
    <xf numFmtId="0" fontId="82" fillId="0" borderId="0" xfId="0" applyFont="1" applyFill="1" applyAlignment="1" applyProtection="1">
      <alignment horizontal="center" vertical="center"/>
      <protection/>
    </xf>
    <xf numFmtId="10" fontId="7" fillId="2" borderId="11" xfId="63" applyNumberFormat="1" applyFont="1" applyFill="1" applyBorder="1" applyAlignment="1" applyProtection="1">
      <alignment horizontal="center" vertical="center" wrapText="1"/>
      <protection/>
    </xf>
    <xf numFmtId="0" fontId="83" fillId="0" borderId="0" xfId="0" applyFont="1" applyAlignment="1" applyProtection="1">
      <alignment/>
      <protection/>
    </xf>
    <xf numFmtId="0" fontId="3" fillId="33" borderId="0" xfId="66" applyFont="1" applyFill="1" applyBorder="1" applyAlignment="1">
      <alignment horizontal="center" vertical="center"/>
      <protection/>
    </xf>
    <xf numFmtId="0" fontId="10" fillId="36" borderId="12" xfId="68" applyFont="1" applyFill="1" applyBorder="1" applyAlignment="1">
      <alignment horizontal="center" vertical="center"/>
      <protection/>
    </xf>
    <xf numFmtId="0" fontId="10" fillId="36" borderId="13" xfId="68" applyFont="1" applyFill="1" applyBorder="1" applyAlignment="1">
      <alignment horizontal="center" vertical="center"/>
      <protection/>
    </xf>
    <xf numFmtId="0" fontId="10" fillId="36" borderId="14" xfId="68" applyFont="1" applyFill="1" applyBorder="1" applyAlignment="1">
      <alignment horizontal="center" vertical="center"/>
      <protection/>
    </xf>
    <xf numFmtId="0" fontId="10" fillId="36" borderId="15" xfId="68" applyFont="1" applyFill="1" applyBorder="1" applyAlignment="1">
      <alignment horizontal="center" vertical="center" wrapText="1"/>
      <protection/>
    </xf>
    <xf numFmtId="0" fontId="10" fillId="36" borderId="16" xfId="68" applyFont="1" applyFill="1" applyBorder="1" applyAlignment="1">
      <alignment horizontal="center" vertical="center" wrapText="1"/>
      <protection/>
    </xf>
    <xf numFmtId="0" fontId="10" fillId="36" borderId="17" xfId="68" applyFont="1" applyFill="1" applyBorder="1" applyAlignment="1">
      <alignment horizontal="center" vertical="center" wrapText="1"/>
      <protection/>
    </xf>
    <xf numFmtId="0" fontId="4" fillId="37" borderId="18" xfId="68" applyFont="1" applyFill="1" applyBorder="1">
      <alignment/>
      <protection/>
    </xf>
    <xf numFmtId="0" fontId="5" fillId="37" borderId="19" xfId="68" applyFont="1" applyFill="1" applyBorder="1" applyAlignment="1">
      <alignment horizontal="center"/>
      <protection/>
    </xf>
    <xf numFmtId="0" fontId="5" fillId="37" borderId="0" xfId="68" applyFont="1" applyFill="1" applyBorder="1" applyAlignment="1">
      <alignment horizontal="center"/>
      <protection/>
    </xf>
    <xf numFmtId="0" fontId="5" fillId="37" borderId="20" xfId="68" applyFont="1" applyFill="1" applyBorder="1" applyAlignment="1">
      <alignment horizontal="center"/>
      <protection/>
    </xf>
    <xf numFmtId="0" fontId="5" fillId="0" borderId="21" xfId="68" applyFont="1" applyFill="1" applyBorder="1" applyAlignment="1">
      <alignment horizontal="center"/>
      <protection/>
    </xf>
    <xf numFmtId="3" fontId="5" fillId="0" borderId="15" xfId="68" applyNumberFormat="1" applyFont="1" applyFill="1" applyBorder="1" applyAlignment="1">
      <alignment/>
      <protection/>
    </xf>
    <xf numFmtId="3" fontId="5" fillId="0" borderId="16" xfId="68" applyNumberFormat="1" applyFont="1" applyFill="1" applyBorder="1" applyAlignment="1">
      <alignment/>
      <protection/>
    </xf>
    <xf numFmtId="3" fontId="5" fillId="0" borderId="17" xfId="68" applyNumberFormat="1" applyFont="1" applyFill="1" applyBorder="1" applyAlignment="1">
      <alignment/>
      <protection/>
    </xf>
    <xf numFmtId="0" fontId="5" fillId="0" borderId="22" xfId="68" applyFont="1" applyFill="1" applyBorder="1" applyAlignment="1">
      <alignment horizontal="center"/>
      <protection/>
    </xf>
    <xf numFmtId="3" fontId="5" fillId="0" borderId="23" xfId="68" applyNumberFormat="1" applyFont="1" applyFill="1" applyBorder="1" applyAlignment="1">
      <alignment/>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0" fontId="2" fillId="0" borderId="0" xfId="69" applyFont="1">
      <alignment/>
      <protection/>
    </xf>
    <xf numFmtId="0" fontId="2" fillId="0" borderId="11"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0" fontId="2" fillId="0" borderId="11" xfId="66" applyFont="1" applyFill="1" applyBorder="1" applyAlignment="1">
      <alignment horizontal="center"/>
      <protection/>
    </xf>
    <xf numFmtId="3" fontId="2" fillId="0" borderId="11" xfId="66" applyNumberFormat="1" applyFont="1" applyFill="1" applyBorder="1" applyAlignment="1">
      <alignment/>
      <protection/>
    </xf>
    <xf numFmtId="0" fontId="2" fillId="0" borderId="0" xfId="66" applyFont="1">
      <alignment/>
      <protection/>
    </xf>
    <xf numFmtId="0" fontId="11" fillId="36" borderId="12" xfId="68" applyFont="1" applyFill="1" applyBorder="1" applyAlignment="1">
      <alignment horizontal="centerContinuous" vertical="center"/>
      <protection/>
    </xf>
    <xf numFmtId="0" fontId="11" fillId="36" borderId="13" xfId="68" applyFont="1" applyFill="1" applyBorder="1" applyAlignment="1">
      <alignment horizontal="centerContinuous" vertical="center"/>
      <protection/>
    </xf>
    <xf numFmtId="0" fontId="11" fillId="36" borderId="14" xfId="68" applyFont="1" applyFill="1" applyBorder="1" applyAlignment="1">
      <alignment horizontal="centerContinuous" vertical="center"/>
      <protection/>
    </xf>
    <xf numFmtId="0" fontId="2" fillId="0" borderId="0" xfId="69" applyFont="1" applyAlignment="1">
      <alignment horizontal="center" vertical="center"/>
      <protection/>
    </xf>
    <xf numFmtId="0" fontId="11" fillId="36" borderId="15" xfId="68" applyFont="1" applyFill="1" applyBorder="1" applyAlignment="1">
      <alignment horizontal="center" vertical="center" wrapText="1"/>
      <protection/>
    </xf>
    <xf numFmtId="0" fontId="11" fillId="36" borderId="16" xfId="68" applyFont="1" applyFill="1" applyBorder="1" applyAlignment="1">
      <alignment horizontal="center" vertical="center" wrapText="1"/>
      <protection/>
    </xf>
    <xf numFmtId="0" fontId="11" fillId="36" borderId="17" xfId="68" applyFont="1" applyFill="1" applyBorder="1" applyAlignment="1">
      <alignment horizontal="center" vertical="center" wrapText="1"/>
      <protection/>
    </xf>
    <xf numFmtId="0" fontId="3" fillId="37" borderId="18" xfId="68" applyFont="1" applyFill="1" applyBorder="1">
      <alignment/>
      <protection/>
    </xf>
    <xf numFmtId="0" fontId="2" fillId="37" borderId="19" xfId="68" applyFont="1" applyFill="1" applyBorder="1" applyAlignment="1">
      <alignment horizontal="center"/>
      <protection/>
    </xf>
    <xf numFmtId="0" fontId="2" fillId="37" borderId="0" xfId="68" applyFont="1" applyFill="1" applyBorder="1" applyAlignment="1">
      <alignment horizontal="center"/>
      <protection/>
    </xf>
    <xf numFmtId="0" fontId="2" fillId="37" borderId="20" xfId="68" applyFont="1" applyFill="1" applyBorder="1" applyAlignment="1">
      <alignment horizontal="center"/>
      <protection/>
    </xf>
    <xf numFmtId="0" fontId="3" fillId="0" borderId="21" xfId="68" applyFont="1" applyFill="1" applyBorder="1" applyAlignment="1">
      <alignment horizontal="center"/>
      <protection/>
    </xf>
    <xf numFmtId="3" fontId="3" fillId="0" borderId="15" xfId="68" applyNumberFormat="1" applyFont="1" applyFill="1" applyBorder="1" applyAlignment="1">
      <alignment horizontal="right"/>
      <protection/>
    </xf>
    <xf numFmtId="3" fontId="3" fillId="0" borderId="16" xfId="68" applyNumberFormat="1" applyFont="1" applyFill="1" applyBorder="1" applyAlignment="1">
      <alignment horizontal="right"/>
      <protection/>
    </xf>
    <xf numFmtId="3" fontId="3" fillId="0" borderId="17" xfId="68" applyNumberFormat="1" applyFont="1" applyFill="1" applyBorder="1" applyAlignment="1">
      <alignment horizontal="right"/>
      <protection/>
    </xf>
    <xf numFmtId="0" fontId="2" fillId="0" borderId="21" xfId="68" applyFont="1" applyFill="1" applyBorder="1" applyAlignment="1">
      <alignment horizontal="center"/>
      <protection/>
    </xf>
    <xf numFmtId="3" fontId="2" fillId="0" borderId="15" xfId="68" applyNumberFormat="1" applyFont="1" applyFill="1" applyBorder="1" applyAlignment="1">
      <alignment/>
      <protection/>
    </xf>
    <xf numFmtId="3" fontId="2" fillId="0" borderId="16" xfId="68" applyNumberFormat="1" applyFont="1" applyFill="1" applyBorder="1" applyAlignment="1">
      <alignment/>
      <protection/>
    </xf>
    <xf numFmtId="3" fontId="2" fillId="0" borderId="17" xfId="68" applyNumberFormat="1" applyFont="1" applyFill="1" applyBorder="1" applyAlignment="1">
      <alignment/>
      <protection/>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85" fillId="0" borderId="0" xfId="0" applyFont="1" applyFill="1" applyAlignment="1">
      <alignment/>
    </xf>
    <xf numFmtId="0" fontId="82" fillId="0" borderId="0" xfId="0" applyFont="1" applyFill="1" applyAlignment="1">
      <alignment/>
    </xf>
    <xf numFmtId="0" fontId="82" fillId="0" borderId="0" xfId="0" applyFont="1" applyAlignment="1">
      <alignment/>
    </xf>
    <xf numFmtId="0" fontId="84" fillId="0" borderId="0" xfId="0" applyFont="1" applyFill="1" applyBorder="1" applyAlignment="1" applyProtection="1">
      <alignment horizontal="center" vertical="center" wrapText="1"/>
      <protection locked="0"/>
    </xf>
    <xf numFmtId="0" fontId="86"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84" fillId="0" borderId="0" xfId="67" applyFont="1" applyFill="1" applyBorder="1" applyAlignment="1">
      <alignment horizontal="center" vertical="center"/>
      <protection/>
    </xf>
    <xf numFmtId="0" fontId="87" fillId="0" borderId="0" xfId="67" applyFont="1" applyFill="1" applyBorder="1" applyAlignment="1">
      <alignment horizontal="center" vertical="center"/>
      <protection/>
    </xf>
    <xf numFmtId="0" fontId="88" fillId="0" borderId="0" xfId="0" applyFont="1" applyFill="1" applyAlignment="1">
      <alignment/>
    </xf>
    <xf numFmtId="0" fontId="6" fillId="0" borderId="0" xfId="67" applyFont="1" applyFill="1" applyBorder="1" applyAlignment="1">
      <alignment horizontal="center" vertical="top" wrapText="1"/>
      <protection/>
    </xf>
    <xf numFmtId="0" fontId="6" fillId="0" borderId="0" xfId="67" applyFont="1" applyFill="1" applyBorder="1" applyAlignment="1">
      <alignment horizontal="center" vertical="center"/>
      <protection/>
    </xf>
    <xf numFmtId="1" fontId="7" fillId="0" borderId="0" xfId="57"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86"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3"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89" fillId="0" borderId="0" xfId="63" applyFont="1" applyFill="1" applyAlignment="1" applyProtection="1">
      <alignment vertical="center"/>
      <protection/>
    </xf>
    <xf numFmtId="187"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9" fontId="90" fillId="0" borderId="0" xfId="71" applyFont="1" applyFill="1" applyBorder="1" applyAlignment="1">
      <alignment horizontal="center" vertical="center" wrapText="1"/>
    </xf>
    <xf numFmtId="0" fontId="91"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85" fillId="0" borderId="0" xfId="0" applyFont="1" applyFill="1" applyBorder="1" applyAlignment="1">
      <alignment horizontal="center" vertical="center"/>
    </xf>
    <xf numFmtId="0" fontId="3" fillId="0" borderId="0" xfId="67" applyFont="1" applyFill="1" applyBorder="1" applyAlignment="1" applyProtection="1">
      <alignment horizontal="center"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92" fillId="0" borderId="0" xfId="0" applyFont="1" applyAlignment="1" applyProtection="1">
      <alignment/>
      <protection/>
    </xf>
    <xf numFmtId="0" fontId="92" fillId="0" borderId="0" xfId="0" applyFont="1" applyAlignment="1" applyProtection="1">
      <alignment horizontal="center"/>
      <protection/>
    </xf>
    <xf numFmtId="0" fontId="92"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9" fontId="93" fillId="0" borderId="11" xfId="0" applyNumberFormat="1" applyFont="1" applyBorder="1" applyAlignment="1" applyProtection="1">
      <alignment vertical="center"/>
      <protection locked="0"/>
    </xf>
    <xf numFmtId="0" fontId="83" fillId="0" borderId="11" xfId="71" applyNumberFormat="1" applyFont="1" applyBorder="1" applyAlignment="1" applyProtection="1">
      <alignment vertical="center" wrapText="1"/>
      <protection locked="0"/>
    </xf>
    <xf numFmtId="0" fontId="93" fillId="33" borderId="11" xfId="71" applyNumberFormat="1" applyFont="1" applyFill="1" applyBorder="1" applyAlignment="1" applyProtection="1">
      <alignment horizontal="center" vertical="center" wrapText="1"/>
      <protection/>
    </xf>
    <xf numFmtId="187" fontId="8" fillId="38" borderId="11" xfId="0" applyNumberFormat="1" applyFont="1" applyFill="1" applyBorder="1" applyAlignment="1" applyProtection="1">
      <alignment horizontal="justify" vertical="center" wrapText="1"/>
      <protection/>
    </xf>
    <xf numFmtId="187" fontId="9" fillId="38" borderId="26" xfId="0" applyNumberFormat="1" applyFont="1" applyFill="1" applyBorder="1" applyAlignment="1" applyProtection="1">
      <alignment horizontal="justify" vertical="center" wrapText="1"/>
      <protection/>
    </xf>
    <xf numFmtId="0" fontId="4" fillId="39" borderId="11" xfId="67" applyFont="1" applyFill="1" applyBorder="1" applyAlignment="1">
      <alignment horizontal="left" vertical="center" wrapText="1"/>
      <protection/>
    </xf>
    <xf numFmtId="0" fontId="4" fillId="39" borderId="11" xfId="67" applyFont="1" applyFill="1" applyBorder="1" applyAlignment="1">
      <alignment vertical="center" wrapText="1"/>
      <protection/>
    </xf>
    <xf numFmtId="0" fontId="5" fillId="33" borderId="11" xfId="67" applyFont="1" applyFill="1" applyBorder="1" applyAlignment="1">
      <alignment horizontal="center" vertical="center"/>
      <protection/>
    </xf>
    <xf numFmtId="0" fontId="4" fillId="39" borderId="11" xfId="67"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3" fontId="94" fillId="34" borderId="11" xfId="72" applyNumberFormat="1" applyFont="1" applyFill="1" applyBorder="1" applyAlignment="1">
      <alignment horizontal="center" vertical="center"/>
    </xf>
    <xf numFmtId="3" fontId="5" fillId="34" borderId="11" xfId="72" applyNumberFormat="1" applyFont="1" applyFill="1" applyBorder="1" applyAlignment="1">
      <alignment horizontal="center" vertical="center"/>
    </xf>
    <xf numFmtId="3" fontId="5" fillId="33" borderId="11" xfId="72" applyNumberFormat="1" applyFont="1" applyFill="1" applyBorder="1" applyAlignment="1" applyProtection="1">
      <alignment horizontal="center" vertical="center" wrapText="1"/>
      <protection locked="0"/>
    </xf>
    <xf numFmtId="0" fontId="4" fillId="39" borderId="11" xfId="67" applyFont="1" applyFill="1" applyBorder="1" applyAlignment="1" applyProtection="1">
      <alignment horizontal="justify" vertical="center" wrapText="1"/>
      <protection locked="0"/>
    </xf>
    <xf numFmtId="0" fontId="5" fillId="34" borderId="11" xfId="67" applyFont="1" applyFill="1" applyBorder="1" applyAlignment="1">
      <alignment vertical="center"/>
      <protection/>
    </xf>
    <xf numFmtId="0" fontId="4" fillId="39" borderId="11" xfId="67" applyFont="1" applyFill="1" applyBorder="1" applyAlignment="1" applyProtection="1">
      <alignment horizontal="center" vertical="center" wrapText="1"/>
      <protection locked="0"/>
    </xf>
    <xf numFmtId="0" fontId="4" fillId="39" borderId="11" xfId="67" applyFont="1" applyFill="1" applyBorder="1" applyAlignment="1">
      <alignment horizontal="justify" vertical="center" wrapText="1"/>
      <protection/>
    </xf>
    <xf numFmtId="3" fontId="94" fillId="33" borderId="11" xfId="72" applyNumberFormat="1" applyFont="1" applyFill="1" applyBorder="1" applyAlignment="1" applyProtection="1">
      <alignment horizontal="center" vertical="center" wrapText="1"/>
      <protection locked="0"/>
    </xf>
    <xf numFmtId="0" fontId="94" fillId="34" borderId="11" xfId="72" applyNumberFormat="1" applyFont="1" applyFill="1" applyBorder="1" applyAlignment="1">
      <alignment horizontal="center" vertical="center"/>
    </xf>
    <xf numFmtId="0" fontId="5" fillId="34" borderId="11" xfId="72" applyNumberFormat="1" applyFont="1" applyFill="1" applyBorder="1" applyAlignment="1">
      <alignment horizontal="center" vertical="center"/>
    </xf>
    <xf numFmtId="0" fontId="94" fillId="33" borderId="11" xfId="71" applyNumberFormat="1" applyFont="1" applyFill="1" applyBorder="1" applyAlignment="1" applyProtection="1">
      <alignment horizontal="center" vertical="center" wrapText="1"/>
      <protection locked="0"/>
    </xf>
    <xf numFmtId="0" fontId="5" fillId="33" borderId="11" xfId="72" applyNumberFormat="1" applyFont="1" applyFill="1" applyBorder="1" applyAlignment="1" applyProtection="1">
      <alignment horizontal="center" vertical="center" wrapText="1"/>
      <protection locked="0"/>
    </xf>
    <xf numFmtId="0" fontId="94" fillId="0" borderId="11" xfId="71" applyNumberFormat="1" applyFont="1" applyFill="1" applyBorder="1" applyAlignment="1" applyProtection="1">
      <alignment horizontal="center" vertical="center" wrapText="1"/>
      <protection locked="0"/>
    </xf>
    <xf numFmtId="0" fontId="4" fillId="39" borderId="11" xfId="67" applyFont="1" applyFill="1" applyBorder="1" applyAlignment="1">
      <alignment vertical="top" wrapText="1"/>
      <protection/>
    </xf>
    <xf numFmtId="0" fontId="4" fillId="39" borderId="11" xfId="67" applyFont="1" applyFill="1" applyBorder="1" applyAlignment="1">
      <alignment horizontal="center" vertical="center"/>
      <protection/>
    </xf>
    <xf numFmtId="10" fontId="95" fillId="0" borderId="11" xfId="71" applyNumberFormat="1" applyFont="1" applyBorder="1" applyAlignment="1">
      <alignment horizontal="center" vertical="center" wrapText="1"/>
    </xf>
    <xf numFmtId="10" fontId="94" fillId="0" borderId="11" xfId="71" applyNumberFormat="1" applyFont="1" applyBorder="1" applyAlignment="1">
      <alignment horizontal="center" vertical="center" wrapText="1"/>
    </xf>
    <xf numFmtId="10" fontId="82" fillId="0" borderId="11" xfId="71" applyNumberFormat="1" applyFont="1" applyBorder="1" applyAlignment="1">
      <alignment horizontal="center" vertical="center" wrapText="1"/>
    </xf>
    <xf numFmtId="196" fontId="83" fillId="0" borderId="11" xfId="53" applyNumberFormat="1" applyFont="1" applyBorder="1" applyAlignment="1" applyProtection="1">
      <alignment vertical="center" wrapText="1"/>
      <protection locked="0"/>
    </xf>
    <xf numFmtId="196" fontId="93" fillId="33" borderId="11" xfId="53" applyNumberFormat="1" applyFont="1" applyFill="1" applyBorder="1" applyAlignment="1" applyProtection="1">
      <alignment horizontal="center" vertical="center" wrapText="1"/>
      <protection/>
    </xf>
    <xf numFmtId="10" fontId="93" fillId="0" borderId="11" xfId="0" applyNumberFormat="1" applyFont="1" applyBorder="1" applyAlignment="1" applyProtection="1">
      <alignment vertical="center"/>
      <protection locked="0"/>
    </xf>
    <xf numFmtId="0" fontId="96" fillId="34" borderId="11" xfId="72" applyNumberFormat="1" applyFont="1" applyFill="1" applyBorder="1" applyAlignment="1">
      <alignment horizontal="center" vertical="center"/>
    </xf>
    <xf numFmtId="0" fontId="7" fillId="2" borderId="11" xfId="63" applyFont="1" applyFill="1" applyBorder="1" applyAlignment="1" applyProtection="1">
      <alignment horizontal="center" vertical="center" wrapText="1"/>
      <protection/>
    </xf>
    <xf numFmtId="0" fontId="3" fillId="35" borderId="11" xfId="66" applyFont="1" applyFill="1" applyBorder="1" applyAlignment="1">
      <alignment horizontal="center" vertical="center"/>
      <protection/>
    </xf>
    <xf numFmtId="0" fontId="4" fillId="33" borderId="11" xfId="68" applyFont="1" applyFill="1" applyBorder="1" applyAlignment="1">
      <alignment horizontal="center"/>
      <protection/>
    </xf>
    <xf numFmtId="3" fontId="4" fillId="33" borderId="11" xfId="63" applyNumberFormat="1" applyFont="1" applyFill="1" applyBorder="1" applyAlignment="1">
      <alignment horizontal="right"/>
      <protection/>
    </xf>
    <xf numFmtId="0" fontId="5" fillId="33" borderId="11" xfId="68" applyFont="1" applyFill="1" applyBorder="1" applyAlignment="1">
      <alignment horizontal="center"/>
      <protection/>
    </xf>
    <xf numFmtId="3" fontId="5" fillId="33" borderId="11" xfId="63" applyNumberFormat="1" applyFont="1" applyFill="1" applyBorder="1" applyAlignment="1">
      <alignment/>
      <protection/>
    </xf>
    <xf numFmtId="0" fontId="5" fillId="0" borderId="11" xfId="0" applyFont="1" applyFill="1" applyBorder="1" applyAlignment="1">
      <alignment wrapText="1"/>
    </xf>
    <xf numFmtId="0" fontId="0" fillId="0" borderId="11" xfId="0" applyFont="1" applyBorder="1" applyAlignment="1">
      <alignment horizontal="justify" wrapText="1"/>
    </xf>
    <xf numFmtId="0" fontId="0" fillId="0" borderId="11" xfId="0" applyFont="1" applyBorder="1" applyAlignment="1">
      <alignment wrapText="1"/>
    </xf>
    <xf numFmtId="0" fontId="3" fillId="35" borderId="11" xfId="66" applyFont="1" applyFill="1" applyBorder="1" applyAlignment="1">
      <alignment horizontal="center" vertical="center"/>
      <protection/>
    </xf>
    <xf numFmtId="14" fontId="97" fillId="0" borderId="11" xfId="67" applyNumberFormat="1" applyFont="1" applyFill="1" applyBorder="1" applyAlignment="1" applyProtection="1">
      <alignment vertical="center" wrapText="1"/>
      <protection locked="0"/>
    </xf>
    <xf numFmtId="14" fontId="5" fillId="34" borderId="11" xfId="67" applyNumberFormat="1" applyFont="1" applyFill="1" applyBorder="1" applyAlignment="1" applyProtection="1">
      <alignment vertical="center" wrapText="1"/>
      <protection locked="0"/>
    </xf>
    <xf numFmtId="0" fontId="98" fillId="0" borderId="0" xfId="0" applyFont="1" applyAlignment="1">
      <alignment/>
    </xf>
    <xf numFmtId="0" fontId="0" fillId="0" borderId="0" xfId="0" applyAlignment="1">
      <alignment/>
    </xf>
    <xf numFmtId="0" fontId="0" fillId="0" borderId="0" xfId="0" applyAlignment="1" applyProtection="1">
      <alignment/>
      <protection/>
    </xf>
    <xf numFmtId="0" fontId="81" fillId="0" borderId="10" xfId="0" applyFont="1" applyBorder="1" applyAlignment="1" applyProtection="1">
      <alignment vertical="center" wrapText="1"/>
      <protection/>
    </xf>
    <xf numFmtId="0" fontId="83" fillId="0" borderId="0" xfId="0" applyFont="1" applyAlignment="1" applyProtection="1">
      <alignment/>
      <protection/>
    </xf>
    <xf numFmtId="0" fontId="84" fillId="0" borderId="0" xfId="0" applyFont="1" applyAlignment="1">
      <alignment horizontal="center"/>
    </xf>
    <xf numFmtId="0" fontId="85" fillId="0" borderId="0" xfId="0" applyFont="1" applyAlignment="1">
      <alignment/>
    </xf>
    <xf numFmtId="0" fontId="84" fillId="0" borderId="0" xfId="0" applyFont="1" applyAlignment="1">
      <alignment/>
    </xf>
    <xf numFmtId="0" fontId="82" fillId="0" borderId="0" xfId="0" applyFont="1" applyFill="1" applyAlignment="1">
      <alignment/>
    </xf>
    <xf numFmtId="0" fontId="82" fillId="0" borderId="0" xfId="0" applyFont="1" applyAlignment="1">
      <alignment/>
    </xf>
    <xf numFmtId="0" fontId="92" fillId="0" borderId="0" xfId="0" applyFont="1" applyAlignment="1" applyProtection="1">
      <alignment/>
      <protection/>
    </xf>
    <xf numFmtId="0" fontId="92" fillId="0" borderId="0" xfId="0" applyFont="1" applyAlignment="1" applyProtection="1">
      <alignment horizontal="center"/>
      <protection/>
    </xf>
    <xf numFmtId="187" fontId="8" fillId="38" borderId="11" xfId="0" applyNumberFormat="1" applyFont="1" applyFill="1" applyBorder="1" applyAlignment="1" applyProtection="1">
      <alignment horizontal="justify" vertical="center" wrapText="1"/>
      <protection/>
    </xf>
    <xf numFmtId="187" fontId="9" fillId="38" borderId="26" xfId="0" applyNumberFormat="1" applyFont="1" applyFill="1" applyBorder="1" applyAlignment="1" applyProtection="1">
      <alignment horizontal="justify" vertical="center" wrapText="1"/>
      <protection/>
    </xf>
    <xf numFmtId="0" fontId="4" fillId="39" borderId="11" xfId="67" applyFont="1" applyFill="1" applyBorder="1" applyAlignment="1">
      <alignment horizontal="left" vertical="center" wrapText="1"/>
      <protection/>
    </xf>
    <xf numFmtId="0" fontId="4" fillId="39" borderId="11" xfId="67" applyFont="1" applyFill="1" applyBorder="1" applyAlignment="1">
      <alignment vertical="center" wrapText="1"/>
      <protection/>
    </xf>
    <xf numFmtId="0" fontId="4" fillId="39" borderId="11" xfId="67" applyFont="1" applyFill="1" applyBorder="1" applyAlignment="1">
      <alignment horizontal="center" vertical="center" wrapText="1"/>
      <protection/>
    </xf>
    <xf numFmtId="0" fontId="4" fillId="39" borderId="11" xfId="0" applyFont="1" applyFill="1" applyBorder="1" applyAlignment="1">
      <alignment horizontal="center" vertical="center" wrapText="1"/>
    </xf>
    <xf numFmtId="3" fontId="94" fillId="34" borderId="11" xfId="72" applyNumberFormat="1" applyFont="1" applyFill="1" applyBorder="1" applyAlignment="1">
      <alignment horizontal="center" vertical="center"/>
    </xf>
    <xf numFmtId="3" fontId="5" fillId="33" borderId="11" xfId="72" applyNumberFormat="1" applyFont="1" applyFill="1" applyBorder="1" applyAlignment="1" applyProtection="1">
      <alignment horizontal="center" vertical="center" wrapText="1"/>
      <protection locked="0"/>
    </xf>
    <xf numFmtId="0" fontId="4" fillId="39" borderId="11" xfId="67" applyFont="1" applyFill="1" applyBorder="1" applyAlignment="1" applyProtection="1">
      <alignment horizontal="justify" vertical="center" wrapText="1"/>
      <protection locked="0"/>
    </xf>
    <xf numFmtId="0" fontId="4" fillId="39" borderId="11" xfId="67" applyFont="1" applyFill="1" applyBorder="1" applyAlignment="1" applyProtection="1">
      <alignment horizontal="center" vertical="center" wrapText="1"/>
      <protection locked="0"/>
    </xf>
    <xf numFmtId="0" fontId="4" fillId="39" borderId="11" xfId="67" applyFont="1" applyFill="1" applyBorder="1" applyAlignment="1">
      <alignment horizontal="justify" vertical="center" wrapText="1"/>
      <protection/>
    </xf>
    <xf numFmtId="3" fontId="94" fillId="33" borderId="11" xfId="72" applyNumberFormat="1" applyFont="1" applyFill="1" applyBorder="1" applyAlignment="1" applyProtection="1">
      <alignment horizontal="center" vertical="center" wrapText="1"/>
      <protection locked="0"/>
    </xf>
    <xf numFmtId="3" fontId="94" fillId="0" borderId="11" xfId="72" applyNumberFormat="1" applyFont="1" applyFill="1" applyBorder="1" applyAlignment="1" applyProtection="1">
      <alignment horizontal="center" vertical="center" wrapText="1"/>
      <protection locked="0"/>
    </xf>
    <xf numFmtId="0" fontId="4" fillId="39" borderId="11" xfId="67" applyFont="1" applyFill="1" applyBorder="1" applyAlignment="1">
      <alignment vertical="top" wrapText="1"/>
      <protection/>
    </xf>
    <xf numFmtId="0" fontId="4" fillId="39" borderId="11" xfId="67" applyFont="1" applyFill="1" applyBorder="1" applyAlignment="1">
      <alignment horizontal="center" vertical="center"/>
      <protection/>
    </xf>
    <xf numFmtId="10" fontId="95" fillId="0" borderId="11" xfId="71" applyNumberFormat="1" applyFont="1" applyBorder="1" applyAlignment="1">
      <alignment horizontal="center" vertical="center" wrapText="1"/>
    </xf>
    <xf numFmtId="10" fontId="94" fillId="0" borderId="11" xfId="71" applyNumberFormat="1" applyFont="1" applyBorder="1" applyAlignment="1">
      <alignment horizontal="center" vertical="center" wrapText="1"/>
    </xf>
    <xf numFmtId="10" fontId="82" fillId="0" borderId="11" xfId="71" applyNumberFormat="1" applyFont="1" applyBorder="1" applyAlignment="1">
      <alignment horizontal="center" vertical="center" wrapText="1"/>
    </xf>
    <xf numFmtId="10" fontId="93" fillId="0" borderId="11" xfId="0" applyNumberFormat="1" applyFont="1" applyBorder="1" applyAlignment="1" applyProtection="1">
      <alignment vertical="center"/>
      <protection locked="0"/>
    </xf>
    <xf numFmtId="14" fontId="97" fillId="0" borderId="11" xfId="67" applyNumberFormat="1" applyFont="1" applyFill="1" applyBorder="1" applyAlignment="1" applyProtection="1">
      <alignment vertical="center" wrapText="1"/>
      <protection locked="0"/>
    </xf>
    <xf numFmtId="0" fontId="85" fillId="0" borderId="0" xfId="0" applyFont="1" applyBorder="1" applyAlignment="1" applyProtection="1">
      <alignment horizontal="center"/>
      <protection locked="0"/>
    </xf>
    <xf numFmtId="0" fontId="84" fillId="0" borderId="0" xfId="0" applyFont="1" applyBorder="1" applyAlignment="1" applyProtection="1">
      <alignment horizontal="center" vertical="center" wrapText="1"/>
      <protection locked="0"/>
    </xf>
    <xf numFmtId="0" fontId="78" fillId="0" borderId="0" xfId="0" applyFont="1" applyBorder="1" applyAlignment="1">
      <alignment horizontal="center"/>
    </xf>
    <xf numFmtId="0" fontId="81" fillId="0" borderId="27" xfId="0" applyFont="1" applyBorder="1" applyAlignment="1" applyProtection="1">
      <alignment horizontal="justify" vertical="center" wrapText="1"/>
      <protection/>
    </xf>
    <xf numFmtId="0" fontId="81" fillId="0" borderId="0" xfId="0" applyFont="1" applyBorder="1" applyAlignment="1" applyProtection="1">
      <alignment vertical="center" wrapText="1"/>
      <protection/>
    </xf>
    <xf numFmtId="0" fontId="81" fillId="0" borderId="0" xfId="0" applyFont="1" applyBorder="1" applyAlignment="1" applyProtection="1">
      <alignment horizontal="center" vertical="center" wrapText="1"/>
      <protection/>
    </xf>
    <xf numFmtId="0" fontId="0" fillId="0" borderId="0" xfId="0" applyAlignment="1">
      <alignment horizontal="center"/>
    </xf>
    <xf numFmtId="0" fontId="78" fillId="14" borderId="28" xfId="0" applyFont="1" applyFill="1" applyBorder="1" applyAlignment="1">
      <alignment horizontal="center" vertical="center" wrapText="1"/>
    </xf>
    <xf numFmtId="0" fontId="78" fillId="39" borderId="11" xfId="0" applyFont="1" applyFill="1" applyBorder="1" applyAlignment="1">
      <alignment horizontal="center" vertical="center" wrapText="1"/>
    </xf>
    <xf numFmtId="0" fontId="78" fillId="0" borderId="0" xfId="0" applyFont="1" applyFill="1" applyBorder="1" applyAlignment="1">
      <alignment horizontal="center" vertical="center" wrapText="1"/>
    </xf>
    <xf numFmtId="10" fontId="0" fillId="0" borderId="11" xfId="71" applyNumberFormat="1" applyFont="1" applyFill="1" applyBorder="1" applyAlignment="1">
      <alignment horizontal="center" vertical="center"/>
    </xf>
    <xf numFmtId="17" fontId="0" fillId="0" borderId="11" xfId="0" applyNumberFormat="1" applyFont="1" applyFill="1" applyBorder="1" applyAlignment="1" applyProtection="1">
      <alignment horizontal="right" vertical="center" wrapText="1"/>
      <protection locked="0"/>
    </xf>
    <xf numFmtId="10" fontId="78" fillId="14" borderId="11" xfId="71" applyNumberFormat="1" applyFont="1" applyFill="1" applyBorder="1" applyAlignment="1">
      <alignment horizontal="center" vertical="center" wrapText="1"/>
    </xf>
    <xf numFmtId="9" fontId="78" fillId="14" borderId="11" xfId="71" applyFont="1" applyFill="1" applyBorder="1" applyAlignment="1">
      <alignment horizontal="center" vertical="center" wrapText="1"/>
    </xf>
    <xf numFmtId="10" fontId="78" fillId="39" borderId="11" xfId="71" applyNumberFormat="1" applyFont="1" applyFill="1" applyBorder="1" applyAlignment="1">
      <alignment horizontal="center" vertical="center" wrapText="1"/>
    </xf>
    <xf numFmtId="0" fontId="78" fillId="39" borderId="11" xfId="0" applyFont="1" applyFill="1" applyBorder="1" applyAlignment="1">
      <alignment vertical="center" wrapText="1"/>
    </xf>
    <xf numFmtId="0" fontId="0" fillId="0" borderId="0" xfId="0" applyAlignment="1">
      <alignment horizontal="center" vertical="center"/>
    </xf>
    <xf numFmtId="10" fontId="0" fillId="0" borderId="0" xfId="0" applyNumberFormat="1" applyAlignment="1">
      <alignment/>
    </xf>
    <xf numFmtId="0" fontId="0" fillId="0" borderId="11" xfId="0" applyFont="1" applyFill="1" applyBorder="1" applyAlignment="1">
      <alignment horizontal="center" vertical="center" wrapText="1"/>
    </xf>
    <xf numFmtId="0" fontId="0" fillId="33" borderId="11" xfId="0" applyFill="1" applyBorder="1" applyAlignment="1">
      <alignment horizontal="justify" vertical="center" wrapText="1"/>
    </xf>
    <xf numFmtId="17" fontId="58" fillId="33" borderId="11" xfId="0" applyNumberFormat="1" applyFont="1" applyFill="1" applyBorder="1" applyAlignment="1" applyProtection="1">
      <alignment horizontal="right" vertical="center" wrapText="1"/>
      <protection locked="0"/>
    </xf>
    <xf numFmtId="17" fontId="0" fillId="0" borderId="11" xfId="0" applyNumberFormat="1" applyFill="1" applyBorder="1" applyAlignment="1">
      <alignment vertical="center" wrapText="1"/>
    </xf>
    <xf numFmtId="0" fontId="5" fillId="33" borderId="11" xfId="67" applyFont="1" applyFill="1" applyBorder="1" applyAlignment="1">
      <alignment horizontal="center" vertical="center"/>
      <protection/>
    </xf>
    <xf numFmtId="0" fontId="4" fillId="39" borderId="11" xfId="67" applyFont="1" applyFill="1" applyBorder="1" applyAlignment="1">
      <alignment horizontal="left" vertical="center" wrapText="1"/>
      <protection/>
    </xf>
    <xf numFmtId="0" fontId="8" fillId="0" borderId="11" xfId="63" applyFont="1" applyFill="1" applyBorder="1" applyAlignment="1" applyProtection="1">
      <alignment horizontal="justify" vertical="center" wrapText="1"/>
      <protection locked="0"/>
    </xf>
    <xf numFmtId="0" fontId="83" fillId="33" borderId="11" xfId="71" applyNumberFormat="1" applyFont="1" applyFill="1" applyBorder="1" applyAlignment="1" applyProtection="1">
      <alignment horizontal="justify" vertical="center" wrapText="1"/>
      <protection/>
    </xf>
    <xf numFmtId="0" fontId="83" fillId="0" borderId="11" xfId="0" applyFont="1" applyBorder="1" applyAlignment="1" applyProtection="1">
      <alignment horizontal="center" vertical="center" wrapText="1"/>
      <protection/>
    </xf>
    <xf numFmtId="0" fontId="83" fillId="0" borderId="11" xfId="0" applyFont="1" applyBorder="1" applyAlignment="1" applyProtection="1">
      <alignment horizontal="justify" vertical="center" wrapText="1"/>
      <protection/>
    </xf>
    <xf numFmtId="0" fontId="83" fillId="0" borderId="11" xfId="0" applyFont="1" applyFill="1" applyBorder="1" applyAlignment="1" applyProtection="1">
      <alignment horizontal="justify" vertical="center" wrapText="1"/>
      <protection/>
    </xf>
    <xf numFmtId="0" fontId="93" fillId="35" borderId="11" xfId="0" applyFont="1" applyFill="1" applyBorder="1" applyAlignment="1" applyProtection="1">
      <alignment horizontal="justify" vertical="center" wrapText="1"/>
      <protection/>
    </xf>
    <xf numFmtId="0" fontId="83" fillId="0" borderId="28" xfId="0" applyFont="1" applyFill="1" applyBorder="1" applyAlignment="1" applyProtection="1">
      <alignment horizontal="justify" vertical="center" wrapText="1"/>
      <protection/>
    </xf>
    <xf numFmtId="0" fontId="83" fillId="0" borderId="29" xfId="0" applyFont="1" applyFill="1" applyBorder="1" applyAlignment="1" applyProtection="1">
      <alignment horizontal="justify" vertical="center" wrapText="1"/>
      <protection/>
    </xf>
    <xf numFmtId="0" fontId="83" fillId="0" borderId="30" xfId="0" applyFont="1" applyFill="1" applyBorder="1" applyAlignment="1" applyProtection="1">
      <alignment horizontal="justify" vertical="center" wrapText="1"/>
      <protection/>
    </xf>
    <xf numFmtId="0" fontId="7" fillId="2" borderId="11" xfId="0" applyFont="1" applyFill="1" applyBorder="1" applyAlignment="1" applyProtection="1">
      <alignment horizontal="center" vertical="center" wrapText="1"/>
      <protection/>
    </xf>
    <xf numFmtId="0" fontId="7" fillId="2" borderId="31" xfId="63" applyFont="1" applyFill="1" applyBorder="1" applyAlignment="1" applyProtection="1">
      <alignment horizontal="center" vertical="center" wrapText="1"/>
      <protection/>
    </xf>
    <xf numFmtId="0" fontId="7" fillId="2" borderId="32" xfId="63" applyFont="1" applyFill="1" applyBorder="1" applyAlignment="1" applyProtection="1">
      <alignment horizontal="center" vertical="center" wrapText="1"/>
      <protection/>
    </xf>
    <xf numFmtId="0" fontId="7" fillId="2" borderId="33" xfId="63" applyFont="1" applyFill="1" applyBorder="1" applyAlignment="1" applyProtection="1">
      <alignment horizontal="center" vertical="center" wrapText="1"/>
      <protection/>
    </xf>
    <xf numFmtId="0" fontId="81" fillId="0" borderId="27" xfId="0" applyFont="1" applyBorder="1" applyAlignment="1" applyProtection="1">
      <alignment horizontal="center" vertical="center" wrapText="1"/>
      <protection/>
    </xf>
    <xf numFmtId="0" fontId="81" fillId="0" borderId="34" xfId="0" applyFont="1" applyBorder="1" applyAlignment="1" applyProtection="1">
      <alignment horizontal="center" vertical="center" wrapText="1"/>
      <protection/>
    </xf>
    <xf numFmtId="0" fontId="81" fillId="0" borderId="35" xfId="0" applyFont="1" applyBorder="1" applyAlignment="1" applyProtection="1">
      <alignment horizontal="center" vertical="center" wrapText="1"/>
      <protection/>
    </xf>
    <xf numFmtId="0" fontId="0" fillId="33" borderId="36" xfId="0" applyFill="1" applyBorder="1" applyAlignment="1" applyProtection="1">
      <alignment horizontal="center"/>
      <protection/>
    </xf>
    <xf numFmtId="0" fontId="0" fillId="33" borderId="37"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20" xfId="0" applyFill="1" applyBorder="1" applyAlignment="1" applyProtection="1">
      <alignment horizontal="center"/>
      <protection/>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0" fontId="7" fillId="2" borderId="11" xfId="63" applyFont="1" applyFill="1" applyBorder="1" applyAlignment="1" applyProtection="1">
      <alignment horizontal="center" vertical="center" wrapText="1"/>
      <protection/>
    </xf>
    <xf numFmtId="0" fontId="7" fillId="40" borderId="26" xfId="0" applyFont="1" applyFill="1" applyBorder="1" applyAlignment="1" applyProtection="1">
      <alignment horizontal="center" vertical="center"/>
      <protection/>
    </xf>
    <xf numFmtId="0" fontId="7" fillId="40" borderId="40" xfId="0" applyFont="1" applyFill="1" applyBorder="1" applyAlignment="1" applyProtection="1">
      <alignment horizontal="center" vertical="center"/>
      <protection/>
    </xf>
    <xf numFmtId="0" fontId="7" fillId="40" borderId="41" xfId="0" applyFont="1" applyFill="1" applyBorder="1" applyAlignment="1" applyProtection="1">
      <alignment horizontal="center" vertical="center"/>
      <protection/>
    </xf>
    <xf numFmtId="0" fontId="7" fillId="2" borderId="28" xfId="63" applyFont="1" applyFill="1" applyBorder="1" applyAlignment="1" applyProtection="1">
      <alignment horizontal="center" vertical="center" wrapText="1"/>
      <protection/>
    </xf>
    <xf numFmtId="0" fontId="7" fillId="2" borderId="30" xfId="63" applyFont="1" applyFill="1" applyBorder="1" applyAlignment="1" applyProtection="1">
      <alignment horizontal="center" vertical="center" wrapText="1"/>
      <protection/>
    </xf>
    <xf numFmtId="0" fontId="5" fillId="34" borderId="11" xfId="67" applyFont="1" applyFill="1" applyBorder="1" applyAlignment="1" applyProtection="1">
      <alignment horizontal="center" vertical="center" wrapText="1"/>
      <protection locked="0"/>
    </xf>
    <xf numFmtId="0" fontId="4" fillId="39" borderId="11" xfId="67" applyFont="1" applyFill="1" applyBorder="1" applyAlignment="1" applyProtection="1">
      <alignment horizontal="justify" vertical="center" wrapText="1"/>
      <protection locked="0"/>
    </xf>
    <xf numFmtId="0" fontId="5" fillId="0" borderId="11" xfId="67" applyFont="1" applyFill="1" applyBorder="1" applyAlignment="1" applyProtection="1">
      <alignment horizontal="center" vertical="center"/>
      <protection locked="0"/>
    </xf>
    <xf numFmtId="0" fontId="4" fillId="39" borderId="11" xfId="67" applyFont="1" applyFill="1" applyBorder="1" applyAlignment="1" applyProtection="1">
      <alignment horizontal="left" vertical="center" wrapText="1"/>
      <protection locked="0"/>
    </xf>
    <xf numFmtId="0" fontId="4" fillId="39" borderId="11" xfId="67" applyFont="1" applyFill="1" applyBorder="1" applyAlignment="1">
      <alignment horizontal="justify" vertical="center" wrapText="1"/>
      <protection/>
    </xf>
    <xf numFmtId="0" fontId="4" fillId="39" borderId="11" xfId="67" applyFont="1" applyFill="1" applyBorder="1" applyAlignment="1" applyProtection="1">
      <alignment horizontal="center" vertical="center" wrapText="1"/>
      <protection locked="0"/>
    </xf>
    <xf numFmtId="0" fontId="4" fillId="34" borderId="11" xfId="67" applyFont="1" applyFill="1" applyBorder="1" applyAlignment="1" applyProtection="1">
      <alignment horizontal="center" vertical="center" wrapText="1"/>
      <protection locked="0"/>
    </xf>
    <xf numFmtId="0" fontId="4" fillId="39" borderId="11" xfId="67" applyFont="1" applyFill="1" applyBorder="1" applyAlignment="1">
      <alignment horizontal="justify" vertical="center"/>
      <protection/>
    </xf>
    <xf numFmtId="0" fontId="81" fillId="8" borderId="11" xfId="67" applyFont="1" applyFill="1" applyBorder="1" applyAlignment="1">
      <alignment horizontal="center" vertical="center"/>
      <protection/>
    </xf>
    <xf numFmtId="0" fontId="81" fillId="0" borderId="11" xfId="67" applyFont="1" applyFill="1" applyBorder="1" applyAlignment="1">
      <alignment horizontal="center" vertical="center"/>
      <protection/>
    </xf>
    <xf numFmtId="0" fontId="5" fillId="33" borderId="11" xfId="0" applyFont="1" applyFill="1" applyBorder="1" applyAlignment="1">
      <alignment horizontal="justify" vertical="center" wrapText="1"/>
    </xf>
    <xf numFmtId="0" fontId="5" fillId="33" borderId="11" xfId="0" applyFont="1" applyFill="1" applyBorder="1" applyAlignment="1">
      <alignment horizontal="justify" vertical="center"/>
    </xf>
    <xf numFmtId="0" fontId="82" fillId="0" borderId="11" xfId="0" applyFont="1" applyFill="1" applyBorder="1" applyAlignment="1">
      <alignment horizontal="justify" vertical="center" wrapText="1"/>
    </xf>
    <xf numFmtId="14" fontId="5" fillId="34" borderId="11" xfId="67" applyNumberFormat="1" applyFont="1" applyFill="1" applyBorder="1" applyAlignment="1">
      <alignment horizontal="center" vertical="center" wrapText="1"/>
      <protection/>
    </xf>
    <xf numFmtId="0" fontId="5" fillId="33" borderId="11" xfId="67" applyFont="1" applyFill="1" applyBorder="1" applyAlignment="1">
      <alignment horizontal="center" vertical="center" wrapText="1"/>
      <protection/>
    </xf>
    <xf numFmtId="9" fontId="5" fillId="34" borderId="11" xfId="72" applyFont="1" applyFill="1" applyBorder="1" applyAlignment="1">
      <alignment horizontal="center" vertical="center" wrapText="1"/>
    </xf>
    <xf numFmtId="0" fontId="5" fillId="33" borderId="11" xfId="67" applyFont="1" applyFill="1" applyBorder="1" applyAlignment="1">
      <alignment horizontal="center" vertical="center"/>
      <protection/>
    </xf>
    <xf numFmtId="9" fontId="4" fillId="34" borderId="11" xfId="72" applyFont="1" applyFill="1" applyBorder="1" applyAlignment="1">
      <alignment horizontal="center" vertical="center"/>
    </xf>
    <xf numFmtId="0" fontId="4" fillId="8" borderId="11" xfId="67" applyFont="1" applyFill="1" applyBorder="1" applyAlignment="1">
      <alignment horizontal="center" vertical="center"/>
      <protection/>
    </xf>
    <xf numFmtId="0" fontId="97" fillId="34" borderId="11" xfId="67" applyFont="1" applyFill="1" applyBorder="1" applyAlignment="1" applyProtection="1">
      <alignment horizontal="center" vertical="center" wrapText="1"/>
      <protection locked="0"/>
    </xf>
    <xf numFmtId="0" fontId="5" fillId="0" borderId="11"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187" fontId="5" fillId="0" borderId="11" xfId="72" applyNumberFormat="1" applyFont="1" applyFill="1" applyBorder="1" applyAlignment="1">
      <alignment horizontal="center" vertical="top" wrapText="1"/>
    </xf>
    <xf numFmtId="0" fontId="15" fillId="34" borderId="11" xfId="67" applyFont="1" applyFill="1" applyBorder="1" applyAlignment="1">
      <alignment horizontal="center" vertical="center"/>
      <protection/>
    </xf>
    <xf numFmtId="0" fontId="4" fillId="39" borderId="11" xfId="67" applyFont="1" applyFill="1" applyBorder="1" applyAlignment="1">
      <alignment horizontal="left" vertical="center" wrapText="1"/>
      <protection/>
    </xf>
    <xf numFmtId="0" fontId="4" fillId="39" borderId="11" xfId="67" applyFont="1" applyFill="1" applyBorder="1" applyAlignment="1">
      <alignment horizontal="center" vertical="center"/>
      <protection/>
    </xf>
    <xf numFmtId="9" fontId="4" fillId="39" borderId="11" xfId="72" applyFont="1" applyFill="1" applyBorder="1" applyAlignment="1">
      <alignment horizontal="center" vertical="center"/>
    </xf>
    <xf numFmtId="49" fontId="5" fillId="34" borderId="11" xfId="67" applyNumberFormat="1" applyFont="1" applyFill="1" applyBorder="1" applyAlignment="1">
      <alignment horizontal="center" vertical="center"/>
      <protection/>
    </xf>
    <xf numFmtId="0" fontId="5" fillId="0" borderId="11" xfId="67" applyFont="1" applyBorder="1" applyAlignment="1">
      <alignment horizontal="left" vertical="center" wrapText="1"/>
      <protection/>
    </xf>
    <xf numFmtId="1" fontId="5" fillId="33" borderId="11" xfId="57" applyNumberFormat="1" applyFont="1" applyFill="1" applyBorder="1" applyAlignment="1">
      <alignment horizontal="center" vertical="center" wrapText="1"/>
    </xf>
    <xf numFmtId="9" fontId="5" fillId="34" borderId="11" xfId="72" applyFont="1" applyFill="1" applyBorder="1" applyAlignment="1">
      <alignment horizontal="center" vertical="center"/>
    </xf>
    <xf numFmtId="0" fontId="5" fillId="33" borderId="11" xfId="72" applyNumberFormat="1" applyFont="1" applyFill="1" applyBorder="1" applyAlignment="1">
      <alignment horizontal="center" vertical="center" wrapText="1"/>
    </xf>
    <xf numFmtId="0" fontId="5" fillId="0" borderId="11" xfId="67" applyFont="1" applyFill="1" applyBorder="1" applyAlignment="1">
      <alignment horizontal="left" vertical="center" wrapText="1"/>
      <protection/>
    </xf>
    <xf numFmtId="0" fontId="5" fillId="0" borderId="11" xfId="67" applyFont="1" applyFill="1" applyBorder="1" applyAlignment="1">
      <alignment horizontal="center" vertical="center"/>
      <protection/>
    </xf>
    <xf numFmtId="0" fontId="4" fillId="34" borderId="11" xfId="67" applyFont="1" applyFill="1" applyBorder="1" applyAlignment="1" applyProtection="1">
      <alignment horizontal="center" vertical="center"/>
      <protection/>
    </xf>
    <xf numFmtId="0" fontId="4" fillId="39" borderId="11" xfId="67" applyFont="1" applyFill="1" applyBorder="1" applyAlignment="1">
      <alignment horizontal="center" vertical="center" wrapText="1"/>
      <protection/>
    </xf>
    <xf numFmtId="0" fontId="82" fillId="0" borderId="11" xfId="0" applyFont="1" applyBorder="1" applyAlignment="1" applyProtection="1">
      <alignment horizontal="center"/>
      <protection locked="0"/>
    </xf>
    <xf numFmtId="0" fontId="97" fillId="0" borderId="11" xfId="67" applyFont="1" applyFill="1" applyBorder="1" applyAlignment="1" applyProtection="1">
      <alignment horizontal="center" vertical="center" wrapText="1"/>
      <protection locked="0"/>
    </xf>
    <xf numFmtId="0" fontId="99" fillId="0" borderId="11" xfId="67" applyFont="1" applyFill="1" applyBorder="1" applyAlignment="1" applyProtection="1">
      <alignment horizontal="center" vertical="center" wrapText="1"/>
      <protection locked="0"/>
    </xf>
    <xf numFmtId="0" fontId="82" fillId="33" borderId="11" xfId="0" applyFont="1" applyFill="1" applyBorder="1" applyAlignment="1">
      <alignment horizontal="justify" vertical="center" wrapText="1"/>
    </xf>
    <xf numFmtId="0" fontId="82" fillId="33" borderId="11" xfId="0" applyFont="1" applyFill="1" applyBorder="1" applyAlignment="1">
      <alignment horizontal="justify" vertical="center"/>
    </xf>
    <xf numFmtId="0" fontId="82" fillId="33" borderId="11" xfId="0" applyFont="1" applyFill="1" applyBorder="1" applyAlignment="1">
      <alignment horizontal="center" vertical="center"/>
    </xf>
    <xf numFmtId="0" fontId="82" fillId="0" borderId="11" xfId="0" applyFont="1" applyFill="1" applyBorder="1" applyAlignment="1">
      <alignment horizontal="justify" vertical="center"/>
    </xf>
    <xf numFmtId="10" fontId="5" fillId="0" borderId="11" xfId="72" applyNumberFormat="1" applyFont="1" applyFill="1" applyBorder="1" applyAlignment="1">
      <alignment horizontal="center" vertical="center" wrapText="1"/>
    </xf>
    <xf numFmtId="0" fontId="5" fillId="34" borderId="26" xfId="67" applyFont="1" applyFill="1" applyBorder="1" applyAlignment="1" applyProtection="1">
      <alignment horizontal="center" vertical="center" wrapText="1"/>
      <protection locked="0"/>
    </xf>
    <xf numFmtId="0" fontId="5" fillId="34" borderId="40" xfId="67" applyFont="1" applyFill="1" applyBorder="1" applyAlignment="1" applyProtection="1">
      <alignment horizontal="center" vertical="center" wrapText="1"/>
      <protection locked="0"/>
    </xf>
    <xf numFmtId="0" fontId="5" fillId="34" borderId="41" xfId="67" applyFont="1" applyFill="1" applyBorder="1" applyAlignment="1" applyProtection="1">
      <alignment horizontal="center" vertical="center" wrapText="1"/>
      <protection locked="0"/>
    </xf>
    <xf numFmtId="0" fontId="5" fillId="34" borderId="26" xfId="67" applyFont="1" applyFill="1" applyBorder="1" applyAlignment="1">
      <alignment horizontal="justify" vertical="center" wrapText="1"/>
      <protection/>
    </xf>
    <xf numFmtId="0" fontId="5" fillId="34" borderId="40" xfId="67" applyFont="1" applyFill="1" applyBorder="1" applyAlignment="1">
      <alignment horizontal="justify" vertical="center" wrapText="1"/>
      <protection/>
    </xf>
    <xf numFmtId="0" fontId="5" fillId="34" borderId="41" xfId="67" applyFont="1" applyFill="1" applyBorder="1" applyAlignment="1">
      <alignment horizontal="justify" vertical="center" wrapText="1"/>
      <protection/>
    </xf>
    <xf numFmtId="0" fontId="7" fillId="34" borderId="11" xfId="67" applyFont="1" applyFill="1" applyBorder="1" applyAlignment="1" applyProtection="1">
      <alignment horizontal="center" vertical="center"/>
      <protection/>
    </xf>
    <xf numFmtId="0" fontId="87" fillId="0" borderId="11" xfId="67" applyFont="1" applyFill="1" applyBorder="1" applyAlignment="1">
      <alignment horizontal="center" vertical="center"/>
      <protection/>
    </xf>
    <xf numFmtId="0" fontId="5" fillId="34" borderId="26" xfId="67" applyFont="1" applyFill="1" applyBorder="1" applyAlignment="1">
      <alignment horizontal="center" vertical="center" wrapText="1"/>
      <protection/>
    </xf>
    <xf numFmtId="0" fontId="5" fillId="34" borderId="40" xfId="67" applyFont="1" applyFill="1" applyBorder="1" applyAlignment="1">
      <alignment horizontal="center" vertical="center" wrapText="1"/>
      <protection/>
    </xf>
    <xf numFmtId="0" fontId="5" fillId="34" borderId="41" xfId="67" applyFont="1" applyFill="1" applyBorder="1" applyAlignment="1">
      <alignment horizontal="center" vertical="center" wrapText="1"/>
      <protection/>
    </xf>
    <xf numFmtId="0" fontId="85" fillId="0" borderId="11" xfId="0" applyFont="1" applyBorder="1" applyAlignment="1" applyProtection="1">
      <alignment horizontal="center"/>
      <protection locked="0"/>
    </xf>
    <xf numFmtId="0" fontId="87" fillId="0" borderId="11" xfId="0" applyFont="1" applyFill="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187" fontId="5" fillId="0" borderId="11" xfId="72" applyNumberFormat="1" applyFont="1" applyFill="1" applyBorder="1" applyAlignment="1">
      <alignment horizontal="center" vertical="center" wrapText="1"/>
    </xf>
    <xf numFmtId="0" fontId="100" fillId="41" borderId="26" xfId="0" applyFont="1" applyFill="1" applyBorder="1" applyAlignment="1">
      <alignment horizontal="center"/>
    </xf>
    <xf numFmtId="0" fontId="100" fillId="41" borderId="40" xfId="0" applyFont="1" applyFill="1" applyBorder="1" applyAlignment="1">
      <alignment horizontal="center"/>
    </xf>
    <xf numFmtId="0" fontId="100" fillId="41" borderId="41" xfId="0" applyFont="1" applyFill="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85" fillId="0" borderId="42" xfId="0" applyFont="1" applyBorder="1" applyAlignment="1" applyProtection="1">
      <alignment horizontal="center"/>
      <protection locked="0"/>
    </xf>
    <xf numFmtId="0" fontId="85" fillId="0" borderId="18" xfId="0" applyFont="1" applyBorder="1" applyAlignment="1" applyProtection="1">
      <alignment horizontal="center"/>
      <protection locked="0"/>
    </xf>
    <xf numFmtId="0" fontId="85" fillId="0" borderId="43" xfId="0" applyFont="1" applyBorder="1" applyAlignment="1" applyProtection="1">
      <alignment horizontal="center"/>
      <protection locked="0"/>
    </xf>
    <xf numFmtId="0" fontId="84" fillId="0" borderId="27"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35" xfId="0" applyFont="1" applyFill="1" applyBorder="1" applyAlignment="1" applyProtection="1">
      <alignment horizontal="center" vertical="center" wrapText="1"/>
      <protection locked="0"/>
    </xf>
    <xf numFmtId="0" fontId="84" fillId="0" borderId="27" xfId="0" applyFont="1" applyBorder="1" applyAlignment="1" applyProtection="1">
      <alignment horizontal="center" vertical="center" wrapText="1"/>
      <protection locked="0"/>
    </xf>
    <xf numFmtId="0" fontId="84" fillId="0" borderId="34" xfId="0" applyFont="1" applyBorder="1" applyAlignment="1" applyProtection="1">
      <alignment horizontal="center" vertical="center" wrapText="1"/>
      <protection locked="0"/>
    </xf>
    <xf numFmtId="0" fontId="84" fillId="0" borderId="35" xfId="0" applyFont="1" applyBorder="1" applyAlignment="1" applyProtection="1">
      <alignment horizontal="center" vertical="center" wrapText="1"/>
      <protection locked="0"/>
    </xf>
    <xf numFmtId="0" fontId="78" fillId="33" borderId="27" xfId="0" applyFont="1" applyFill="1" applyBorder="1" applyAlignment="1">
      <alignment horizontal="center"/>
    </xf>
    <xf numFmtId="0" fontId="78" fillId="33" borderId="34" xfId="0" applyFont="1" applyFill="1" applyBorder="1" applyAlignment="1">
      <alignment horizontal="center"/>
    </xf>
    <xf numFmtId="0" fontId="78" fillId="33" borderId="35" xfId="0" applyFont="1" applyFill="1" applyBorder="1" applyAlignment="1">
      <alignment horizontal="center"/>
    </xf>
    <xf numFmtId="10" fontId="0" fillId="0" borderId="11" xfId="71" applyNumberFormat="1" applyFont="1" applyFill="1" applyBorder="1" applyAlignment="1">
      <alignment horizontal="center" vertical="center" wrapText="1"/>
    </xf>
    <xf numFmtId="0" fontId="64" fillId="42" borderId="44" xfId="0" applyFont="1" applyFill="1" applyBorder="1" applyAlignment="1">
      <alignment horizontal="center"/>
    </xf>
    <xf numFmtId="0" fontId="64" fillId="42" borderId="0" xfId="0" applyFont="1" applyFill="1" applyBorder="1" applyAlignment="1">
      <alignment horizontal="center"/>
    </xf>
    <xf numFmtId="0" fontId="78" fillId="14" borderId="26" xfId="0" applyFont="1" applyFill="1" applyBorder="1" applyAlignment="1">
      <alignment horizontal="center" vertical="center" wrapText="1"/>
    </xf>
    <xf numFmtId="0" fontId="78" fillId="14" borderId="41" xfId="0" applyFont="1" applyFill="1" applyBorder="1" applyAlignment="1">
      <alignment horizontal="center" vertical="center" wrapText="1"/>
    </xf>
    <xf numFmtId="9" fontId="78" fillId="14" borderId="26" xfId="71" applyFont="1" applyFill="1" applyBorder="1" applyAlignment="1">
      <alignment horizontal="center" vertical="center" wrapText="1"/>
    </xf>
    <xf numFmtId="9" fontId="78" fillId="14" borderId="41" xfId="71" applyFont="1" applyFill="1" applyBorder="1" applyAlignment="1">
      <alignment horizontal="center" vertical="center" wrapText="1"/>
    </xf>
    <xf numFmtId="0" fontId="81" fillId="0" borderId="27" xfId="0" applyFont="1" applyFill="1" applyBorder="1" applyAlignment="1" applyProtection="1">
      <alignment horizontal="center" vertical="center" wrapText="1"/>
      <protection/>
    </xf>
    <xf numFmtId="0" fontId="81" fillId="0" borderId="34" xfId="0" applyFont="1" applyFill="1" applyBorder="1" applyAlignment="1" applyProtection="1">
      <alignment horizontal="center" vertical="center" wrapText="1"/>
      <protection/>
    </xf>
    <xf numFmtId="0" fontId="81" fillId="0" borderId="35" xfId="0" applyFont="1" applyFill="1" applyBorder="1" applyAlignment="1" applyProtection="1">
      <alignment horizontal="center" vertical="center" wrapText="1"/>
      <protection/>
    </xf>
    <xf numFmtId="0" fontId="3" fillId="0" borderId="36" xfId="68" applyFont="1" applyBorder="1" applyAlignment="1">
      <alignment horizontal="center" vertical="center" wrapText="1"/>
      <protection/>
    </xf>
    <xf numFmtId="0" fontId="3" fillId="0" borderId="45" xfId="68" applyFont="1" applyBorder="1" applyAlignment="1">
      <alignment horizontal="center" vertical="center" wrapText="1"/>
      <protection/>
    </xf>
    <xf numFmtId="0" fontId="3" fillId="0" borderId="37" xfId="68" applyFont="1" applyBorder="1" applyAlignment="1">
      <alignment horizontal="center" vertical="center" wrapText="1"/>
      <protection/>
    </xf>
    <xf numFmtId="0" fontId="3" fillId="0" borderId="38" xfId="68" applyFont="1" applyFill="1" applyBorder="1" applyAlignment="1">
      <alignment horizontal="center" vertical="center" wrapText="1"/>
      <protection/>
    </xf>
    <xf numFmtId="0" fontId="3" fillId="0" borderId="46" xfId="68" applyFont="1" applyFill="1" applyBorder="1" applyAlignment="1">
      <alignment horizontal="center" vertical="center" wrapText="1"/>
      <protection/>
    </xf>
    <xf numFmtId="0" fontId="3" fillId="0" borderId="39" xfId="68" applyFont="1" applyFill="1" applyBorder="1" applyAlignment="1">
      <alignment horizontal="center" vertical="center" wrapText="1"/>
      <protection/>
    </xf>
    <xf numFmtId="49" fontId="11" fillId="36" borderId="47" xfId="68" applyNumberFormat="1" applyFont="1" applyFill="1" applyBorder="1" applyAlignment="1">
      <alignment horizontal="center" vertical="center" wrapText="1"/>
      <protection/>
    </xf>
    <xf numFmtId="49" fontId="11" fillId="36" borderId="21" xfId="68" applyNumberFormat="1" applyFont="1" applyFill="1" applyBorder="1" applyAlignment="1">
      <alignment horizontal="center" vertical="center" wrapText="1"/>
      <protection/>
    </xf>
    <xf numFmtId="3" fontId="3" fillId="35" borderId="41" xfId="69" applyNumberFormat="1" applyFont="1" applyFill="1" applyBorder="1" applyAlignment="1">
      <alignment horizontal="center" vertical="center"/>
      <protection/>
    </xf>
    <xf numFmtId="3" fontId="3" fillId="35" borderId="11" xfId="69" applyNumberFormat="1" applyFont="1" applyFill="1" applyBorder="1" applyAlignment="1">
      <alignment horizontal="center" vertical="center"/>
      <protection/>
    </xf>
    <xf numFmtId="0" fontId="3" fillId="35" borderId="11" xfId="66" applyFont="1" applyFill="1" applyBorder="1" applyAlignment="1">
      <alignment horizontal="center" vertical="center"/>
      <protection/>
    </xf>
    <xf numFmtId="0" fontId="3" fillId="0" borderId="11" xfId="68" applyFont="1" applyBorder="1" applyAlignment="1">
      <alignment horizontal="center" vertical="center" wrapText="1"/>
      <protection/>
    </xf>
    <xf numFmtId="49" fontId="4" fillId="35" borderId="11" xfId="66" applyNumberFormat="1" applyFont="1" applyFill="1" applyBorder="1" applyAlignment="1">
      <alignment horizontal="center" vertical="center" wrapText="1"/>
      <protection/>
    </xf>
    <xf numFmtId="49" fontId="10" fillId="36" borderId="42" xfId="68" applyNumberFormat="1" applyFont="1" applyFill="1" applyBorder="1" applyAlignment="1">
      <alignment horizontal="center" vertical="center" wrapText="1"/>
      <protection/>
    </xf>
    <xf numFmtId="49" fontId="10" fillId="36" borderId="48" xfId="68" applyNumberFormat="1" applyFont="1" applyFill="1" applyBorder="1" applyAlignment="1">
      <alignment horizontal="center" vertical="center" wrapText="1"/>
      <protection/>
    </xf>
    <xf numFmtId="0" fontId="87" fillId="33" borderId="11" xfId="0" applyFont="1" applyFill="1" applyBorder="1" applyAlignment="1" applyProtection="1">
      <alignment horizontal="center" vertical="center" wrapText="1"/>
      <protection locked="0"/>
    </xf>
    <xf numFmtId="0" fontId="84" fillId="0" borderId="38" xfId="0" applyFont="1" applyBorder="1" applyAlignment="1" applyProtection="1">
      <alignment horizontal="center" vertical="center" wrapText="1"/>
      <protection locked="0"/>
    </xf>
    <xf numFmtId="0" fontId="84" fillId="0" borderId="46" xfId="0" applyFont="1" applyBorder="1" applyAlignment="1" applyProtection="1">
      <alignment horizontal="center" vertical="center" wrapText="1"/>
      <protection locked="0"/>
    </xf>
    <xf numFmtId="0" fontId="87" fillId="0" borderId="11" xfId="0" applyFont="1" applyFill="1" applyBorder="1" applyAlignment="1" applyProtection="1">
      <alignment horizontal="center" vertical="center" wrapText="1"/>
      <protection/>
    </xf>
    <xf numFmtId="0" fontId="87" fillId="0" borderId="11" xfId="0" applyFont="1" applyFill="1" applyBorder="1" applyAlignment="1" applyProtection="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Hipervínculo 2" xfId="49"/>
    <cellStyle name="Followed Hyperlink" xfId="50"/>
    <cellStyle name="Incorrecto" xfId="51"/>
    <cellStyle name="Comma" xfId="52"/>
    <cellStyle name="Comma [0]" xfId="53"/>
    <cellStyle name="Millares [0] 2" xfId="54"/>
    <cellStyle name="Millares 2" xfId="55"/>
    <cellStyle name="Millares 2 2" xfId="56"/>
    <cellStyle name="Millares 3"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95"/>
          <c:w val="0.661"/>
          <c:h val="0.9945"/>
        </c:manualLayout>
      </c:layout>
      <c:lineChart>
        <c:grouping val="standard"/>
        <c:varyColors val="0"/>
        <c:ser>
          <c:idx val="0"/>
          <c:order val="0"/>
          <c:tx>
            <c:strRef>
              <c:f>1!$D$29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1!$B$30:$B$41</c:f>
              <c:strCache/>
            </c:strRef>
          </c:cat>
          <c:val>
            <c:numRef>
              <c:f>1!$D$30:$D$41</c:f>
              <c:numCache/>
            </c:numRef>
          </c:val>
          <c:smooth val="0"/>
        </c:ser>
        <c:ser>
          <c:idx val="1"/>
          <c:order val="1"/>
          <c:tx>
            <c:strRef>
              <c:f>1!$F$29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1!$B$30:$B$41</c:f>
              <c:strCache/>
            </c:strRef>
          </c:cat>
          <c:val>
            <c:numRef>
              <c:f>1!$F$30:$F$41</c:f>
              <c:numCache/>
            </c:numRef>
          </c:val>
          <c:smooth val="0"/>
        </c:ser>
        <c:marker val="1"/>
        <c:axId val="47394254"/>
        <c:axId val="23895103"/>
      </c:lineChart>
      <c:catAx>
        <c:axId val="4739425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895103"/>
        <c:crosses val="autoZero"/>
        <c:auto val="1"/>
        <c:lblOffset val="100"/>
        <c:tickLblSkip val="1"/>
        <c:noMultiLvlLbl val="0"/>
      </c:catAx>
      <c:valAx>
        <c:axId val="238951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394254"/>
        <c:crossesAt val="1"/>
        <c:crossBetween val="between"/>
        <c:dispUnits/>
      </c:valAx>
      <c:spPr>
        <a:solidFill>
          <a:srgbClr val="FFFFFF"/>
        </a:solidFill>
        <a:ln w="3175">
          <a:noFill/>
        </a:ln>
      </c:spPr>
    </c:plotArea>
    <c:legend>
      <c:legendPos val="r"/>
      <c:layout>
        <c:manualLayout>
          <c:xMode val="edge"/>
          <c:yMode val="edge"/>
          <c:x val="0.6985"/>
          <c:y val="0.435"/>
          <c:w val="0.29275"/>
          <c:h val="0.118"/>
        </c:manualLayout>
      </c:layout>
      <c:overlay val="0"/>
      <c:spPr>
        <a:noFill/>
        <a:ln w="3175">
          <a:noFill/>
        </a:ln>
      </c:spPr>
      <c:txPr>
        <a:bodyPr vert="horz" rot="0"/>
        <a:lstStyle/>
        <a:p>
          <a:pPr>
            <a:defRPr lang="en-US" cap="none" sz="46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25"/>
          <c:w val="0.97475"/>
          <c:h val="0.93075"/>
        </c:manualLayout>
      </c:layout>
      <c:lineChart>
        <c:grouping val="standard"/>
        <c:varyColors val="0"/>
        <c:ser>
          <c:idx val="0"/>
          <c:order val="0"/>
          <c:tx>
            <c:strRef>
              <c:f>2!$D$29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2!$B$30:$B$41</c:f>
              <c:strCache/>
            </c:strRef>
          </c:cat>
          <c:val>
            <c:numRef>
              <c:f>2!$D$30:$D$41</c:f>
              <c:numCache/>
            </c:numRef>
          </c:val>
          <c:smooth val="0"/>
        </c:ser>
        <c:ser>
          <c:idx val="1"/>
          <c:order val="1"/>
          <c:tx>
            <c:strRef>
              <c:f>2!$F$29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2!$B$30:$B$41</c:f>
              <c:strCache/>
            </c:strRef>
          </c:cat>
          <c:val>
            <c:numRef>
              <c:f>2!$F$30:$F$41</c:f>
              <c:numCache/>
            </c:numRef>
          </c:val>
          <c:smooth val="0"/>
        </c:ser>
        <c:marker val="1"/>
        <c:axId val="13729336"/>
        <c:axId val="56455161"/>
      </c:lineChart>
      <c:catAx>
        <c:axId val="1372933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6455161"/>
        <c:crosses val="autoZero"/>
        <c:auto val="1"/>
        <c:lblOffset val="100"/>
        <c:tickLblSkip val="1"/>
        <c:noMultiLvlLbl val="0"/>
      </c:catAx>
      <c:valAx>
        <c:axId val="564551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729336"/>
        <c:crossesAt val="1"/>
        <c:crossBetween val="between"/>
        <c:dispUnits/>
      </c:valAx>
      <c:spPr>
        <a:noFill/>
        <a:ln>
          <a:noFill/>
        </a:ln>
      </c:spPr>
    </c:plotArea>
    <c:legend>
      <c:legendPos val="b"/>
      <c:layout>
        <c:manualLayout>
          <c:xMode val="edge"/>
          <c:yMode val="edge"/>
          <c:x val="0.175"/>
          <c:y val="0.90825"/>
          <c:w val="0.64675"/>
          <c:h val="0.06775"/>
        </c:manualLayout>
      </c:layout>
      <c:overlay val="0"/>
      <c:spPr>
        <a:noFill/>
        <a:ln w="3175">
          <a:noFill/>
        </a:ln>
      </c:spPr>
      <c:txPr>
        <a:bodyPr vert="horz" rot="0"/>
        <a:lstStyle/>
        <a:p>
          <a:pPr>
            <a:defRPr lang="en-US" cap="none" sz="63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2625"/>
        </c:manualLayout>
      </c:layout>
      <c:lineChart>
        <c:grouping val="standard"/>
        <c:varyColors val="0"/>
        <c:ser>
          <c:idx val="0"/>
          <c:order val="0"/>
          <c:tx>
            <c:strRef>
              <c:f>'[3]EJE_PAAC'!$D$29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'[3]EJE_PAAC'!$B$30:$B$41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'[3]EJE_PAAC'!$D$30:$D$41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'[3]EJE_PAAC'!$F$29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'[3]EJE_PAAC'!$B$30:$B$41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'[3]EJE_PAAC'!$F$30:$F$41</c:f>
              <c:numCache>
                <c:ptCount val="12"/>
                <c:pt idx="0">
                  <c:v>0</c:v>
                </c:pt>
                <c:pt idx="1">
                  <c:v>0</c:v>
                </c:pt>
                <c:pt idx="2">
                  <c:v>0</c:v>
                </c:pt>
                <c:pt idx="3">
                  <c:v>0</c:v>
                </c:pt>
                <c:pt idx="4">
                  <c:v>1</c:v>
                </c:pt>
                <c:pt idx="5">
                  <c:v>1</c:v>
                </c:pt>
                <c:pt idx="6">
                  <c:v>1</c:v>
                </c:pt>
                <c:pt idx="7">
                  <c:v>2</c:v>
                </c:pt>
                <c:pt idx="8">
                  <c:v>2</c:v>
                </c:pt>
                <c:pt idx="9">
                  <c:v>2</c:v>
                </c:pt>
                <c:pt idx="10">
                  <c:v>3</c:v>
                </c:pt>
                <c:pt idx="11">
                  <c:v>3</c:v>
                </c:pt>
              </c:numCache>
            </c:numRef>
          </c:val>
          <c:smooth val="0"/>
        </c:ser>
        <c:marker val="1"/>
        <c:axId val="38334402"/>
        <c:axId val="9465299"/>
      </c:lineChart>
      <c:catAx>
        <c:axId val="3833440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9465299"/>
        <c:crosses val="autoZero"/>
        <c:auto val="1"/>
        <c:lblOffset val="100"/>
        <c:tickLblSkip val="1"/>
        <c:noMultiLvlLbl val="0"/>
      </c:catAx>
      <c:valAx>
        <c:axId val="94652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334402"/>
        <c:crossesAt val="1"/>
        <c:crossBetween val="between"/>
        <c:dispUnits/>
      </c:valAx>
      <c:spPr>
        <a:noFill/>
        <a:ln>
          <a:noFill/>
        </a:ln>
      </c:spPr>
    </c:plotArea>
    <c:legend>
      <c:legendPos val="b"/>
      <c:layout>
        <c:manualLayout>
          <c:xMode val="edge"/>
          <c:yMode val="edge"/>
          <c:x val="0.151"/>
          <c:y val="0.9045"/>
          <c:w val="0.69475"/>
          <c:h val="0.0757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1562100</xdr:colOff>
      <xdr:row>3</xdr:row>
      <xdr:rowOff>285750</xdr:rowOff>
    </xdr:to>
    <xdr:pic>
      <xdr:nvPicPr>
        <xdr:cNvPr id="1" name="Imagen 1"/>
        <xdr:cNvPicPr preferRelativeResize="1">
          <a:picLocks noChangeAspect="1"/>
        </xdr:cNvPicPr>
      </xdr:nvPicPr>
      <xdr:blipFill>
        <a:blip r:embed="rId1"/>
        <a:stretch>
          <a:fillRect/>
        </a:stretch>
      </xdr:blipFill>
      <xdr:spPr>
        <a:xfrm>
          <a:off x="95250" y="104775"/>
          <a:ext cx="20764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76200</xdr:rowOff>
    </xdr:from>
    <xdr:to>
      <xdr:col>1</xdr:col>
      <xdr:colOff>1352550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428625" y="152400"/>
          <a:ext cx="990600" cy="1171575"/>
        </a:xfrm>
        <a:prstGeom prst="rect">
          <a:avLst/>
        </a:prstGeom>
        <a:noFill/>
        <a:ln w="9525" cmpd="sng">
          <a:noFill/>
        </a:ln>
      </xdr:spPr>
    </xdr:pic>
    <xdr:clientData/>
  </xdr:twoCellAnchor>
  <xdr:twoCellAnchor>
    <xdr:from>
      <xdr:col>3</xdr:col>
      <xdr:colOff>800100</xdr:colOff>
      <xdr:row>43</xdr:row>
      <xdr:rowOff>133350</xdr:rowOff>
    </xdr:from>
    <xdr:to>
      <xdr:col>6</xdr:col>
      <xdr:colOff>1171575</xdr:colOff>
      <xdr:row>47</xdr:row>
      <xdr:rowOff>428625</xdr:rowOff>
    </xdr:to>
    <xdr:graphicFrame>
      <xdr:nvGraphicFramePr>
        <xdr:cNvPr id="2" name="3 Gráfico"/>
        <xdr:cNvGraphicFramePr/>
      </xdr:nvGraphicFramePr>
      <xdr:xfrm>
        <a:off x="3533775" y="15344775"/>
        <a:ext cx="4476750" cy="24288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5659100"/>
        <a:ext cx="5638800" cy="2476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1</xdr:col>
      <xdr:colOff>1343025</xdr:colOff>
      <xdr:row>4</xdr:row>
      <xdr:rowOff>285750</xdr:rowOff>
    </xdr:to>
    <xdr:pic>
      <xdr:nvPicPr>
        <xdr:cNvPr id="1" name="Imagen 1"/>
        <xdr:cNvPicPr preferRelativeResize="1">
          <a:picLocks noChangeAspect="1"/>
        </xdr:cNvPicPr>
      </xdr:nvPicPr>
      <xdr:blipFill>
        <a:blip r:embed="rId1"/>
        <a:srcRect l="20408" t="8355" r="19293" b="10925"/>
        <a:stretch>
          <a:fillRect/>
        </a:stretch>
      </xdr:blipFill>
      <xdr:spPr>
        <a:xfrm>
          <a:off x="419100" y="161925"/>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5516225"/>
        <a:ext cx="5638800" cy="2476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1295400</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1000125" cy="828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09950"/>
          <a:ext cx="381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Perfil%20Dpachon\Downloads\1.%20POA_PRYTO_339_TRIM_II_2017%20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Perfil%20Dpachon\Downloads\POA_GESTI&#211;N_SUBPOL&#205;TICA_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Variables"/>
      <sheetName val="Sección 4. Territorializació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cción 1. Metas - Magnitud"/>
      <sheetName val="1"/>
      <sheetName val="2"/>
      <sheetName val="Variables"/>
      <sheetName val="EJE_PAAC"/>
      <sheetName val="Anexo_actividades"/>
    </sheetNames>
    <sheetDataSet>
      <sheetData sheetId="4">
        <row r="29">
          <cell r="D29" t="str">
            <v>Numerador Acumulado (Variable 1)</v>
          </cell>
          <cell r="F29" t="str">
            <v>Denominador Acumulado (Variable 2)</v>
          </cell>
        </row>
        <row r="30">
          <cell r="B30" t="str">
            <v>Enero </v>
          </cell>
          <cell r="D30">
            <v>0</v>
          </cell>
          <cell r="F30">
            <v>0</v>
          </cell>
        </row>
        <row r="31">
          <cell r="B31" t="str">
            <v>Febrero</v>
          </cell>
          <cell r="D31">
            <v>0</v>
          </cell>
          <cell r="F31">
            <v>0</v>
          </cell>
        </row>
        <row r="32">
          <cell r="B32" t="str">
            <v>Marzo</v>
          </cell>
          <cell r="D32">
            <v>0</v>
          </cell>
          <cell r="F32">
            <v>0</v>
          </cell>
        </row>
        <row r="33">
          <cell r="B33" t="str">
            <v>Abril</v>
          </cell>
          <cell r="D33">
            <v>0</v>
          </cell>
          <cell r="F33">
            <v>0</v>
          </cell>
        </row>
        <row r="34">
          <cell r="B34" t="str">
            <v>Mayo</v>
          </cell>
          <cell r="D34">
            <v>0</v>
          </cell>
          <cell r="F34">
            <v>1</v>
          </cell>
        </row>
        <row r="35">
          <cell r="B35" t="str">
            <v>Junio</v>
          </cell>
          <cell r="D35">
            <v>0</v>
          </cell>
          <cell r="F35">
            <v>1</v>
          </cell>
        </row>
        <row r="36">
          <cell r="B36" t="str">
            <v>Julio</v>
          </cell>
          <cell r="D36">
            <v>0</v>
          </cell>
          <cell r="F36">
            <v>1</v>
          </cell>
        </row>
        <row r="37">
          <cell r="B37" t="str">
            <v>Agosto</v>
          </cell>
          <cell r="D37">
            <v>0</v>
          </cell>
          <cell r="F37">
            <v>2</v>
          </cell>
        </row>
        <row r="38">
          <cell r="B38" t="str">
            <v>Septiembre</v>
          </cell>
          <cell r="D38">
            <v>0</v>
          </cell>
          <cell r="F38">
            <v>2</v>
          </cell>
        </row>
        <row r="39">
          <cell r="B39" t="str">
            <v>Octubre</v>
          </cell>
          <cell r="D39">
            <v>0</v>
          </cell>
          <cell r="F39">
            <v>2</v>
          </cell>
        </row>
        <row r="40">
          <cell r="B40" t="str">
            <v>Noviembre</v>
          </cell>
          <cell r="D40">
            <v>0</v>
          </cell>
          <cell r="F40">
            <v>3</v>
          </cell>
        </row>
        <row r="41">
          <cell r="B41" t="str">
            <v>Diciembre</v>
          </cell>
          <cell r="D41">
            <v>0</v>
          </cell>
          <cell r="F41">
            <v>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8"/>
      <sheetName val="EJE_PAA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W21"/>
  <sheetViews>
    <sheetView showGridLines="0" tabSelected="1" zoomScale="70" zoomScaleNormal="70" zoomScaleSheetLayoutView="40" workbookViewId="0" topLeftCell="A1">
      <selection activeCell="A1" sqref="A1:B4"/>
    </sheetView>
  </sheetViews>
  <sheetFormatPr defaultColWidth="11.421875" defaultRowHeight="15"/>
  <cols>
    <col min="1" max="1" width="9.140625" style="5" customWidth="1"/>
    <col min="2" max="2" width="24.00390625" style="5" customWidth="1"/>
    <col min="3" max="3" width="22.28125" style="5" customWidth="1"/>
    <col min="4" max="4" width="29.140625" style="5" customWidth="1"/>
    <col min="5" max="5" width="18.57421875" style="5" customWidth="1"/>
    <col min="6" max="6" width="20.00390625" style="5" customWidth="1"/>
    <col min="7" max="7" width="19.00390625" style="5" customWidth="1"/>
    <col min="8" max="8" width="24.7109375" style="5" customWidth="1"/>
    <col min="9" max="20" width="21.7109375" style="5" customWidth="1"/>
    <col min="21" max="21" width="23.57421875" style="5" customWidth="1"/>
    <col min="22" max="23" width="20.57421875" style="5" customWidth="1"/>
    <col min="24" max="16384" width="11.421875" style="5" customWidth="1"/>
  </cols>
  <sheetData>
    <row r="1" spans="1:23" s="8" customFormat="1" ht="39.75" customHeight="1">
      <c r="A1" s="247"/>
      <c r="B1" s="248"/>
      <c r="C1" s="363" t="s">
        <v>334</v>
      </c>
      <c r="D1" s="363"/>
      <c r="E1" s="363"/>
      <c r="F1" s="363"/>
      <c r="G1" s="363"/>
      <c r="H1" s="363"/>
      <c r="I1" s="363"/>
      <c r="J1" s="363"/>
      <c r="K1" s="363"/>
      <c r="L1" s="363"/>
      <c r="M1" s="363"/>
      <c r="N1" s="363"/>
      <c r="O1" s="363"/>
      <c r="P1" s="363"/>
      <c r="Q1" s="363"/>
      <c r="R1" s="363"/>
      <c r="S1" s="363"/>
      <c r="T1" s="363"/>
      <c r="U1" s="363"/>
      <c r="V1" s="363"/>
      <c r="W1" s="363"/>
    </row>
    <row r="2" spans="1:23" s="8" customFormat="1" ht="40.5" customHeight="1">
      <c r="A2" s="249"/>
      <c r="B2" s="250"/>
      <c r="C2" s="363" t="s">
        <v>16</v>
      </c>
      <c r="D2" s="363"/>
      <c r="E2" s="363"/>
      <c r="F2" s="363"/>
      <c r="G2" s="363"/>
      <c r="H2" s="363"/>
      <c r="I2" s="363"/>
      <c r="J2" s="363"/>
      <c r="K2" s="363"/>
      <c r="L2" s="363"/>
      <c r="M2" s="363"/>
      <c r="N2" s="363"/>
      <c r="O2" s="363"/>
      <c r="P2" s="363"/>
      <c r="Q2" s="363"/>
      <c r="R2" s="363"/>
      <c r="S2" s="363"/>
      <c r="T2" s="363"/>
      <c r="U2" s="363"/>
      <c r="V2" s="363"/>
      <c r="W2" s="363"/>
    </row>
    <row r="3" spans="1:23" s="8" customFormat="1" ht="42.75" customHeight="1">
      <c r="A3" s="249"/>
      <c r="B3" s="250"/>
      <c r="C3" s="363" t="s">
        <v>337</v>
      </c>
      <c r="D3" s="363"/>
      <c r="E3" s="363"/>
      <c r="F3" s="363"/>
      <c r="G3" s="363"/>
      <c r="H3" s="363"/>
      <c r="I3" s="363"/>
      <c r="J3" s="363"/>
      <c r="K3" s="363"/>
      <c r="L3" s="363"/>
      <c r="M3" s="363"/>
      <c r="N3" s="363"/>
      <c r="O3" s="363"/>
      <c r="P3" s="363"/>
      <c r="Q3" s="363"/>
      <c r="R3" s="363"/>
      <c r="S3" s="363"/>
      <c r="T3" s="363"/>
      <c r="U3" s="363"/>
      <c r="V3" s="363"/>
      <c r="W3" s="363"/>
    </row>
    <row r="4" spans="1:23" s="8" customFormat="1" ht="33.75" customHeight="1" thickBot="1">
      <c r="A4" s="251"/>
      <c r="B4" s="252"/>
      <c r="C4" s="364" t="s">
        <v>338</v>
      </c>
      <c r="D4" s="364"/>
      <c r="E4" s="364"/>
      <c r="F4" s="364"/>
      <c r="G4" s="364"/>
      <c r="H4" s="364"/>
      <c r="I4" s="364"/>
      <c r="J4" s="364"/>
      <c r="K4" s="364" t="s">
        <v>339</v>
      </c>
      <c r="L4" s="364"/>
      <c r="M4" s="364"/>
      <c r="N4" s="364"/>
      <c r="O4" s="364"/>
      <c r="P4" s="364"/>
      <c r="Q4" s="364"/>
      <c r="R4" s="364"/>
      <c r="S4" s="364"/>
      <c r="T4" s="364"/>
      <c r="U4" s="364"/>
      <c r="V4" s="364"/>
      <c r="W4" s="364"/>
    </row>
    <row r="5" spans="3:14" s="8" customFormat="1" ht="21.75" customHeight="1">
      <c r="C5" s="13"/>
      <c r="D5" s="13"/>
      <c r="E5" s="13"/>
      <c r="F5" s="13"/>
      <c r="G5" s="10"/>
      <c r="H5" s="9"/>
      <c r="I5" s="10"/>
      <c r="J5" s="11"/>
      <c r="K5" s="12"/>
      <c r="L5" s="12"/>
      <c r="M5" s="12"/>
      <c r="N5" s="12"/>
    </row>
    <row r="6" spans="3:23" s="1" customFormat="1" ht="30" customHeight="1" thickBot="1">
      <c r="C6" s="3"/>
      <c r="D6" s="3"/>
      <c r="E6" s="3"/>
      <c r="F6" s="3"/>
      <c r="G6" s="7"/>
      <c r="H6" s="7"/>
      <c r="I6" s="7"/>
      <c r="J6" s="7"/>
      <c r="K6" s="3"/>
      <c r="L6" s="3"/>
      <c r="M6" s="3"/>
      <c r="N6" s="3"/>
      <c r="O6" s="3"/>
      <c r="P6" s="6"/>
      <c r="Q6" s="6"/>
      <c r="R6" s="6"/>
      <c r="S6" s="6"/>
      <c r="T6" s="4"/>
      <c r="U6" s="4"/>
      <c r="V6" s="2"/>
      <c r="W6" s="2"/>
    </row>
    <row r="7" spans="2:23" s="1" customFormat="1" ht="48" customHeight="1" thickBot="1">
      <c r="B7" s="14" t="s">
        <v>23</v>
      </c>
      <c r="C7" s="244" t="s">
        <v>336</v>
      </c>
      <c r="D7" s="245"/>
      <c r="E7" s="245"/>
      <c r="F7" s="245"/>
      <c r="G7" s="246"/>
      <c r="H7" s="3"/>
      <c r="I7" s="3"/>
      <c r="J7" s="3"/>
      <c r="K7" s="3"/>
      <c r="L7" s="3"/>
      <c r="M7" s="3"/>
      <c r="N7" s="3"/>
      <c r="O7" s="3"/>
      <c r="P7" s="6"/>
      <c r="Q7" s="6"/>
      <c r="R7" s="6"/>
      <c r="S7" s="6"/>
      <c r="T7" s="4"/>
      <c r="U7" s="4"/>
      <c r="V7" s="2"/>
      <c r="W7" s="2"/>
    </row>
    <row r="8" s="1" customFormat="1" ht="39.75" customHeight="1"/>
    <row r="9" s="1" customFormat="1" ht="15"/>
    <row r="10" spans="1:23" s="41" customFormat="1" ht="45" customHeight="1">
      <c r="A10" s="254" t="s">
        <v>22</v>
      </c>
      <c r="B10" s="255"/>
      <c r="C10" s="255"/>
      <c r="D10" s="255"/>
      <c r="E10" s="255"/>
      <c r="F10" s="255"/>
      <c r="G10" s="255"/>
      <c r="H10" s="255"/>
      <c r="I10" s="255"/>
      <c r="J10" s="255"/>
      <c r="K10" s="255"/>
      <c r="L10" s="255"/>
      <c r="M10" s="255"/>
      <c r="N10" s="255"/>
      <c r="O10" s="255"/>
      <c r="P10" s="255"/>
      <c r="Q10" s="255"/>
      <c r="R10" s="255"/>
      <c r="S10" s="255"/>
      <c r="T10" s="255"/>
      <c r="U10" s="255"/>
      <c r="V10" s="255"/>
      <c r="W10" s="256"/>
    </row>
    <row r="11" spans="1:23" s="42" customFormat="1" ht="38.25" customHeight="1">
      <c r="A11" s="253" t="s">
        <v>7</v>
      </c>
      <c r="B11" s="253" t="s">
        <v>8</v>
      </c>
      <c r="C11" s="253"/>
      <c r="D11" s="253"/>
      <c r="E11" s="257" t="s">
        <v>19</v>
      </c>
      <c r="F11" s="257" t="s">
        <v>128</v>
      </c>
      <c r="G11" s="253" t="s">
        <v>15</v>
      </c>
      <c r="H11" s="253" t="s">
        <v>129</v>
      </c>
      <c r="I11" s="241" t="s">
        <v>329</v>
      </c>
      <c r="J11" s="242"/>
      <c r="K11" s="242"/>
      <c r="L11" s="242"/>
      <c r="M11" s="242"/>
      <c r="N11" s="242"/>
      <c r="O11" s="242"/>
      <c r="P11" s="242"/>
      <c r="Q11" s="242"/>
      <c r="R11" s="242"/>
      <c r="S11" s="242"/>
      <c r="T11" s="242"/>
      <c r="U11" s="242"/>
      <c r="V11" s="242"/>
      <c r="W11" s="243"/>
    </row>
    <row r="12" spans="1:23" s="42" customFormat="1" ht="46.5" customHeight="1">
      <c r="A12" s="253"/>
      <c r="B12" s="163" t="s">
        <v>21</v>
      </c>
      <c r="C12" s="163" t="s">
        <v>9</v>
      </c>
      <c r="D12" s="163" t="s">
        <v>273</v>
      </c>
      <c r="E12" s="258"/>
      <c r="F12" s="258"/>
      <c r="G12" s="253"/>
      <c r="H12" s="253"/>
      <c r="I12" s="43" t="s">
        <v>13</v>
      </c>
      <c r="J12" s="43" t="s">
        <v>14</v>
      </c>
      <c r="K12" s="43" t="s">
        <v>10</v>
      </c>
      <c r="L12" s="43" t="s">
        <v>11</v>
      </c>
      <c r="M12" s="43" t="s">
        <v>12</v>
      </c>
      <c r="N12" s="43" t="s">
        <v>0</v>
      </c>
      <c r="O12" s="43" t="s">
        <v>1</v>
      </c>
      <c r="P12" s="43" t="s">
        <v>2</v>
      </c>
      <c r="Q12" s="43" t="s">
        <v>3</v>
      </c>
      <c r="R12" s="43" t="s">
        <v>4</v>
      </c>
      <c r="S12" s="43" t="s">
        <v>5</v>
      </c>
      <c r="T12" s="43" t="s">
        <v>6</v>
      </c>
      <c r="U12" s="43" t="s">
        <v>17</v>
      </c>
      <c r="V12" s="240" t="s">
        <v>18</v>
      </c>
      <c r="W12" s="240"/>
    </row>
    <row r="13" spans="1:23" s="44" customFormat="1" ht="65.25" customHeight="1">
      <c r="A13" s="233">
        <v>1</v>
      </c>
      <c r="B13" s="234" t="s">
        <v>158</v>
      </c>
      <c r="C13" s="235" t="str">
        <f>+1!C13:I13</f>
        <v>3. Propender por la sostenibilidad ambiental, económica y social de la movilidad en una visión integral de planeción de ciudad y movilidad</v>
      </c>
      <c r="D13" s="237" t="s">
        <v>281</v>
      </c>
      <c r="E13" s="234" t="s">
        <v>20</v>
      </c>
      <c r="F13" s="236" t="str">
        <f>+1!F9</f>
        <v>Adelantar el 100% de reuniones ordinarias del Comité Sectorial según Resolución 612 de 2008</v>
      </c>
      <c r="G13" s="231" t="str">
        <f>+1!C15</f>
        <v>Comité Sectorial</v>
      </c>
      <c r="H13" s="134" t="str">
        <f>+1!C22</f>
        <v>Número de reuniones realizadas</v>
      </c>
      <c r="I13" s="132">
        <f>+1!C30</f>
        <v>0</v>
      </c>
      <c r="J13" s="132">
        <f>+1!C31</f>
        <v>0</v>
      </c>
      <c r="K13" s="132">
        <f>+1!C32</f>
        <v>0</v>
      </c>
      <c r="L13" s="132">
        <f>+1!C33</f>
        <v>0</v>
      </c>
      <c r="M13" s="132">
        <f>+1!C34</f>
        <v>0</v>
      </c>
      <c r="N13" s="132">
        <f>+1!C35</f>
        <v>0</v>
      </c>
      <c r="O13" s="132">
        <f>+1!C36</f>
        <v>0</v>
      </c>
      <c r="P13" s="132">
        <f>+1!C37</f>
        <v>0</v>
      </c>
      <c r="Q13" s="132">
        <f>+1!C38</f>
        <v>0</v>
      </c>
      <c r="R13" s="132">
        <f>+1!C39</f>
        <v>0</v>
      </c>
      <c r="S13" s="132">
        <f>+1!C40</f>
        <v>0</v>
      </c>
      <c r="T13" s="132">
        <f>+1!C41</f>
        <v>0</v>
      </c>
      <c r="U13" s="133">
        <f>+SUM(I13:T13)</f>
        <v>0</v>
      </c>
      <c r="V13" s="232">
        <f>+1!C49</f>
        <v>0</v>
      </c>
      <c r="W13" s="232"/>
    </row>
    <row r="14" spans="1:23" s="44" customFormat="1" ht="65.25" customHeight="1">
      <c r="A14" s="233"/>
      <c r="B14" s="234"/>
      <c r="C14" s="235"/>
      <c r="D14" s="238"/>
      <c r="E14" s="234"/>
      <c r="F14" s="236"/>
      <c r="G14" s="231"/>
      <c r="H14" s="134" t="str">
        <f>+1!F22</f>
        <v>Número de reuniones requeridas por la Resolución 612 de 2008)*100</v>
      </c>
      <c r="I14" s="132">
        <f>+1!E30</f>
        <v>1</v>
      </c>
      <c r="J14" s="132">
        <f>+1!E31</f>
        <v>1</v>
      </c>
      <c r="K14" s="132">
        <f>+1!E32</f>
        <v>1</v>
      </c>
      <c r="L14" s="132">
        <f>+1!E33</f>
        <v>1</v>
      </c>
      <c r="M14" s="132">
        <f>+1!E34</f>
        <v>1</v>
      </c>
      <c r="N14" s="132">
        <f>+1!E35</f>
        <v>1</v>
      </c>
      <c r="O14" s="132">
        <f>+1!E36</f>
        <v>1</v>
      </c>
      <c r="P14" s="132">
        <f>+1!E37</f>
        <v>1</v>
      </c>
      <c r="Q14" s="132">
        <f>+1!E38</f>
        <v>1</v>
      </c>
      <c r="R14" s="132">
        <f>+1!E39</f>
        <v>1</v>
      </c>
      <c r="S14" s="132">
        <f>+1!E40</f>
        <v>1</v>
      </c>
      <c r="T14" s="132">
        <f>+1!E41</f>
        <v>1</v>
      </c>
      <c r="U14" s="133">
        <f>+SUM(I14:T14)</f>
        <v>12</v>
      </c>
      <c r="V14" s="232"/>
      <c r="W14" s="232"/>
    </row>
    <row r="15" spans="1:23" s="44" customFormat="1" ht="65.25" customHeight="1">
      <c r="A15" s="233"/>
      <c r="B15" s="234"/>
      <c r="C15" s="235"/>
      <c r="D15" s="239"/>
      <c r="E15" s="234"/>
      <c r="F15" s="236"/>
      <c r="G15" s="231"/>
      <c r="H15" s="135" t="s">
        <v>130</v>
      </c>
      <c r="I15" s="131">
        <f>+I13/I14</f>
        <v>0</v>
      </c>
      <c r="J15" s="131">
        <f aca="true" t="shared" si="0" ref="J15:U15">+J13/J14</f>
        <v>0</v>
      </c>
      <c r="K15" s="131">
        <f t="shared" si="0"/>
        <v>0</v>
      </c>
      <c r="L15" s="131">
        <f t="shared" si="0"/>
        <v>0</v>
      </c>
      <c r="M15" s="131">
        <f t="shared" si="0"/>
        <v>0</v>
      </c>
      <c r="N15" s="131">
        <f t="shared" si="0"/>
        <v>0</v>
      </c>
      <c r="O15" s="131">
        <f t="shared" si="0"/>
        <v>0</v>
      </c>
      <c r="P15" s="131">
        <f t="shared" si="0"/>
        <v>0</v>
      </c>
      <c r="Q15" s="131">
        <f t="shared" si="0"/>
        <v>0</v>
      </c>
      <c r="R15" s="131">
        <f t="shared" si="0"/>
        <v>0</v>
      </c>
      <c r="S15" s="131">
        <f t="shared" si="0"/>
        <v>0</v>
      </c>
      <c r="T15" s="131">
        <f t="shared" si="0"/>
        <v>0</v>
      </c>
      <c r="U15" s="131">
        <f t="shared" si="0"/>
        <v>0</v>
      </c>
      <c r="V15" s="232"/>
      <c r="W15" s="232"/>
    </row>
    <row r="16" spans="1:23" s="44" customFormat="1" ht="65.25" customHeight="1">
      <c r="A16" s="233">
        <v>2</v>
      </c>
      <c r="B16" s="234" t="s">
        <v>158</v>
      </c>
      <c r="C16" s="235" t="str">
        <f>+2!C13</f>
        <v>7. Prestar servicios eficientes, oportunos y de calidad a la ciudadanía, tanto en gestión como en trámites de la movilidad </v>
      </c>
      <c r="D16" s="237" t="s">
        <v>281</v>
      </c>
      <c r="E16" s="234" t="s">
        <v>20</v>
      </c>
      <c r="F16" s="236" t="str">
        <f>+2!F9</f>
        <v>Alcanzar 97,62% de la ejecución presupuestal de los proyectos asignados a la Subsecretaría de Política Sectorial</v>
      </c>
      <c r="G16" s="231" t="str">
        <f>+2!C15</f>
        <v>Ejecución Presupuestal</v>
      </c>
      <c r="H16" s="134" t="str">
        <f>+2!C22</f>
        <v>Total presupuesto ejecutado</v>
      </c>
      <c r="I16" s="159">
        <f>+2!C30</f>
        <v>0</v>
      </c>
      <c r="J16" s="159">
        <f>+2!C31</f>
        <v>0</v>
      </c>
      <c r="K16" s="159">
        <f>+2!C32</f>
        <v>0</v>
      </c>
      <c r="L16" s="159">
        <f>+2!C33</f>
        <v>0</v>
      </c>
      <c r="M16" s="159">
        <f>+2!C34</f>
        <v>0</v>
      </c>
      <c r="N16" s="159">
        <f>+2!C35</f>
        <v>0</v>
      </c>
      <c r="O16" s="159">
        <f>+2!C36</f>
        <v>0</v>
      </c>
      <c r="P16" s="159">
        <f>+2!C37</f>
        <v>0</v>
      </c>
      <c r="Q16" s="159">
        <f>+2!C38</f>
        <v>0</v>
      </c>
      <c r="R16" s="159">
        <f>+2!C39</f>
        <v>0</v>
      </c>
      <c r="S16" s="159">
        <f>+2!C40</f>
        <v>0</v>
      </c>
      <c r="T16" s="159">
        <f>+2!C41</f>
        <v>0</v>
      </c>
      <c r="U16" s="160">
        <f>SUM(I16:T16)</f>
        <v>0</v>
      </c>
      <c r="V16" s="232">
        <f>+2!C49</f>
        <v>0</v>
      </c>
      <c r="W16" s="232"/>
    </row>
    <row r="17" spans="1:23" s="44" customFormat="1" ht="65.25" customHeight="1">
      <c r="A17" s="233"/>
      <c r="B17" s="234"/>
      <c r="C17" s="235"/>
      <c r="D17" s="238"/>
      <c r="E17" s="234"/>
      <c r="F17" s="236"/>
      <c r="G17" s="231"/>
      <c r="H17" s="134" t="str">
        <f>+2!F22</f>
        <v>Total presupuesto programado de los proyectos de la SPS</v>
      </c>
      <c r="I17" s="159">
        <f>+2!E30</f>
        <v>42602761000</v>
      </c>
      <c r="J17" s="159">
        <f>+2!E31</f>
        <v>42602761000</v>
      </c>
      <c r="K17" s="159">
        <f>+2!E32</f>
        <v>42602761000</v>
      </c>
      <c r="L17" s="159">
        <f>+2!E33</f>
        <v>42602761000</v>
      </c>
      <c r="M17" s="159">
        <f>+2!E34</f>
        <v>42602761000</v>
      </c>
      <c r="N17" s="159">
        <f>+2!E35</f>
        <v>42602761000</v>
      </c>
      <c r="O17" s="159">
        <f>+2!E36</f>
        <v>42602761000</v>
      </c>
      <c r="P17" s="159">
        <f>+2!E37</f>
        <v>42602761000</v>
      </c>
      <c r="Q17" s="159">
        <f>+2!E38</f>
        <v>42602761000</v>
      </c>
      <c r="R17" s="159">
        <f>+2!E39</f>
        <v>42602761000</v>
      </c>
      <c r="S17" s="159">
        <f>+2!E40</f>
        <v>42602761000</v>
      </c>
      <c r="T17" s="159">
        <f>+2!E41</f>
        <v>42602761000</v>
      </c>
      <c r="U17" s="160">
        <f>+T17</f>
        <v>42602761000</v>
      </c>
      <c r="V17" s="232"/>
      <c r="W17" s="232"/>
    </row>
    <row r="18" spans="1:23" s="44" customFormat="1" ht="65.25" customHeight="1">
      <c r="A18" s="233"/>
      <c r="B18" s="234"/>
      <c r="C18" s="235"/>
      <c r="D18" s="239"/>
      <c r="E18" s="234"/>
      <c r="F18" s="236"/>
      <c r="G18" s="231"/>
      <c r="H18" s="135" t="s">
        <v>130</v>
      </c>
      <c r="I18" s="161">
        <f>+I16/I17</f>
        <v>0</v>
      </c>
      <c r="J18" s="161">
        <f aca="true" t="shared" si="1" ref="J18:T18">+J16/J17</f>
        <v>0</v>
      </c>
      <c r="K18" s="161">
        <f t="shared" si="1"/>
        <v>0</v>
      </c>
      <c r="L18" s="161">
        <f t="shared" si="1"/>
        <v>0</v>
      </c>
      <c r="M18" s="161">
        <f t="shared" si="1"/>
        <v>0</v>
      </c>
      <c r="N18" s="161">
        <f t="shared" si="1"/>
        <v>0</v>
      </c>
      <c r="O18" s="161">
        <f t="shared" si="1"/>
        <v>0</v>
      </c>
      <c r="P18" s="161">
        <f t="shared" si="1"/>
        <v>0</v>
      </c>
      <c r="Q18" s="161">
        <f t="shared" si="1"/>
        <v>0</v>
      </c>
      <c r="R18" s="161">
        <f t="shared" si="1"/>
        <v>0</v>
      </c>
      <c r="S18" s="161">
        <f t="shared" si="1"/>
        <v>0</v>
      </c>
      <c r="T18" s="161">
        <f t="shared" si="1"/>
        <v>0</v>
      </c>
      <c r="U18" s="161">
        <f>+U16/U17</f>
        <v>0</v>
      </c>
      <c r="V18" s="232"/>
      <c r="W18" s="232"/>
    </row>
    <row r="19" spans="1:23" s="179" customFormat="1" ht="65.25" customHeight="1">
      <c r="A19" s="233">
        <v>3</v>
      </c>
      <c r="B19" s="234" t="s">
        <v>158</v>
      </c>
      <c r="C19" s="235" t="str">
        <f>+3_PAAC!C13:I13</f>
        <v>4. Ser ejemplo en la rendición de cuentas a la ciudadanía</v>
      </c>
      <c r="D19" s="237" t="s">
        <v>283</v>
      </c>
      <c r="E19" s="234" t="s">
        <v>20</v>
      </c>
      <c r="F19" s="236" t="str">
        <f>+3_PAAC!F9:I9</f>
        <v>Realizar el 100% de las actividades programadas en el Plan Anticorrupción y de Atención al Ciudadano de la vigencia por la Subsecretaría de Política Sectorial</v>
      </c>
      <c r="G19" s="231" t="str">
        <f>+3_PAAC!C15</f>
        <v>Cumplimiento del P.A.A.C</v>
      </c>
      <c r="H19" s="187" t="str">
        <f>+3_PAAC!C22</f>
        <v>Total actividades ejecutadas </v>
      </c>
      <c r="I19" s="159">
        <f>+3_PAAC!C30</f>
        <v>0</v>
      </c>
      <c r="J19" s="159">
        <f>+3_PAAC!C31</f>
        <v>0</v>
      </c>
      <c r="K19" s="159">
        <f>+3_PAAC!C32</f>
        <v>0</v>
      </c>
      <c r="L19" s="159">
        <f>+3_PAAC!C33</f>
        <v>0</v>
      </c>
      <c r="M19" s="159">
        <f>+3_PAAC!C34</f>
        <v>0</v>
      </c>
      <c r="N19" s="159">
        <f>+3_PAAC!C35</f>
        <v>0</v>
      </c>
      <c r="O19" s="159">
        <f>+3_PAAC!C36</f>
        <v>0</v>
      </c>
      <c r="P19" s="159">
        <f>+3_PAAC!C37</f>
        <v>0</v>
      </c>
      <c r="Q19" s="159">
        <f>+3_PAAC!C38</f>
        <v>0</v>
      </c>
      <c r="R19" s="159">
        <f>+3_PAAC!C39</f>
        <v>0</v>
      </c>
      <c r="S19" s="159">
        <f>+3_PAAC!C40</f>
        <v>0</v>
      </c>
      <c r="T19" s="159">
        <f>+3_PAAC!C41</f>
        <v>0</v>
      </c>
      <c r="U19" s="159">
        <f>+SUM(I19:T19)</f>
        <v>0</v>
      </c>
      <c r="V19" s="232">
        <f>+3_PAAC!C49</f>
        <v>0</v>
      </c>
      <c r="W19" s="232"/>
    </row>
    <row r="20" spans="1:23" s="179" customFormat="1" ht="65.25" customHeight="1">
      <c r="A20" s="233"/>
      <c r="B20" s="234"/>
      <c r="C20" s="235"/>
      <c r="D20" s="238"/>
      <c r="E20" s="234"/>
      <c r="F20" s="236"/>
      <c r="G20" s="231"/>
      <c r="H20" s="187" t="str">
        <f>+3_PAAC!F22</f>
        <v>Total actividades programadas</v>
      </c>
      <c r="I20" s="159">
        <f>+3_PAAC!E30</f>
        <v>0</v>
      </c>
      <c r="J20" s="159">
        <f>+3_PAAC!E31</f>
        <v>0</v>
      </c>
      <c r="K20" s="159">
        <f>+3_PAAC!E32</f>
        <v>0</v>
      </c>
      <c r="L20" s="159">
        <f>+3_PAAC!E33</f>
        <v>0</v>
      </c>
      <c r="M20" s="159">
        <f>+3_PAAC!E34</f>
        <v>1</v>
      </c>
      <c r="N20" s="159">
        <f>+3_PAAC!E35</f>
        <v>0</v>
      </c>
      <c r="O20" s="159">
        <f>+3_PAAC!E36</f>
        <v>0</v>
      </c>
      <c r="P20" s="159">
        <f>+3_PAAC!E37</f>
        <v>0</v>
      </c>
      <c r="Q20" s="159">
        <f>+3_PAAC!E38</f>
        <v>1</v>
      </c>
      <c r="R20" s="159">
        <f>+3_PAAC!E39</f>
        <v>0</v>
      </c>
      <c r="S20" s="159">
        <f>+3_PAAC!E40</f>
        <v>0</v>
      </c>
      <c r="T20" s="159">
        <f>+3_PAAC!E41</f>
        <v>1</v>
      </c>
      <c r="U20" s="159">
        <f>+SUM(I20:T20)</f>
        <v>3</v>
      </c>
      <c r="V20" s="232"/>
      <c r="W20" s="232"/>
    </row>
    <row r="21" spans="1:23" s="179" customFormat="1" ht="65.25" customHeight="1">
      <c r="A21" s="233"/>
      <c r="B21" s="234"/>
      <c r="C21" s="235"/>
      <c r="D21" s="239"/>
      <c r="E21" s="234"/>
      <c r="F21" s="236"/>
      <c r="G21" s="231"/>
      <c r="H21" s="188" t="s">
        <v>130</v>
      </c>
      <c r="I21" s="205" t="e">
        <f>+I19/I20</f>
        <v>#DIV/0!</v>
      </c>
      <c r="J21" s="205" t="e">
        <f aca="true" t="shared" si="2" ref="J21:T21">+J19/J20</f>
        <v>#DIV/0!</v>
      </c>
      <c r="K21" s="205" t="e">
        <f t="shared" si="2"/>
        <v>#DIV/0!</v>
      </c>
      <c r="L21" s="205" t="e">
        <f t="shared" si="2"/>
        <v>#DIV/0!</v>
      </c>
      <c r="M21" s="205">
        <f t="shared" si="2"/>
        <v>0</v>
      </c>
      <c r="N21" s="205" t="e">
        <f t="shared" si="2"/>
        <v>#DIV/0!</v>
      </c>
      <c r="O21" s="205" t="e">
        <f t="shared" si="2"/>
        <v>#DIV/0!</v>
      </c>
      <c r="P21" s="205" t="e">
        <f t="shared" si="2"/>
        <v>#DIV/0!</v>
      </c>
      <c r="Q21" s="205">
        <f t="shared" si="2"/>
        <v>0</v>
      </c>
      <c r="R21" s="205" t="e">
        <f t="shared" si="2"/>
        <v>#DIV/0!</v>
      </c>
      <c r="S21" s="205" t="e">
        <f t="shared" si="2"/>
        <v>#DIV/0!</v>
      </c>
      <c r="T21" s="205">
        <f t="shared" si="2"/>
        <v>0</v>
      </c>
      <c r="U21" s="205">
        <f>+U19/U20</f>
        <v>0</v>
      </c>
      <c r="V21" s="232"/>
      <c r="W21" s="232"/>
    </row>
    <row r="22" ht="46.5" customHeight="1"/>
  </sheetData>
  <sheetProtection/>
  <mergeCells count="40">
    <mergeCell ref="C1:W1"/>
    <mergeCell ref="C2:W2"/>
    <mergeCell ref="C3:W3"/>
    <mergeCell ref="C4:J4"/>
    <mergeCell ref="K4:W4"/>
    <mergeCell ref="G19:G21"/>
    <mergeCell ref="V19:W21"/>
    <mergeCell ref="A19:A21"/>
    <mergeCell ref="B19:B21"/>
    <mergeCell ref="C19:C21"/>
    <mergeCell ref="D19:D21"/>
    <mergeCell ref="E19:E21"/>
    <mergeCell ref="F19:F21"/>
    <mergeCell ref="H11:H12"/>
    <mergeCell ref="G13:G15"/>
    <mergeCell ref="G11:G12"/>
    <mergeCell ref="B13:B15"/>
    <mergeCell ref="B11:D11"/>
    <mergeCell ref="V13:W15"/>
    <mergeCell ref="F11:F12"/>
    <mergeCell ref="F13:F15"/>
    <mergeCell ref="D13:D15"/>
    <mergeCell ref="V12:W12"/>
    <mergeCell ref="I11:W11"/>
    <mergeCell ref="C13:C15"/>
    <mergeCell ref="C7:G7"/>
    <mergeCell ref="A1:B4"/>
    <mergeCell ref="A11:A12"/>
    <mergeCell ref="A13:A15"/>
    <mergeCell ref="A10:W10"/>
    <mergeCell ref="E11:E12"/>
    <mergeCell ref="E13:E15"/>
    <mergeCell ref="V16:W18"/>
    <mergeCell ref="A16:A18"/>
    <mergeCell ref="B16:B18"/>
    <mergeCell ref="C16:C18"/>
    <mergeCell ref="E16:E18"/>
    <mergeCell ref="F16:F18"/>
    <mergeCell ref="G16:G18"/>
    <mergeCell ref="D16:D18"/>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39" r:id="rId2"/>
  <headerFooter>
    <oddFooter>&amp;L&amp;"Arial,Normal"&amp;9F01-PE01-PR01 - V3</oddFooter>
  </headerFooter>
  <drawing r:id="rId1"/>
</worksheet>
</file>

<file path=xl/worksheets/sheet2.xml><?xml version="1.0" encoding="utf-8"?>
<worksheet xmlns="http://schemas.openxmlformats.org/spreadsheetml/2006/main" xmlns:r="http://schemas.openxmlformats.org/officeDocument/2006/relationships">
  <dimension ref="B2:N67"/>
  <sheetViews>
    <sheetView zoomScalePageLayoutView="0" workbookViewId="0" topLeftCell="A1">
      <selection activeCell="C10" sqref="C10"/>
    </sheetView>
  </sheetViews>
  <sheetFormatPr defaultColWidth="11.421875" defaultRowHeight="15"/>
  <cols>
    <col min="1" max="1" width="0.9921875" style="91" customWidth="1"/>
    <col min="2" max="2" width="25.421875" style="90" customWidth="1"/>
    <col min="3" max="3" width="14.57421875" style="91" customWidth="1"/>
    <col min="4" max="4" width="20.140625" style="91" customWidth="1"/>
    <col min="5" max="5" width="16.421875" style="91" customWidth="1"/>
    <col min="6" max="6" width="25.00390625" style="91" customWidth="1"/>
    <col min="7" max="7" width="22.00390625" style="92" customWidth="1"/>
    <col min="8" max="8" width="20.57421875" style="91" customWidth="1"/>
    <col min="9" max="9" width="22.421875" style="91" customWidth="1"/>
    <col min="10" max="11" width="22.421875" style="93" customWidth="1"/>
    <col min="12" max="21" width="11.421875" style="94" customWidth="1"/>
    <col min="22" max="24" width="11.421875" style="95" customWidth="1"/>
    <col min="25" max="16384" width="11.421875" style="91" customWidth="1"/>
  </cols>
  <sheetData>
    <row r="1" ht="6" customHeight="1"/>
    <row r="2" spans="2:13" ht="25.5" customHeight="1">
      <c r="B2" s="295"/>
      <c r="C2" s="315" t="s">
        <v>332</v>
      </c>
      <c r="D2" s="315"/>
      <c r="E2" s="315"/>
      <c r="F2" s="315"/>
      <c r="G2" s="315"/>
      <c r="H2" s="315"/>
      <c r="I2" s="315"/>
      <c r="J2" s="96"/>
      <c r="K2" s="96"/>
      <c r="M2" s="97" t="s">
        <v>159</v>
      </c>
    </row>
    <row r="3" spans="2:13" ht="25.5" customHeight="1">
      <c r="B3" s="295"/>
      <c r="C3" s="316" t="s">
        <v>16</v>
      </c>
      <c r="D3" s="316"/>
      <c r="E3" s="316"/>
      <c r="F3" s="316"/>
      <c r="G3" s="316"/>
      <c r="H3" s="316"/>
      <c r="I3" s="316"/>
      <c r="J3" s="96"/>
      <c r="K3" s="96"/>
      <c r="M3" s="97" t="s">
        <v>160</v>
      </c>
    </row>
    <row r="4" spans="2:13" ht="25.5" customHeight="1">
      <c r="B4" s="295"/>
      <c r="C4" s="316" t="s">
        <v>161</v>
      </c>
      <c r="D4" s="316"/>
      <c r="E4" s="316"/>
      <c r="F4" s="316"/>
      <c r="G4" s="316"/>
      <c r="H4" s="316"/>
      <c r="I4" s="316"/>
      <c r="J4" s="96"/>
      <c r="K4" s="96"/>
      <c r="M4" s="97" t="s">
        <v>162</v>
      </c>
    </row>
    <row r="5" spans="2:13" ht="25.5" customHeight="1">
      <c r="B5" s="295"/>
      <c r="C5" s="316" t="s">
        <v>163</v>
      </c>
      <c r="D5" s="316"/>
      <c r="E5" s="316"/>
      <c r="F5" s="316"/>
      <c r="G5" s="360" t="s">
        <v>333</v>
      </c>
      <c r="H5" s="360"/>
      <c r="I5" s="360"/>
      <c r="J5" s="96"/>
      <c r="K5" s="96"/>
      <c r="M5" s="97" t="s">
        <v>164</v>
      </c>
    </row>
    <row r="6" spans="2:11" ht="23.25" customHeight="1">
      <c r="B6" s="293" t="s">
        <v>165</v>
      </c>
      <c r="C6" s="293"/>
      <c r="D6" s="293"/>
      <c r="E6" s="293"/>
      <c r="F6" s="293"/>
      <c r="G6" s="293"/>
      <c r="H6" s="293"/>
      <c r="I6" s="293"/>
      <c r="J6" s="98"/>
      <c r="K6" s="98"/>
    </row>
    <row r="7" spans="2:11" ht="24" customHeight="1">
      <c r="B7" s="268" t="s">
        <v>166</v>
      </c>
      <c r="C7" s="268"/>
      <c r="D7" s="268"/>
      <c r="E7" s="268"/>
      <c r="F7" s="268"/>
      <c r="G7" s="268"/>
      <c r="H7" s="268"/>
      <c r="I7" s="268"/>
      <c r="J7" s="99"/>
      <c r="K7" s="99"/>
    </row>
    <row r="8" spans="2:14" ht="24" customHeight="1">
      <c r="B8" s="267" t="s">
        <v>167</v>
      </c>
      <c r="C8" s="267"/>
      <c r="D8" s="267"/>
      <c r="E8" s="267"/>
      <c r="F8" s="267"/>
      <c r="G8" s="267"/>
      <c r="H8" s="267"/>
      <c r="I8" s="267"/>
      <c r="J8" s="100"/>
      <c r="K8" s="100"/>
      <c r="N8" s="101" t="s">
        <v>168</v>
      </c>
    </row>
    <row r="9" spans="2:14" ht="30.75" customHeight="1">
      <c r="B9" s="136" t="s">
        <v>326</v>
      </c>
      <c r="C9" s="138">
        <v>1</v>
      </c>
      <c r="D9" s="294" t="s">
        <v>327</v>
      </c>
      <c r="E9" s="294"/>
      <c r="F9" s="273" t="s">
        <v>254</v>
      </c>
      <c r="G9" s="273"/>
      <c r="H9" s="273"/>
      <c r="I9" s="273"/>
      <c r="J9" s="102"/>
      <c r="K9" s="102"/>
      <c r="M9" s="97" t="s">
        <v>169</v>
      </c>
      <c r="N9" s="101" t="s">
        <v>170</v>
      </c>
    </row>
    <row r="10" spans="2:14" ht="30.75" customHeight="1">
      <c r="B10" s="136" t="s">
        <v>171</v>
      </c>
      <c r="C10" s="145" t="s">
        <v>172</v>
      </c>
      <c r="D10" s="294" t="s">
        <v>173</v>
      </c>
      <c r="E10" s="294"/>
      <c r="F10" s="275" t="s">
        <v>340</v>
      </c>
      <c r="G10" s="275"/>
      <c r="H10" s="137" t="s">
        <v>174</v>
      </c>
      <c r="I10" s="145" t="s">
        <v>172</v>
      </c>
      <c r="J10" s="103"/>
      <c r="K10" s="103"/>
      <c r="M10" s="97" t="s">
        <v>175</v>
      </c>
      <c r="N10" s="101" t="s">
        <v>176</v>
      </c>
    </row>
    <row r="11" spans="2:14" ht="30.75" customHeight="1">
      <c r="B11" s="136" t="s">
        <v>177</v>
      </c>
      <c r="C11" s="287" t="s">
        <v>253</v>
      </c>
      <c r="D11" s="287"/>
      <c r="E11" s="287"/>
      <c r="F11" s="287"/>
      <c r="G11" s="137" t="s">
        <v>178</v>
      </c>
      <c r="H11" s="288" t="s">
        <v>253</v>
      </c>
      <c r="I11" s="288"/>
      <c r="J11" s="104"/>
      <c r="K11" s="104"/>
      <c r="M11" s="97" t="s">
        <v>179</v>
      </c>
      <c r="N11" s="101" t="s">
        <v>180</v>
      </c>
    </row>
    <row r="12" spans="2:13" ht="30.75" customHeight="1">
      <c r="B12" s="136" t="s">
        <v>181</v>
      </c>
      <c r="C12" s="289" t="s">
        <v>179</v>
      </c>
      <c r="D12" s="289"/>
      <c r="E12" s="289"/>
      <c r="F12" s="289"/>
      <c r="G12" s="137" t="s">
        <v>183</v>
      </c>
      <c r="H12" s="290" t="s">
        <v>255</v>
      </c>
      <c r="I12" s="290"/>
      <c r="J12" s="105"/>
      <c r="K12" s="105"/>
      <c r="M12" s="106" t="s">
        <v>182</v>
      </c>
    </row>
    <row r="13" spans="2:13" ht="30.75" customHeight="1">
      <c r="B13" s="136" t="s">
        <v>184</v>
      </c>
      <c r="C13" s="291" t="s">
        <v>149</v>
      </c>
      <c r="D13" s="291"/>
      <c r="E13" s="291"/>
      <c r="F13" s="291"/>
      <c r="G13" s="291"/>
      <c r="H13" s="291"/>
      <c r="I13" s="291"/>
      <c r="J13" s="107"/>
      <c r="K13" s="107"/>
      <c r="M13" s="106"/>
    </row>
    <row r="14" spans="2:14" ht="30.75" customHeight="1">
      <c r="B14" s="136" t="s">
        <v>185</v>
      </c>
      <c r="C14" s="292" t="s">
        <v>253</v>
      </c>
      <c r="D14" s="292"/>
      <c r="E14" s="292"/>
      <c r="F14" s="292"/>
      <c r="G14" s="292"/>
      <c r="H14" s="292"/>
      <c r="I14" s="292"/>
      <c r="J14" s="103"/>
      <c r="K14" s="103"/>
      <c r="M14" s="106"/>
      <c r="N14" s="101" t="s">
        <v>186</v>
      </c>
    </row>
    <row r="15" spans="2:14" ht="30.75" customHeight="1">
      <c r="B15" s="136" t="s">
        <v>187</v>
      </c>
      <c r="C15" s="273" t="s">
        <v>256</v>
      </c>
      <c r="D15" s="273"/>
      <c r="E15" s="273"/>
      <c r="F15" s="273"/>
      <c r="G15" s="137" t="s">
        <v>188</v>
      </c>
      <c r="H15" s="275" t="s">
        <v>189</v>
      </c>
      <c r="I15" s="275"/>
      <c r="J15" s="103"/>
      <c r="K15" s="103"/>
      <c r="M15" s="106" t="s">
        <v>190</v>
      </c>
      <c r="N15" s="101" t="s">
        <v>172</v>
      </c>
    </row>
    <row r="16" spans="2:13" ht="30.75" customHeight="1">
      <c r="B16" s="136" t="s">
        <v>191</v>
      </c>
      <c r="C16" s="286" t="s">
        <v>328</v>
      </c>
      <c r="D16" s="286"/>
      <c r="E16" s="286"/>
      <c r="F16" s="286"/>
      <c r="G16" s="137" t="s">
        <v>192</v>
      </c>
      <c r="H16" s="275" t="s">
        <v>168</v>
      </c>
      <c r="I16" s="275"/>
      <c r="J16" s="103"/>
      <c r="K16" s="103"/>
      <c r="M16" s="106" t="s">
        <v>193</v>
      </c>
    </row>
    <row r="17" spans="2:14" ht="40.5" customHeight="1">
      <c r="B17" s="136" t="s">
        <v>194</v>
      </c>
      <c r="C17" s="273" t="s">
        <v>257</v>
      </c>
      <c r="D17" s="273"/>
      <c r="E17" s="273"/>
      <c r="F17" s="273"/>
      <c r="G17" s="273"/>
      <c r="H17" s="273"/>
      <c r="I17" s="273"/>
      <c r="J17" s="107"/>
      <c r="K17" s="107"/>
      <c r="M17" s="106" t="s">
        <v>195</v>
      </c>
      <c r="N17" s="101" t="s">
        <v>145</v>
      </c>
    </row>
    <row r="18" spans="2:14" ht="30.75" customHeight="1">
      <c r="B18" s="136" t="s">
        <v>196</v>
      </c>
      <c r="C18" s="273" t="s">
        <v>258</v>
      </c>
      <c r="D18" s="273"/>
      <c r="E18" s="273"/>
      <c r="F18" s="273"/>
      <c r="G18" s="273"/>
      <c r="H18" s="273"/>
      <c r="I18" s="273"/>
      <c r="J18" s="108"/>
      <c r="K18" s="108"/>
      <c r="M18" s="106" t="s">
        <v>197</v>
      </c>
      <c r="N18" s="101" t="s">
        <v>147</v>
      </c>
    </row>
    <row r="19" spans="2:14" ht="30.75" customHeight="1">
      <c r="B19" s="136" t="s">
        <v>198</v>
      </c>
      <c r="C19" s="280" t="s">
        <v>259</v>
      </c>
      <c r="D19" s="280"/>
      <c r="E19" s="280"/>
      <c r="F19" s="280"/>
      <c r="G19" s="280"/>
      <c r="H19" s="280"/>
      <c r="I19" s="280"/>
      <c r="J19" s="109"/>
      <c r="K19" s="109"/>
      <c r="M19" s="106"/>
      <c r="N19" s="101" t="s">
        <v>149</v>
      </c>
    </row>
    <row r="20" spans="2:14" ht="30.75" customHeight="1">
      <c r="B20" s="136" t="s">
        <v>199</v>
      </c>
      <c r="C20" s="282" t="s">
        <v>200</v>
      </c>
      <c r="D20" s="282"/>
      <c r="E20" s="282"/>
      <c r="F20" s="282"/>
      <c r="G20" s="282"/>
      <c r="H20" s="282"/>
      <c r="I20" s="282"/>
      <c r="J20" s="110"/>
      <c r="K20" s="110"/>
      <c r="M20" s="106" t="s">
        <v>189</v>
      </c>
      <c r="N20" s="101" t="s">
        <v>151</v>
      </c>
    </row>
    <row r="21" spans="2:14" ht="27.75" customHeight="1">
      <c r="B21" s="283" t="s">
        <v>201</v>
      </c>
      <c r="C21" s="284" t="s">
        <v>202</v>
      </c>
      <c r="D21" s="284"/>
      <c r="E21" s="284"/>
      <c r="F21" s="285" t="s">
        <v>203</v>
      </c>
      <c r="G21" s="285"/>
      <c r="H21" s="285"/>
      <c r="I21" s="285"/>
      <c r="J21" s="111"/>
      <c r="K21" s="111"/>
      <c r="M21" s="106" t="s">
        <v>204</v>
      </c>
      <c r="N21" s="101" t="s">
        <v>153</v>
      </c>
    </row>
    <row r="22" spans="2:14" ht="27" customHeight="1">
      <c r="B22" s="283"/>
      <c r="C22" s="280" t="s">
        <v>260</v>
      </c>
      <c r="D22" s="280"/>
      <c r="E22" s="280"/>
      <c r="F22" s="280" t="s">
        <v>261</v>
      </c>
      <c r="G22" s="280"/>
      <c r="H22" s="280"/>
      <c r="I22" s="280"/>
      <c r="J22" s="109"/>
      <c r="K22" s="109"/>
      <c r="M22" s="106" t="s">
        <v>205</v>
      </c>
      <c r="N22" s="101" t="s">
        <v>155</v>
      </c>
    </row>
    <row r="23" spans="2:14" ht="39.75" customHeight="1">
      <c r="B23" s="136" t="s">
        <v>206</v>
      </c>
      <c r="C23" s="275" t="s">
        <v>207</v>
      </c>
      <c r="D23" s="275"/>
      <c r="E23" s="275"/>
      <c r="F23" s="275" t="s">
        <v>207</v>
      </c>
      <c r="G23" s="275"/>
      <c r="H23" s="275"/>
      <c r="I23" s="275"/>
      <c r="J23" s="103"/>
      <c r="K23" s="103"/>
      <c r="M23" s="106"/>
      <c r="N23" s="101" t="s">
        <v>156</v>
      </c>
    </row>
    <row r="24" spans="2:14" ht="44.25" customHeight="1">
      <c r="B24" s="136" t="s">
        <v>208</v>
      </c>
      <c r="C24" s="279" t="s">
        <v>262</v>
      </c>
      <c r="D24" s="279"/>
      <c r="E24" s="279"/>
      <c r="F24" s="280" t="s">
        <v>263</v>
      </c>
      <c r="G24" s="280"/>
      <c r="H24" s="280"/>
      <c r="I24" s="280"/>
      <c r="J24" s="108"/>
      <c r="K24" s="108"/>
      <c r="M24" s="112"/>
      <c r="N24" s="101" t="s">
        <v>157</v>
      </c>
    </row>
    <row r="25" spans="2:13" ht="29.25" customHeight="1">
      <c r="B25" s="136" t="s">
        <v>209</v>
      </c>
      <c r="C25" s="272">
        <v>43466</v>
      </c>
      <c r="D25" s="273"/>
      <c r="E25" s="273"/>
      <c r="F25" s="137" t="s">
        <v>210</v>
      </c>
      <c r="G25" s="281">
        <v>0.75</v>
      </c>
      <c r="H25" s="281"/>
      <c r="I25" s="281"/>
      <c r="J25" s="113"/>
      <c r="K25" s="113"/>
      <c r="M25" s="112"/>
    </row>
    <row r="26" spans="2:13" ht="27" customHeight="1">
      <c r="B26" s="136" t="s">
        <v>211</v>
      </c>
      <c r="C26" s="272">
        <v>43830</v>
      </c>
      <c r="D26" s="273"/>
      <c r="E26" s="273"/>
      <c r="F26" s="137" t="s">
        <v>212</v>
      </c>
      <c r="G26" s="274">
        <v>1</v>
      </c>
      <c r="H26" s="274"/>
      <c r="I26" s="274"/>
      <c r="J26" s="114"/>
      <c r="K26" s="114"/>
      <c r="M26" s="112"/>
    </row>
    <row r="27" spans="2:13" ht="47.25" customHeight="1">
      <c r="B27" s="136" t="s">
        <v>213</v>
      </c>
      <c r="C27" s="275" t="s">
        <v>195</v>
      </c>
      <c r="D27" s="275"/>
      <c r="E27" s="275"/>
      <c r="F27" s="154" t="s">
        <v>214</v>
      </c>
      <c r="G27" s="276"/>
      <c r="H27" s="276"/>
      <c r="I27" s="276"/>
      <c r="J27" s="111"/>
      <c r="K27" s="111"/>
      <c r="M27" s="112"/>
    </row>
    <row r="28" spans="2:13" ht="30" customHeight="1">
      <c r="B28" s="277" t="s">
        <v>215</v>
      </c>
      <c r="C28" s="277"/>
      <c r="D28" s="277"/>
      <c r="E28" s="277"/>
      <c r="F28" s="277"/>
      <c r="G28" s="277"/>
      <c r="H28" s="277"/>
      <c r="I28" s="277"/>
      <c r="J28" s="100"/>
      <c r="K28" s="100"/>
      <c r="M28" s="112"/>
    </row>
    <row r="29" spans="2:13" ht="56.25" customHeight="1">
      <c r="B29" s="139" t="s">
        <v>216</v>
      </c>
      <c r="C29" s="139" t="s">
        <v>217</v>
      </c>
      <c r="D29" s="139" t="s">
        <v>218</v>
      </c>
      <c r="E29" s="139" t="s">
        <v>219</v>
      </c>
      <c r="F29" s="139" t="s">
        <v>220</v>
      </c>
      <c r="G29" s="140" t="s">
        <v>221</v>
      </c>
      <c r="H29" s="140" t="s">
        <v>222</v>
      </c>
      <c r="I29" s="139" t="s">
        <v>223</v>
      </c>
      <c r="J29" s="109"/>
      <c r="K29" s="109"/>
      <c r="M29" s="112"/>
    </row>
    <row r="30" spans="2:13" ht="19.5" customHeight="1">
      <c r="B30" s="155" t="s">
        <v>224</v>
      </c>
      <c r="C30" s="149">
        <v>0</v>
      </c>
      <c r="D30" s="150">
        <f>+C30</f>
        <v>0</v>
      </c>
      <c r="E30" s="151">
        <v>1</v>
      </c>
      <c r="F30" s="152">
        <f>+E30</f>
        <v>1</v>
      </c>
      <c r="G30" s="156">
        <f>+C30/E30</f>
        <v>0</v>
      </c>
      <c r="H30" s="157">
        <f>+D30/$F$41</f>
        <v>0</v>
      </c>
      <c r="I30" s="158">
        <f>+H30/$G$26</f>
        <v>0</v>
      </c>
      <c r="J30" s="115"/>
      <c r="K30" s="115"/>
      <c r="M30" s="112"/>
    </row>
    <row r="31" spans="2:13" ht="19.5" customHeight="1">
      <c r="B31" s="155" t="s">
        <v>225</v>
      </c>
      <c r="C31" s="149">
        <v>0</v>
      </c>
      <c r="D31" s="150">
        <f>+D30+C31</f>
        <v>0</v>
      </c>
      <c r="E31" s="151">
        <v>1</v>
      </c>
      <c r="F31" s="152">
        <f>+E31+F30</f>
        <v>2</v>
      </c>
      <c r="G31" s="156">
        <f aca="true" t="shared" si="0" ref="G31:G41">+C31/E31</f>
        <v>0</v>
      </c>
      <c r="H31" s="157">
        <f aca="true" t="shared" si="1" ref="H31:H41">+D31/$F$41</f>
        <v>0</v>
      </c>
      <c r="I31" s="158">
        <f aca="true" t="shared" si="2" ref="I31:I41">+H31/$G$26</f>
        <v>0</v>
      </c>
      <c r="J31" s="115"/>
      <c r="K31" s="115"/>
      <c r="M31" s="112"/>
    </row>
    <row r="32" spans="2:13" ht="19.5" customHeight="1">
      <c r="B32" s="155" t="s">
        <v>226</v>
      </c>
      <c r="C32" s="162">
        <v>0</v>
      </c>
      <c r="D32" s="150">
        <f aca="true" t="shared" si="3" ref="D32:D41">+D31+C32</f>
        <v>0</v>
      </c>
      <c r="E32" s="151">
        <v>1</v>
      </c>
      <c r="F32" s="152">
        <f aca="true" t="shared" si="4" ref="F32:F41">+E32+F31</f>
        <v>3</v>
      </c>
      <c r="G32" s="156">
        <f t="shared" si="0"/>
        <v>0</v>
      </c>
      <c r="H32" s="157">
        <f t="shared" si="1"/>
        <v>0</v>
      </c>
      <c r="I32" s="158">
        <f t="shared" si="2"/>
        <v>0</v>
      </c>
      <c r="J32" s="115"/>
      <c r="K32" s="115"/>
      <c r="M32" s="112"/>
    </row>
    <row r="33" spans="2:11" ht="19.5" customHeight="1">
      <c r="B33" s="155" t="s">
        <v>227</v>
      </c>
      <c r="C33" s="162">
        <v>0</v>
      </c>
      <c r="D33" s="150">
        <f t="shared" si="3"/>
        <v>0</v>
      </c>
      <c r="E33" s="153">
        <v>1</v>
      </c>
      <c r="F33" s="152">
        <f t="shared" si="4"/>
        <v>4</v>
      </c>
      <c r="G33" s="156">
        <f t="shared" si="0"/>
        <v>0</v>
      </c>
      <c r="H33" s="157">
        <f t="shared" si="1"/>
        <v>0</v>
      </c>
      <c r="I33" s="158">
        <f t="shared" si="2"/>
        <v>0</v>
      </c>
      <c r="J33" s="115"/>
      <c r="K33" s="115"/>
    </row>
    <row r="34" spans="2:11" ht="19.5" customHeight="1">
      <c r="B34" s="155" t="s">
        <v>228</v>
      </c>
      <c r="C34" s="162">
        <v>0</v>
      </c>
      <c r="D34" s="150">
        <f t="shared" si="3"/>
        <v>0</v>
      </c>
      <c r="E34" s="153">
        <v>1</v>
      </c>
      <c r="F34" s="152">
        <f t="shared" si="4"/>
        <v>5</v>
      </c>
      <c r="G34" s="156">
        <f t="shared" si="0"/>
        <v>0</v>
      </c>
      <c r="H34" s="157">
        <f t="shared" si="1"/>
        <v>0</v>
      </c>
      <c r="I34" s="158">
        <f t="shared" si="2"/>
        <v>0</v>
      </c>
      <c r="J34" s="115"/>
      <c r="K34" s="115"/>
    </row>
    <row r="35" spans="2:11" ht="19.5" customHeight="1">
      <c r="B35" s="155" t="s">
        <v>229</v>
      </c>
      <c r="C35" s="162">
        <v>0</v>
      </c>
      <c r="D35" s="150">
        <f t="shared" si="3"/>
        <v>0</v>
      </c>
      <c r="E35" s="153">
        <v>1</v>
      </c>
      <c r="F35" s="152">
        <f t="shared" si="4"/>
        <v>6</v>
      </c>
      <c r="G35" s="156">
        <f t="shared" si="0"/>
        <v>0</v>
      </c>
      <c r="H35" s="157">
        <f t="shared" si="1"/>
        <v>0</v>
      </c>
      <c r="I35" s="158">
        <f t="shared" si="2"/>
        <v>0</v>
      </c>
      <c r="J35" s="115"/>
      <c r="K35" s="115"/>
    </row>
    <row r="36" spans="2:11" ht="19.5" customHeight="1">
      <c r="B36" s="155" t="s">
        <v>230</v>
      </c>
      <c r="C36" s="149">
        <v>0</v>
      </c>
      <c r="D36" s="150">
        <f t="shared" si="3"/>
        <v>0</v>
      </c>
      <c r="E36" s="153">
        <v>1</v>
      </c>
      <c r="F36" s="152">
        <f t="shared" si="4"/>
        <v>7</v>
      </c>
      <c r="G36" s="156">
        <f t="shared" si="0"/>
        <v>0</v>
      </c>
      <c r="H36" s="157">
        <f t="shared" si="1"/>
        <v>0</v>
      </c>
      <c r="I36" s="158">
        <f t="shared" si="2"/>
        <v>0</v>
      </c>
      <c r="J36" s="115"/>
      <c r="K36" s="115"/>
    </row>
    <row r="37" spans="2:11" ht="19.5" customHeight="1">
      <c r="B37" s="155" t="s">
        <v>231</v>
      </c>
      <c r="C37" s="149">
        <v>0</v>
      </c>
      <c r="D37" s="150">
        <f t="shared" si="3"/>
        <v>0</v>
      </c>
      <c r="E37" s="153">
        <v>1</v>
      </c>
      <c r="F37" s="152">
        <f t="shared" si="4"/>
        <v>8</v>
      </c>
      <c r="G37" s="156">
        <f t="shared" si="0"/>
        <v>0</v>
      </c>
      <c r="H37" s="157">
        <f t="shared" si="1"/>
        <v>0</v>
      </c>
      <c r="I37" s="158">
        <f t="shared" si="2"/>
        <v>0</v>
      </c>
      <c r="J37" s="115"/>
      <c r="K37" s="115"/>
    </row>
    <row r="38" spans="2:11" ht="19.5" customHeight="1">
      <c r="B38" s="155" t="s">
        <v>232</v>
      </c>
      <c r="C38" s="149">
        <v>0</v>
      </c>
      <c r="D38" s="150">
        <f t="shared" si="3"/>
        <v>0</v>
      </c>
      <c r="E38" s="153">
        <v>1</v>
      </c>
      <c r="F38" s="152">
        <f t="shared" si="4"/>
        <v>9</v>
      </c>
      <c r="G38" s="156">
        <f t="shared" si="0"/>
        <v>0</v>
      </c>
      <c r="H38" s="157">
        <f t="shared" si="1"/>
        <v>0</v>
      </c>
      <c r="I38" s="158">
        <f t="shared" si="2"/>
        <v>0</v>
      </c>
      <c r="J38" s="115"/>
      <c r="K38" s="115"/>
    </row>
    <row r="39" spans="2:11" ht="19.5" customHeight="1">
      <c r="B39" s="155" t="s">
        <v>233</v>
      </c>
      <c r="C39" s="149">
        <v>0</v>
      </c>
      <c r="D39" s="150">
        <f t="shared" si="3"/>
        <v>0</v>
      </c>
      <c r="E39" s="153">
        <v>1</v>
      </c>
      <c r="F39" s="152">
        <f t="shared" si="4"/>
        <v>10</v>
      </c>
      <c r="G39" s="156">
        <f t="shared" si="0"/>
        <v>0</v>
      </c>
      <c r="H39" s="157">
        <f t="shared" si="1"/>
        <v>0</v>
      </c>
      <c r="I39" s="158">
        <f t="shared" si="2"/>
        <v>0</v>
      </c>
      <c r="J39" s="115"/>
      <c r="K39" s="115"/>
    </row>
    <row r="40" spans="2:11" ht="19.5" customHeight="1">
      <c r="B40" s="155" t="s">
        <v>234</v>
      </c>
      <c r="C40" s="149">
        <v>0</v>
      </c>
      <c r="D40" s="150">
        <f t="shared" si="3"/>
        <v>0</v>
      </c>
      <c r="E40" s="153">
        <v>1</v>
      </c>
      <c r="F40" s="152">
        <f t="shared" si="4"/>
        <v>11</v>
      </c>
      <c r="G40" s="156">
        <f t="shared" si="0"/>
        <v>0</v>
      </c>
      <c r="H40" s="157">
        <f t="shared" si="1"/>
        <v>0</v>
      </c>
      <c r="I40" s="158">
        <f t="shared" si="2"/>
        <v>0</v>
      </c>
      <c r="J40" s="115"/>
      <c r="K40" s="115"/>
    </row>
    <row r="41" spans="2:11" ht="19.5" customHeight="1">
      <c r="B41" s="155" t="s">
        <v>235</v>
      </c>
      <c r="C41" s="149">
        <v>0</v>
      </c>
      <c r="D41" s="150">
        <f t="shared" si="3"/>
        <v>0</v>
      </c>
      <c r="E41" s="153">
        <v>1</v>
      </c>
      <c r="F41" s="152">
        <f t="shared" si="4"/>
        <v>12</v>
      </c>
      <c r="G41" s="156">
        <f t="shared" si="0"/>
        <v>0</v>
      </c>
      <c r="H41" s="157">
        <f t="shared" si="1"/>
        <v>0</v>
      </c>
      <c r="I41" s="158">
        <f t="shared" si="2"/>
        <v>0</v>
      </c>
      <c r="J41" s="115"/>
      <c r="K41" s="115"/>
    </row>
    <row r="42" spans="2:11" ht="48" customHeight="1">
      <c r="B42" s="144" t="s">
        <v>236</v>
      </c>
      <c r="C42" s="278"/>
      <c r="D42" s="278"/>
      <c r="E42" s="278"/>
      <c r="F42" s="278"/>
      <c r="G42" s="278"/>
      <c r="H42" s="278"/>
      <c r="I42" s="278"/>
      <c r="J42" s="116"/>
      <c r="K42" s="116"/>
    </row>
    <row r="43" spans="2:11" ht="29.25" customHeight="1">
      <c r="B43" s="267" t="s">
        <v>237</v>
      </c>
      <c r="C43" s="267"/>
      <c r="D43" s="267"/>
      <c r="E43" s="267"/>
      <c r="F43" s="267"/>
      <c r="G43" s="267"/>
      <c r="H43" s="267"/>
      <c r="I43" s="267"/>
      <c r="J43" s="100"/>
      <c r="K43" s="100"/>
    </row>
    <row r="44" spans="2:11" ht="42" customHeight="1">
      <c r="B44" s="268"/>
      <c r="C44" s="268"/>
      <c r="D44" s="268"/>
      <c r="E44" s="268"/>
      <c r="F44" s="268"/>
      <c r="G44" s="268"/>
      <c r="H44" s="268"/>
      <c r="I44" s="268"/>
      <c r="J44" s="100"/>
      <c r="K44" s="100"/>
    </row>
    <row r="45" spans="2:11" ht="42" customHeight="1">
      <c r="B45" s="268"/>
      <c r="C45" s="268"/>
      <c r="D45" s="268"/>
      <c r="E45" s="268"/>
      <c r="F45" s="268"/>
      <c r="G45" s="268"/>
      <c r="H45" s="268"/>
      <c r="I45" s="268"/>
      <c r="J45" s="116"/>
      <c r="K45" s="116"/>
    </row>
    <row r="46" spans="2:11" ht="42" customHeight="1">
      <c r="B46" s="268"/>
      <c r="C46" s="268"/>
      <c r="D46" s="268"/>
      <c r="E46" s="268"/>
      <c r="F46" s="268"/>
      <c r="G46" s="268"/>
      <c r="H46" s="268"/>
      <c r="I46" s="268"/>
      <c r="J46" s="116"/>
      <c r="K46" s="116"/>
    </row>
    <row r="47" spans="2:11" ht="42" customHeight="1">
      <c r="B47" s="268"/>
      <c r="C47" s="268"/>
      <c r="D47" s="268"/>
      <c r="E47" s="268"/>
      <c r="F47" s="268"/>
      <c r="G47" s="268"/>
      <c r="H47" s="268"/>
      <c r="I47" s="268"/>
      <c r="J47" s="116"/>
      <c r="K47" s="116"/>
    </row>
    <row r="48" spans="2:11" ht="42" customHeight="1">
      <c r="B48" s="268"/>
      <c r="C48" s="268"/>
      <c r="D48" s="268"/>
      <c r="E48" s="268"/>
      <c r="F48" s="268"/>
      <c r="G48" s="268"/>
      <c r="H48" s="268"/>
      <c r="I48" s="268"/>
      <c r="J48" s="117"/>
      <c r="K48" s="117"/>
    </row>
    <row r="49" spans="2:11" ht="40.5" customHeight="1">
      <c r="B49" s="136" t="s">
        <v>238</v>
      </c>
      <c r="C49" s="269"/>
      <c r="D49" s="270"/>
      <c r="E49" s="270"/>
      <c r="F49" s="270"/>
      <c r="G49" s="270"/>
      <c r="H49" s="270"/>
      <c r="I49" s="270"/>
      <c r="J49" s="118"/>
      <c r="K49" s="118"/>
    </row>
    <row r="50" spans="2:11" ht="29.25" customHeight="1">
      <c r="B50" s="136" t="s">
        <v>239</v>
      </c>
      <c r="C50" s="270"/>
      <c r="D50" s="270"/>
      <c r="E50" s="270"/>
      <c r="F50" s="270"/>
      <c r="G50" s="270"/>
      <c r="H50" s="270"/>
      <c r="I50" s="270"/>
      <c r="J50" s="118"/>
      <c r="K50" s="118"/>
    </row>
    <row r="51" spans="2:11" ht="49.5" customHeight="1">
      <c r="B51" s="147" t="s">
        <v>240</v>
      </c>
      <c r="C51" s="271" t="s">
        <v>293</v>
      </c>
      <c r="D51" s="271"/>
      <c r="E51" s="271"/>
      <c r="F51" s="271"/>
      <c r="G51" s="271"/>
      <c r="H51" s="271"/>
      <c r="I51" s="271"/>
      <c r="J51" s="118"/>
      <c r="K51" s="118"/>
    </row>
    <row r="52" spans="2:11" ht="29.25" customHeight="1">
      <c r="B52" s="267" t="s">
        <v>241</v>
      </c>
      <c r="C52" s="267"/>
      <c r="D52" s="267"/>
      <c r="E52" s="267"/>
      <c r="F52" s="267"/>
      <c r="G52" s="267"/>
      <c r="H52" s="267"/>
      <c r="I52" s="267"/>
      <c r="J52" s="118"/>
      <c r="K52" s="118"/>
    </row>
    <row r="53" spans="2:11" ht="33" customHeight="1">
      <c r="B53" s="263" t="s">
        <v>242</v>
      </c>
      <c r="C53" s="146" t="s">
        <v>243</v>
      </c>
      <c r="D53" s="264" t="s">
        <v>244</v>
      </c>
      <c r="E53" s="264"/>
      <c r="F53" s="264"/>
      <c r="G53" s="264" t="s">
        <v>245</v>
      </c>
      <c r="H53" s="264"/>
      <c r="I53" s="264"/>
      <c r="J53" s="119"/>
      <c r="K53" s="119"/>
    </row>
    <row r="54" spans="2:11" ht="31.5" customHeight="1">
      <c r="B54" s="263"/>
      <c r="C54" s="174"/>
      <c r="D54" s="259"/>
      <c r="E54" s="259"/>
      <c r="F54" s="259"/>
      <c r="G54" s="265"/>
      <c r="H54" s="265"/>
      <c r="I54" s="265"/>
      <c r="J54" s="119"/>
      <c r="K54" s="119"/>
    </row>
    <row r="55" spans="2:11" ht="31.5" customHeight="1">
      <c r="B55" s="147" t="s">
        <v>246</v>
      </c>
      <c r="C55" s="261"/>
      <c r="D55" s="261"/>
      <c r="E55" s="266" t="s">
        <v>247</v>
      </c>
      <c r="F55" s="266"/>
      <c r="G55" s="261" t="s">
        <v>292</v>
      </c>
      <c r="H55" s="261"/>
      <c r="I55" s="261"/>
      <c r="J55" s="120"/>
      <c r="K55" s="120"/>
    </row>
    <row r="56" spans="2:11" ht="31.5" customHeight="1">
      <c r="B56" s="147" t="s">
        <v>248</v>
      </c>
      <c r="C56" s="259" t="s">
        <v>253</v>
      </c>
      <c r="D56" s="259"/>
      <c r="E56" s="260" t="s">
        <v>249</v>
      </c>
      <c r="F56" s="260"/>
      <c r="G56" s="261" t="s">
        <v>292</v>
      </c>
      <c r="H56" s="261"/>
      <c r="I56" s="261"/>
      <c r="J56" s="120"/>
      <c r="K56" s="120"/>
    </row>
    <row r="57" spans="2:11" ht="31.5" customHeight="1">
      <c r="B57" s="147" t="s">
        <v>250</v>
      </c>
      <c r="C57" s="259"/>
      <c r="D57" s="259"/>
      <c r="E57" s="262" t="s">
        <v>251</v>
      </c>
      <c r="F57" s="262"/>
      <c r="G57" s="259"/>
      <c r="H57" s="259"/>
      <c r="I57" s="259"/>
      <c r="J57" s="121"/>
      <c r="K57" s="121"/>
    </row>
    <row r="58" spans="2:11" ht="31.5" customHeight="1">
      <c r="B58" s="147" t="s">
        <v>252</v>
      </c>
      <c r="C58" s="259"/>
      <c r="D58" s="259"/>
      <c r="E58" s="262"/>
      <c r="F58" s="262"/>
      <c r="G58" s="259"/>
      <c r="H58" s="259"/>
      <c r="I58" s="259"/>
      <c r="J58" s="121"/>
      <c r="K58" s="121"/>
    </row>
    <row r="59" spans="2:11" ht="15" hidden="1">
      <c r="B59" s="122"/>
      <c r="C59" s="122"/>
      <c r="D59" s="5"/>
      <c r="E59" s="5"/>
      <c r="F59" s="5"/>
      <c r="G59" s="5"/>
      <c r="H59" s="5"/>
      <c r="I59" s="123"/>
      <c r="J59" s="124"/>
      <c r="K59" s="124"/>
    </row>
    <row r="60" spans="2:11" ht="12.75" hidden="1">
      <c r="B60" s="125"/>
      <c r="C60" s="126"/>
      <c r="D60" s="126"/>
      <c r="E60" s="127"/>
      <c r="F60" s="127"/>
      <c r="G60" s="128"/>
      <c r="H60" s="129"/>
      <c r="I60" s="126"/>
      <c r="J60" s="130"/>
      <c r="K60" s="130"/>
    </row>
    <row r="61" spans="2:11" ht="12.75" hidden="1">
      <c r="B61" s="125"/>
      <c r="C61" s="126"/>
      <c r="D61" s="126"/>
      <c r="E61" s="127"/>
      <c r="F61" s="127"/>
      <c r="G61" s="128"/>
      <c r="H61" s="129"/>
      <c r="I61" s="126"/>
      <c r="J61" s="130"/>
      <c r="K61" s="130"/>
    </row>
    <row r="62" spans="2:11" ht="12.75" hidden="1">
      <c r="B62" s="125"/>
      <c r="C62" s="126"/>
      <c r="D62" s="126"/>
      <c r="E62" s="127"/>
      <c r="F62" s="127"/>
      <c r="G62" s="128"/>
      <c r="H62" s="129"/>
      <c r="I62" s="126"/>
      <c r="J62" s="130"/>
      <c r="K62" s="130"/>
    </row>
    <row r="63" spans="2:11" ht="12.75" hidden="1">
      <c r="B63" s="125"/>
      <c r="C63" s="126"/>
      <c r="D63" s="126"/>
      <c r="E63" s="127"/>
      <c r="F63" s="127"/>
      <c r="G63" s="128"/>
      <c r="H63" s="129"/>
      <c r="I63" s="126"/>
      <c r="J63" s="130"/>
      <c r="K63" s="130"/>
    </row>
    <row r="64" spans="2:11" ht="12.75" hidden="1">
      <c r="B64" s="125"/>
      <c r="C64" s="126"/>
      <c r="D64" s="126"/>
      <c r="E64" s="127"/>
      <c r="F64" s="127"/>
      <c r="G64" s="128"/>
      <c r="H64" s="129"/>
      <c r="I64" s="126"/>
      <c r="J64" s="130"/>
      <c r="K64" s="130"/>
    </row>
    <row r="65" spans="2:11" ht="12.75" hidden="1">
      <c r="B65" s="125"/>
      <c r="C65" s="126"/>
      <c r="D65" s="126"/>
      <c r="E65" s="127"/>
      <c r="F65" s="127"/>
      <c r="G65" s="128"/>
      <c r="H65" s="129"/>
      <c r="I65" s="126"/>
      <c r="J65" s="130"/>
      <c r="K65" s="130"/>
    </row>
    <row r="66" spans="2:11" ht="12.75" hidden="1">
      <c r="B66" s="125"/>
      <c r="C66" s="126"/>
      <c r="D66" s="126"/>
      <c r="E66" s="127"/>
      <c r="F66" s="127"/>
      <c r="G66" s="128"/>
      <c r="H66" s="129"/>
      <c r="I66" s="126"/>
      <c r="J66" s="130"/>
      <c r="K66" s="130"/>
    </row>
    <row r="67" spans="2:11" ht="12.75" hidden="1">
      <c r="B67" s="125"/>
      <c r="C67" s="126"/>
      <c r="D67" s="126"/>
      <c r="E67" s="127"/>
      <c r="F67" s="127"/>
      <c r="G67" s="128"/>
      <c r="H67" s="129"/>
      <c r="I67" s="126"/>
      <c r="J67" s="130"/>
      <c r="K67" s="130"/>
    </row>
  </sheetData>
  <sheetProtection/>
  <mergeCells count="65">
    <mergeCell ref="G5:I5"/>
    <mergeCell ref="B2:B5"/>
    <mergeCell ref="C5:F5"/>
    <mergeCell ref="C2:I2"/>
    <mergeCell ref="C3:I3"/>
    <mergeCell ref="C4:I4"/>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B52:I52"/>
    <mergeCell ref="C51:I51"/>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2:O67"/>
  <sheetViews>
    <sheetView zoomScalePageLayoutView="0" workbookViewId="0" topLeftCell="A4">
      <selection activeCell="C9" sqref="C9"/>
    </sheetView>
  </sheetViews>
  <sheetFormatPr defaultColWidth="11.421875" defaultRowHeight="15"/>
  <cols>
    <col min="1" max="1" width="0.9921875" style="91" customWidth="1"/>
    <col min="2" max="2" width="25.421875" style="90" customWidth="1"/>
    <col min="3" max="3" width="14.57421875" style="91" customWidth="1"/>
    <col min="4" max="4" width="20.140625" style="91" customWidth="1"/>
    <col min="5" max="5" width="16.421875" style="91" customWidth="1"/>
    <col min="6" max="6" width="25.00390625" style="91" customWidth="1"/>
    <col min="7" max="7" width="22.00390625" style="92" customWidth="1"/>
    <col min="8" max="8" width="20.57421875" style="91" customWidth="1"/>
    <col min="9" max="9" width="22.421875" style="91" customWidth="1"/>
    <col min="10" max="10" width="11.421875" style="94" customWidth="1"/>
    <col min="11" max="12" width="11.421875" style="95" customWidth="1"/>
    <col min="13" max="16384" width="11.421875" style="91" customWidth="1"/>
  </cols>
  <sheetData>
    <row r="1" ht="6" customHeight="1"/>
    <row r="2" spans="2:9" ht="25.5" customHeight="1">
      <c r="B2" s="314"/>
      <c r="C2" s="315" t="s">
        <v>332</v>
      </c>
      <c r="D2" s="315"/>
      <c r="E2" s="315"/>
      <c r="F2" s="315"/>
      <c r="G2" s="315"/>
      <c r="H2" s="315"/>
      <c r="I2" s="315"/>
    </row>
    <row r="3" spans="2:9" ht="25.5" customHeight="1">
      <c r="B3" s="314"/>
      <c r="C3" s="316" t="s">
        <v>16</v>
      </c>
      <c r="D3" s="316"/>
      <c r="E3" s="316"/>
      <c r="F3" s="316"/>
      <c r="G3" s="316"/>
      <c r="H3" s="316"/>
      <c r="I3" s="316"/>
    </row>
    <row r="4" spans="2:9" ht="25.5" customHeight="1">
      <c r="B4" s="314"/>
      <c r="C4" s="316" t="s">
        <v>161</v>
      </c>
      <c r="D4" s="316"/>
      <c r="E4" s="316"/>
      <c r="F4" s="316"/>
      <c r="G4" s="316"/>
      <c r="H4" s="316"/>
      <c r="I4" s="316"/>
    </row>
    <row r="5" spans="2:9" ht="25.5" customHeight="1">
      <c r="B5" s="314"/>
      <c r="C5" s="316" t="s">
        <v>163</v>
      </c>
      <c r="D5" s="316"/>
      <c r="E5" s="316"/>
      <c r="F5" s="316"/>
      <c r="G5" s="360" t="s">
        <v>333</v>
      </c>
      <c r="H5" s="360"/>
      <c r="I5" s="360"/>
    </row>
    <row r="6" spans="2:9" ht="23.25" customHeight="1">
      <c r="B6" s="309" t="s">
        <v>165</v>
      </c>
      <c r="C6" s="309"/>
      <c r="D6" s="309"/>
      <c r="E6" s="309"/>
      <c r="F6" s="309"/>
      <c r="G6" s="309"/>
      <c r="H6" s="309"/>
      <c r="I6" s="309"/>
    </row>
    <row r="7" spans="2:9" ht="24" customHeight="1">
      <c r="B7" s="310" t="s">
        <v>166</v>
      </c>
      <c r="C7" s="310"/>
      <c r="D7" s="310"/>
      <c r="E7" s="310"/>
      <c r="F7" s="310"/>
      <c r="G7" s="310"/>
      <c r="H7" s="310"/>
      <c r="I7" s="310"/>
    </row>
    <row r="8" spans="2:9" ht="24" customHeight="1">
      <c r="B8" s="267" t="s">
        <v>167</v>
      </c>
      <c r="C8" s="267"/>
      <c r="D8" s="267"/>
      <c r="E8" s="267"/>
      <c r="F8" s="267"/>
      <c r="G8" s="267"/>
      <c r="H8" s="267"/>
      <c r="I8" s="267"/>
    </row>
    <row r="9" spans="2:9" ht="30.75" customHeight="1">
      <c r="B9" s="230" t="s">
        <v>326</v>
      </c>
      <c r="C9" s="229">
        <v>2</v>
      </c>
      <c r="D9" s="294" t="s">
        <v>327</v>
      </c>
      <c r="E9" s="294"/>
      <c r="F9" s="311" t="s">
        <v>330</v>
      </c>
      <c r="G9" s="312"/>
      <c r="H9" s="312"/>
      <c r="I9" s="313"/>
    </row>
    <row r="10" spans="2:15" ht="30.75" customHeight="1">
      <c r="B10" s="136" t="s">
        <v>171</v>
      </c>
      <c r="C10" s="145" t="s">
        <v>172</v>
      </c>
      <c r="D10" s="294" t="s">
        <v>173</v>
      </c>
      <c r="E10" s="294"/>
      <c r="F10" s="275" t="s">
        <v>340</v>
      </c>
      <c r="G10" s="275"/>
      <c r="H10" s="137" t="s">
        <v>174</v>
      </c>
      <c r="I10" s="145" t="s">
        <v>172</v>
      </c>
      <c r="O10" s="101" t="s">
        <v>145</v>
      </c>
    </row>
    <row r="11" spans="2:15" ht="30.75" customHeight="1">
      <c r="B11" s="136" t="s">
        <v>177</v>
      </c>
      <c r="C11" s="287" t="s">
        <v>253</v>
      </c>
      <c r="D11" s="287"/>
      <c r="E11" s="287"/>
      <c r="F11" s="287"/>
      <c r="G11" s="137" t="s">
        <v>178</v>
      </c>
      <c r="H11" s="288" t="s">
        <v>253</v>
      </c>
      <c r="I11" s="288"/>
      <c r="O11" s="101" t="s">
        <v>147</v>
      </c>
    </row>
    <row r="12" spans="2:15" ht="30.75" customHeight="1">
      <c r="B12" s="136" t="s">
        <v>181</v>
      </c>
      <c r="C12" s="289" t="s">
        <v>179</v>
      </c>
      <c r="D12" s="289"/>
      <c r="E12" s="289"/>
      <c r="F12" s="289"/>
      <c r="G12" s="137" t="s">
        <v>183</v>
      </c>
      <c r="H12" s="290" t="s">
        <v>255</v>
      </c>
      <c r="I12" s="290"/>
      <c r="O12" s="101" t="s">
        <v>149</v>
      </c>
    </row>
    <row r="13" spans="2:15" ht="30.75" customHeight="1">
      <c r="B13" s="136" t="s">
        <v>184</v>
      </c>
      <c r="C13" s="291" t="s">
        <v>156</v>
      </c>
      <c r="D13" s="291"/>
      <c r="E13" s="291"/>
      <c r="F13" s="291"/>
      <c r="G13" s="291"/>
      <c r="H13" s="291"/>
      <c r="I13" s="291"/>
      <c r="O13" s="101" t="s">
        <v>151</v>
      </c>
    </row>
    <row r="14" spans="2:15" ht="30.75" customHeight="1">
      <c r="B14" s="136" t="s">
        <v>185</v>
      </c>
      <c r="C14" s="292" t="s">
        <v>253</v>
      </c>
      <c r="D14" s="292"/>
      <c r="E14" s="292"/>
      <c r="F14" s="292"/>
      <c r="G14" s="292"/>
      <c r="H14" s="292"/>
      <c r="I14" s="292"/>
      <c r="O14" s="101" t="s">
        <v>153</v>
      </c>
    </row>
    <row r="15" spans="2:15" ht="30.75" customHeight="1">
      <c r="B15" s="136" t="s">
        <v>187</v>
      </c>
      <c r="C15" s="273" t="s">
        <v>264</v>
      </c>
      <c r="D15" s="273"/>
      <c r="E15" s="273"/>
      <c r="F15" s="273"/>
      <c r="G15" s="137" t="s">
        <v>188</v>
      </c>
      <c r="H15" s="275" t="s">
        <v>204</v>
      </c>
      <c r="I15" s="275"/>
      <c r="O15" s="101" t="s">
        <v>155</v>
      </c>
    </row>
    <row r="16" spans="2:15" ht="30.75" customHeight="1">
      <c r="B16" s="136" t="s">
        <v>191</v>
      </c>
      <c r="C16" s="286" t="s">
        <v>328</v>
      </c>
      <c r="D16" s="286"/>
      <c r="E16" s="286"/>
      <c r="F16" s="286"/>
      <c r="G16" s="137" t="s">
        <v>192</v>
      </c>
      <c r="H16" s="275" t="s">
        <v>168</v>
      </c>
      <c r="I16" s="275"/>
      <c r="O16" s="101" t="s">
        <v>156</v>
      </c>
    </row>
    <row r="17" spans="2:15" ht="40.5" customHeight="1">
      <c r="B17" s="136" t="s">
        <v>194</v>
      </c>
      <c r="C17" s="306" t="s">
        <v>272</v>
      </c>
      <c r="D17" s="307"/>
      <c r="E17" s="307"/>
      <c r="F17" s="307"/>
      <c r="G17" s="307"/>
      <c r="H17" s="307"/>
      <c r="I17" s="308"/>
      <c r="O17" s="101" t="s">
        <v>157</v>
      </c>
    </row>
    <row r="18" spans="2:9" ht="30.75" customHeight="1">
      <c r="B18" s="136" t="s">
        <v>196</v>
      </c>
      <c r="C18" s="273" t="s">
        <v>265</v>
      </c>
      <c r="D18" s="273"/>
      <c r="E18" s="273"/>
      <c r="F18" s="273"/>
      <c r="G18" s="273"/>
      <c r="H18" s="273"/>
      <c r="I18" s="273"/>
    </row>
    <row r="19" spans="2:9" ht="30.75" customHeight="1">
      <c r="B19" s="136" t="s">
        <v>198</v>
      </c>
      <c r="C19" s="280" t="s">
        <v>267</v>
      </c>
      <c r="D19" s="280"/>
      <c r="E19" s="280"/>
      <c r="F19" s="280"/>
      <c r="G19" s="280"/>
      <c r="H19" s="280"/>
      <c r="I19" s="280"/>
    </row>
    <row r="20" spans="2:9" ht="30.75" customHeight="1">
      <c r="B20" s="136" t="s">
        <v>199</v>
      </c>
      <c r="C20" s="282" t="s">
        <v>200</v>
      </c>
      <c r="D20" s="282"/>
      <c r="E20" s="282"/>
      <c r="F20" s="282"/>
      <c r="G20" s="282"/>
      <c r="H20" s="282"/>
      <c r="I20" s="282"/>
    </row>
    <row r="21" spans="2:9" ht="27.75" customHeight="1">
      <c r="B21" s="283" t="s">
        <v>201</v>
      </c>
      <c r="C21" s="284" t="s">
        <v>202</v>
      </c>
      <c r="D21" s="284"/>
      <c r="E21" s="284"/>
      <c r="F21" s="285" t="s">
        <v>203</v>
      </c>
      <c r="G21" s="285"/>
      <c r="H21" s="285"/>
      <c r="I21" s="285"/>
    </row>
    <row r="22" spans="2:9" ht="27" customHeight="1">
      <c r="B22" s="283"/>
      <c r="C22" s="280" t="s">
        <v>266</v>
      </c>
      <c r="D22" s="280"/>
      <c r="E22" s="280"/>
      <c r="F22" s="280" t="s">
        <v>268</v>
      </c>
      <c r="G22" s="280"/>
      <c r="H22" s="280"/>
      <c r="I22" s="280"/>
    </row>
    <row r="23" spans="2:9" ht="39.75" customHeight="1">
      <c r="B23" s="136" t="s">
        <v>206</v>
      </c>
      <c r="C23" s="275" t="s">
        <v>269</v>
      </c>
      <c r="D23" s="275"/>
      <c r="E23" s="275"/>
      <c r="F23" s="275" t="s">
        <v>269</v>
      </c>
      <c r="G23" s="275"/>
      <c r="H23" s="275"/>
      <c r="I23" s="275"/>
    </row>
    <row r="24" spans="2:9" ht="55.5" customHeight="1">
      <c r="B24" s="136" t="s">
        <v>208</v>
      </c>
      <c r="C24" s="279" t="s">
        <v>270</v>
      </c>
      <c r="D24" s="279"/>
      <c r="E24" s="279"/>
      <c r="F24" s="280" t="s">
        <v>271</v>
      </c>
      <c r="G24" s="280"/>
      <c r="H24" s="280"/>
      <c r="I24" s="280"/>
    </row>
    <row r="25" spans="2:9" ht="29.25" customHeight="1">
      <c r="B25" s="136" t="s">
        <v>209</v>
      </c>
      <c r="C25" s="272">
        <v>43466</v>
      </c>
      <c r="D25" s="273"/>
      <c r="E25" s="273"/>
      <c r="F25" s="137" t="s">
        <v>210</v>
      </c>
      <c r="G25" s="302">
        <v>0.9762</v>
      </c>
      <c r="H25" s="302"/>
      <c r="I25" s="302"/>
    </row>
    <row r="26" spans="2:9" ht="27" customHeight="1">
      <c r="B26" s="136" t="s">
        <v>211</v>
      </c>
      <c r="C26" s="272">
        <v>43830</v>
      </c>
      <c r="D26" s="273"/>
      <c r="E26" s="273"/>
      <c r="F26" s="137" t="s">
        <v>212</v>
      </c>
      <c r="G26" s="302">
        <v>0.9762</v>
      </c>
      <c r="H26" s="302"/>
      <c r="I26" s="302"/>
    </row>
    <row r="27" spans="2:9" ht="47.25" customHeight="1">
      <c r="B27" s="136" t="s">
        <v>213</v>
      </c>
      <c r="C27" s="275" t="s">
        <v>195</v>
      </c>
      <c r="D27" s="275"/>
      <c r="E27" s="275"/>
      <c r="F27" s="154" t="s">
        <v>214</v>
      </c>
      <c r="G27" s="276"/>
      <c r="H27" s="276"/>
      <c r="I27" s="276"/>
    </row>
    <row r="28" spans="2:9" ht="30" customHeight="1">
      <c r="B28" s="277" t="s">
        <v>215</v>
      </c>
      <c r="C28" s="277"/>
      <c r="D28" s="277"/>
      <c r="E28" s="277"/>
      <c r="F28" s="277"/>
      <c r="G28" s="277"/>
      <c r="H28" s="277"/>
      <c r="I28" s="277"/>
    </row>
    <row r="29" spans="2:9" ht="56.25" customHeight="1">
      <c r="B29" s="139" t="s">
        <v>216</v>
      </c>
      <c r="C29" s="139" t="s">
        <v>217</v>
      </c>
      <c r="D29" s="139" t="s">
        <v>218</v>
      </c>
      <c r="E29" s="139" t="s">
        <v>219</v>
      </c>
      <c r="F29" s="139" t="s">
        <v>220</v>
      </c>
      <c r="G29" s="140" t="s">
        <v>221</v>
      </c>
      <c r="H29" s="140" t="s">
        <v>222</v>
      </c>
      <c r="I29" s="139" t="s">
        <v>223</v>
      </c>
    </row>
    <row r="30" spans="2:9" ht="19.5" customHeight="1">
      <c r="B30" s="155" t="s">
        <v>224</v>
      </c>
      <c r="C30" s="193">
        <v>0</v>
      </c>
      <c r="D30" s="142">
        <f>+C30</f>
        <v>0</v>
      </c>
      <c r="E30" s="148">
        <f>20379923000+17489714000+1889555000+2843569000</f>
        <v>42602761000</v>
      </c>
      <c r="F30" s="143">
        <f>+E30</f>
        <v>42602761000</v>
      </c>
      <c r="G30" s="156">
        <f>+C30/E30</f>
        <v>0</v>
      </c>
      <c r="H30" s="157">
        <f>+D30/F30</f>
        <v>0</v>
      </c>
      <c r="I30" s="158">
        <f>(+D30/F30)/$G$26</f>
        <v>0</v>
      </c>
    </row>
    <row r="31" spans="2:9" ht="19.5" customHeight="1">
      <c r="B31" s="155" t="s">
        <v>225</v>
      </c>
      <c r="C31" s="141">
        <v>0</v>
      </c>
      <c r="D31" s="142">
        <f>+C31+D30</f>
        <v>0</v>
      </c>
      <c r="E31" s="198">
        <v>42602761000</v>
      </c>
      <c r="F31" s="143">
        <f>+E31</f>
        <v>42602761000</v>
      </c>
      <c r="G31" s="156">
        <f aca="true" t="shared" si="0" ref="G31:G41">+C31/E31</f>
        <v>0</v>
      </c>
      <c r="H31" s="157">
        <f aca="true" t="shared" si="1" ref="H31:H41">+D31/F31</f>
        <v>0</v>
      </c>
      <c r="I31" s="204">
        <f>(+D31/F31)/$G$26</f>
        <v>0</v>
      </c>
    </row>
    <row r="32" spans="2:9" ht="19.5" customHeight="1">
      <c r="B32" s="155" t="s">
        <v>226</v>
      </c>
      <c r="C32" s="141">
        <v>0</v>
      </c>
      <c r="D32" s="142">
        <f aca="true" t="shared" si="2" ref="D32:D41">+C32+D31</f>
        <v>0</v>
      </c>
      <c r="E32" s="198">
        <v>42602761000</v>
      </c>
      <c r="F32" s="143">
        <f>+E32</f>
        <v>42602761000</v>
      </c>
      <c r="G32" s="156">
        <f t="shared" si="0"/>
        <v>0</v>
      </c>
      <c r="H32" s="157">
        <f t="shared" si="1"/>
        <v>0</v>
      </c>
      <c r="I32" s="204">
        <f aca="true" t="shared" si="3" ref="I32:I41">(+D32/F32)/$G$26</f>
        <v>0</v>
      </c>
    </row>
    <row r="33" spans="2:9" ht="19.5" customHeight="1">
      <c r="B33" s="155" t="s">
        <v>227</v>
      </c>
      <c r="C33" s="141">
        <v>0</v>
      </c>
      <c r="D33" s="142">
        <f t="shared" si="2"/>
        <v>0</v>
      </c>
      <c r="E33" s="198">
        <v>42602761000</v>
      </c>
      <c r="F33" s="143">
        <f>+E33</f>
        <v>42602761000</v>
      </c>
      <c r="G33" s="156">
        <f t="shared" si="0"/>
        <v>0</v>
      </c>
      <c r="H33" s="157">
        <f t="shared" si="1"/>
        <v>0</v>
      </c>
      <c r="I33" s="204">
        <f t="shared" si="3"/>
        <v>0</v>
      </c>
    </row>
    <row r="34" spans="2:9" ht="19.5" customHeight="1">
      <c r="B34" s="155" t="s">
        <v>228</v>
      </c>
      <c r="C34" s="141">
        <v>0</v>
      </c>
      <c r="D34" s="142">
        <f t="shared" si="2"/>
        <v>0</v>
      </c>
      <c r="E34" s="198">
        <v>42602761000</v>
      </c>
      <c r="F34" s="143">
        <f aca="true" t="shared" si="4" ref="F34:F41">+E34</f>
        <v>42602761000</v>
      </c>
      <c r="G34" s="156">
        <f t="shared" si="0"/>
        <v>0</v>
      </c>
      <c r="H34" s="157">
        <f t="shared" si="1"/>
        <v>0</v>
      </c>
      <c r="I34" s="204">
        <f t="shared" si="3"/>
        <v>0</v>
      </c>
    </row>
    <row r="35" spans="2:9" ht="19.5" customHeight="1">
      <c r="B35" s="155" t="s">
        <v>229</v>
      </c>
      <c r="C35" s="141">
        <v>0</v>
      </c>
      <c r="D35" s="142">
        <f t="shared" si="2"/>
        <v>0</v>
      </c>
      <c r="E35" s="198">
        <v>42602761000</v>
      </c>
      <c r="F35" s="143">
        <f t="shared" si="4"/>
        <v>42602761000</v>
      </c>
      <c r="G35" s="156">
        <f t="shared" si="0"/>
        <v>0</v>
      </c>
      <c r="H35" s="157">
        <f t="shared" si="1"/>
        <v>0</v>
      </c>
      <c r="I35" s="204">
        <f t="shared" si="3"/>
        <v>0</v>
      </c>
    </row>
    <row r="36" spans="2:9" ht="19.5" customHeight="1">
      <c r="B36" s="155" t="s">
        <v>230</v>
      </c>
      <c r="C36" s="141">
        <v>0</v>
      </c>
      <c r="D36" s="142">
        <f t="shared" si="2"/>
        <v>0</v>
      </c>
      <c r="E36" s="198">
        <v>42602761000</v>
      </c>
      <c r="F36" s="143">
        <f t="shared" si="4"/>
        <v>42602761000</v>
      </c>
      <c r="G36" s="156">
        <f t="shared" si="0"/>
        <v>0</v>
      </c>
      <c r="H36" s="157">
        <f t="shared" si="1"/>
        <v>0</v>
      </c>
      <c r="I36" s="204">
        <f t="shared" si="3"/>
        <v>0</v>
      </c>
    </row>
    <row r="37" spans="2:9" ht="19.5" customHeight="1">
      <c r="B37" s="155" t="s">
        <v>231</v>
      </c>
      <c r="C37" s="141">
        <v>0</v>
      </c>
      <c r="D37" s="142">
        <f t="shared" si="2"/>
        <v>0</v>
      </c>
      <c r="E37" s="198">
        <v>42602761000</v>
      </c>
      <c r="F37" s="143">
        <f t="shared" si="4"/>
        <v>42602761000</v>
      </c>
      <c r="G37" s="156">
        <f t="shared" si="0"/>
        <v>0</v>
      </c>
      <c r="H37" s="157">
        <f t="shared" si="1"/>
        <v>0</v>
      </c>
      <c r="I37" s="204">
        <f t="shared" si="3"/>
        <v>0</v>
      </c>
    </row>
    <row r="38" spans="2:9" ht="19.5" customHeight="1">
      <c r="B38" s="155" t="s">
        <v>232</v>
      </c>
      <c r="C38" s="141">
        <v>0</v>
      </c>
      <c r="D38" s="142">
        <f t="shared" si="2"/>
        <v>0</v>
      </c>
      <c r="E38" s="198">
        <v>42602761000</v>
      </c>
      <c r="F38" s="143">
        <f t="shared" si="4"/>
        <v>42602761000</v>
      </c>
      <c r="G38" s="156">
        <f t="shared" si="0"/>
        <v>0</v>
      </c>
      <c r="H38" s="157">
        <f t="shared" si="1"/>
        <v>0</v>
      </c>
      <c r="I38" s="204">
        <f t="shared" si="3"/>
        <v>0</v>
      </c>
    </row>
    <row r="39" spans="2:9" ht="19.5" customHeight="1">
      <c r="B39" s="155" t="s">
        <v>233</v>
      </c>
      <c r="C39" s="141">
        <v>0</v>
      </c>
      <c r="D39" s="142">
        <f t="shared" si="2"/>
        <v>0</v>
      </c>
      <c r="E39" s="198">
        <v>42602761000</v>
      </c>
      <c r="F39" s="143">
        <f t="shared" si="4"/>
        <v>42602761000</v>
      </c>
      <c r="G39" s="156">
        <f t="shared" si="0"/>
        <v>0</v>
      </c>
      <c r="H39" s="157">
        <f t="shared" si="1"/>
        <v>0</v>
      </c>
      <c r="I39" s="204">
        <f t="shared" si="3"/>
        <v>0</v>
      </c>
    </row>
    <row r="40" spans="2:9" ht="19.5" customHeight="1">
      <c r="B40" s="155" t="s">
        <v>234</v>
      </c>
      <c r="C40" s="141">
        <v>0</v>
      </c>
      <c r="D40" s="142">
        <f t="shared" si="2"/>
        <v>0</v>
      </c>
      <c r="E40" s="198">
        <v>42602761000</v>
      </c>
      <c r="F40" s="143">
        <f t="shared" si="4"/>
        <v>42602761000</v>
      </c>
      <c r="G40" s="156">
        <f t="shared" si="0"/>
        <v>0</v>
      </c>
      <c r="H40" s="157">
        <f t="shared" si="1"/>
        <v>0</v>
      </c>
      <c r="I40" s="204">
        <f t="shared" si="3"/>
        <v>0</v>
      </c>
    </row>
    <row r="41" spans="2:9" ht="19.5" customHeight="1">
      <c r="B41" s="155" t="s">
        <v>235</v>
      </c>
      <c r="C41" s="193">
        <v>0</v>
      </c>
      <c r="D41" s="142">
        <f t="shared" si="2"/>
        <v>0</v>
      </c>
      <c r="E41" s="198">
        <v>42602761000</v>
      </c>
      <c r="F41" s="143">
        <f t="shared" si="4"/>
        <v>42602761000</v>
      </c>
      <c r="G41" s="156">
        <f t="shared" si="0"/>
        <v>0</v>
      </c>
      <c r="H41" s="157">
        <f t="shared" si="1"/>
        <v>0</v>
      </c>
      <c r="I41" s="204">
        <f t="shared" si="3"/>
        <v>0</v>
      </c>
    </row>
    <row r="42" spans="2:9" ht="54" customHeight="1">
      <c r="B42" s="144" t="s">
        <v>236</v>
      </c>
      <c r="C42" s="303"/>
      <c r="D42" s="304"/>
      <c r="E42" s="304"/>
      <c r="F42" s="304"/>
      <c r="G42" s="304"/>
      <c r="H42" s="304"/>
      <c r="I42" s="305"/>
    </row>
    <row r="43" spans="2:9" ht="29.25" customHeight="1">
      <c r="B43" s="267" t="s">
        <v>237</v>
      </c>
      <c r="C43" s="267"/>
      <c r="D43" s="267"/>
      <c r="E43" s="267"/>
      <c r="F43" s="267"/>
      <c r="G43" s="267"/>
      <c r="H43" s="267"/>
      <c r="I43" s="267"/>
    </row>
    <row r="44" spans="2:9" ht="45.75" customHeight="1">
      <c r="B44" s="268"/>
      <c r="C44" s="268"/>
      <c r="D44" s="268"/>
      <c r="E44" s="268"/>
      <c r="F44" s="268"/>
      <c r="G44" s="268"/>
      <c r="H44" s="268"/>
      <c r="I44" s="268"/>
    </row>
    <row r="45" spans="2:9" ht="45.75" customHeight="1">
      <c r="B45" s="268"/>
      <c r="C45" s="268"/>
      <c r="D45" s="268"/>
      <c r="E45" s="268"/>
      <c r="F45" s="268"/>
      <c r="G45" s="268"/>
      <c r="H45" s="268"/>
      <c r="I45" s="268"/>
    </row>
    <row r="46" spans="2:9" ht="45.75" customHeight="1">
      <c r="B46" s="268"/>
      <c r="C46" s="268"/>
      <c r="D46" s="268"/>
      <c r="E46" s="268"/>
      <c r="F46" s="268"/>
      <c r="G46" s="268"/>
      <c r="H46" s="268"/>
      <c r="I46" s="268"/>
    </row>
    <row r="47" spans="2:9" ht="45.75" customHeight="1">
      <c r="B47" s="268"/>
      <c r="C47" s="268"/>
      <c r="D47" s="268"/>
      <c r="E47" s="268"/>
      <c r="F47" s="268"/>
      <c r="G47" s="268"/>
      <c r="H47" s="268"/>
      <c r="I47" s="268"/>
    </row>
    <row r="48" spans="2:9" ht="45.75" customHeight="1">
      <c r="B48" s="268"/>
      <c r="C48" s="268"/>
      <c r="D48" s="268"/>
      <c r="E48" s="268"/>
      <c r="F48" s="268"/>
      <c r="G48" s="268"/>
      <c r="H48" s="268"/>
      <c r="I48" s="268"/>
    </row>
    <row r="49" spans="2:9" ht="46.5" customHeight="1">
      <c r="B49" s="136" t="s">
        <v>238</v>
      </c>
      <c r="C49" s="298"/>
      <c r="D49" s="299"/>
      <c r="E49" s="299"/>
      <c r="F49" s="299"/>
      <c r="G49" s="299"/>
      <c r="H49" s="299"/>
      <c r="I49" s="299"/>
    </row>
    <row r="50" spans="2:9" ht="30" customHeight="1">
      <c r="B50" s="136" t="s">
        <v>239</v>
      </c>
      <c r="C50" s="300"/>
      <c r="D50" s="300"/>
      <c r="E50" s="300"/>
      <c r="F50" s="300"/>
      <c r="G50" s="300"/>
      <c r="H50" s="300"/>
      <c r="I50" s="300"/>
    </row>
    <row r="51" spans="2:9" ht="46.5" customHeight="1">
      <c r="B51" s="147" t="s">
        <v>240</v>
      </c>
      <c r="C51" s="301"/>
      <c r="D51" s="301"/>
      <c r="E51" s="301"/>
      <c r="F51" s="301"/>
      <c r="G51" s="301"/>
      <c r="H51" s="301"/>
      <c r="I51" s="301"/>
    </row>
    <row r="52" spans="2:9" ht="29.25" customHeight="1">
      <c r="B52" s="267" t="s">
        <v>241</v>
      </c>
      <c r="C52" s="267"/>
      <c r="D52" s="267"/>
      <c r="E52" s="267"/>
      <c r="F52" s="267"/>
      <c r="G52" s="267"/>
      <c r="H52" s="267"/>
      <c r="I52" s="267"/>
    </row>
    <row r="53" spans="2:9" ht="33" customHeight="1">
      <c r="B53" s="263" t="s">
        <v>242</v>
      </c>
      <c r="C53" s="146" t="s">
        <v>243</v>
      </c>
      <c r="D53" s="264" t="s">
        <v>244</v>
      </c>
      <c r="E53" s="264"/>
      <c r="F53" s="264"/>
      <c r="G53" s="264" t="s">
        <v>245</v>
      </c>
      <c r="H53" s="264"/>
      <c r="I53" s="264"/>
    </row>
    <row r="54" spans="2:9" ht="31.5" customHeight="1">
      <c r="B54" s="263"/>
      <c r="C54" s="173"/>
      <c r="D54" s="296"/>
      <c r="E54" s="296"/>
      <c r="F54" s="296"/>
      <c r="G54" s="297"/>
      <c r="H54" s="297"/>
      <c r="I54" s="297"/>
    </row>
    <row r="55" spans="2:9" ht="31.5" customHeight="1">
      <c r="B55" s="147" t="s">
        <v>246</v>
      </c>
      <c r="C55" s="261"/>
      <c r="D55" s="261"/>
      <c r="E55" s="266" t="s">
        <v>247</v>
      </c>
      <c r="F55" s="266"/>
      <c r="G55" s="261" t="s">
        <v>292</v>
      </c>
      <c r="H55" s="261"/>
      <c r="I55" s="261"/>
    </row>
    <row r="56" spans="2:9" ht="31.5" customHeight="1">
      <c r="B56" s="147" t="s">
        <v>248</v>
      </c>
      <c r="C56" s="259" t="s">
        <v>253</v>
      </c>
      <c r="D56" s="259"/>
      <c r="E56" s="260" t="s">
        <v>249</v>
      </c>
      <c r="F56" s="260"/>
      <c r="G56" s="261" t="s">
        <v>292</v>
      </c>
      <c r="H56" s="261"/>
      <c r="I56" s="261"/>
    </row>
    <row r="57" spans="2:9" ht="31.5" customHeight="1">
      <c r="B57" s="147" t="s">
        <v>250</v>
      </c>
      <c r="C57" s="259"/>
      <c r="D57" s="259"/>
      <c r="E57" s="262" t="s">
        <v>251</v>
      </c>
      <c r="F57" s="262"/>
      <c r="G57" s="259"/>
      <c r="H57" s="259"/>
      <c r="I57" s="259"/>
    </row>
    <row r="58" spans="2:9" ht="31.5" customHeight="1">
      <c r="B58" s="147" t="s">
        <v>252</v>
      </c>
      <c r="C58" s="259"/>
      <c r="D58" s="259"/>
      <c r="E58" s="262"/>
      <c r="F58" s="262"/>
      <c r="G58" s="259"/>
      <c r="H58" s="259"/>
      <c r="I58" s="259"/>
    </row>
    <row r="59" spans="2:9" ht="15" hidden="1">
      <c r="B59" s="122"/>
      <c r="C59" s="122"/>
      <c r="D59" s="5"/>
      <c r="E59" s="5"/>
      <c r="F59" s="5"/>
      <c r="G59" s="5"/>
      <c r="H59" s="5"/>
      <c r="I59" s="123"/>
    </row>
    <row r="60" spans="2:9" ht="12.75" hidden="1">
      <c r="B60" s="125"/>
      <c r="C60" s="126"/>
      <c r="D60" s="126"/>
      <c r="E60" s="127"/>
      <c r="F60" s="127"/>
      <c r="G60" s="128"/>
      <c r="H60" s="129"/>
      <c r="I60" s="126"/>
    </row>
    <row r="61" spans="2:9" ht="12.75" hidden="1">
      <c r="B61" s="125"/>
      <c r="C61" s="126"/>
      <c r="D61" s="126"/>
      <c r="E61" s="127"/>
      <c r="F61" s="127"/>
      <c r="G61" s="128"/>
      <c r="H61" s="129"/>
      <c r="I61" s="126"/>
    </row>
    <row r="62" spans="2:9" ht="12.75" hidden="1">
      <c r="B62" s="125"/>
      <c r="C62" s="126"/>
      <c r="D62" s="126"/>
      <c r="E62" s="127"/>
      <c r="F62" s="127"/>
      <c r="G62" s="128"/>
      <c r="H62" s="129"/>
      <c r="I62" s="126"/>
    </row>
    <row r="63" spans="2:9" ht="12.75" hidden="1">
      <c r="B63" s="125"/>
      <c r="C63" s="126"/>
      <c r="D63" s="126"/>
      <c r="E63" s="127"/>
      <c r="F63" s="127"/>
      <c r="G63" s="128"/>
      <c r="H63" s="129"/>
      <c r="I63" s="126"/>
    </row>
    <row r="64" spans="2:9" ht="12.75" hidden="1">
      <c r="B64" s="125"/>
      <c r="C64" s="126"/>
      <c r="D64" s="126"/>
      <c r="E64" s="127"/>
      <c r="F64" s="127"/>
      <c r="G64" s="128"/>
      <c r="H64" s="129"/>
      <c r="I64" s="126"/>
    </row>
    <row r="65" spans="2:9" ht="12.75" hidden="1">
      <c r="B65" s="125"/>
      <c r="C65" s="126"/>
      <c r="D65" s="126"/>
      <c r="E65" s="127"/>
      <c r="F65" s="127"/>
      <c r="G65" s="128"/>
      <c r="H65" s="129"/>
      <c r="I65" s="126"/>
    </row>
    <row r="66" spans="2:9" ht="12.75" hidden="1">
      <c r="B66" s="125"/>
      <c r="C66" s="126"/>
      <c r="D66" s="126"/>
      <c r="E66" s="127"/>
      <c r="F66" s="127"/>
      <c r="G66" s="128"/>
      <c r="H66" s="129"/>
      <c r="I66" s="126"/>
    </row>
    <row r="67" spans="2:9" ht="12.75" hidden="1">
      <c r="B67" s="125"/>
      <c r="C67" s="126"/>
      <c r="D67" s="126"/>
      <c r="E67" s="127"/>
      <c r="F67" s="127"/>
      <c r="G67" s="128"/>
      <c r="H67" s="129"/>
      <c r="I67" s="126"/>
    </row>
  </sheetData>
  <sheetProtection/>
  <mergeCells count="65">
    <mergeCell ref="G5:I5"/>
    <mergeCell ref="B2:B5"/>
    <mergeCell ref="C5:F5"/>
    <mergeCell ref="C2:I2"/>
    <mergeCell ref="C3:I3"/>
    <mergeCell ref="C4:I4"/>
    <mergeCell ref="B6:I6"/>
    <mergeCell ref="B7:I7"/>
    <mergeCell ref="B8:I8"/>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B52:I52"/>
    <mergeCell ref="C51:I51"/>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6">
    <dataValidation type="list" allowBlank="1" showInputMessage="1" showErrorMessage="1" sqref="C10 I10">
      <formula1>2!#REF!</formula1>
    </dataValidation>
    <dataValidation type="list" allowBlank="1" showInputMessage="1" showErrorMessage="1" sqref="H16:I16">
      <formula1>2!#REF!</formula1>
    </dataValidation>
    <dataValidation type="list" allowBlank="1" showInputMessage="1" showErrorMessage="1" sqref="C13:I13">
      <formula1>2!#REF!</formula1>
    </dataValidation>
    <dataValidation type="list" allowBlank="1" showInputMessage="1" showErrorMessage="1" sqref="H15:I15">
      <formula1>2!#REF!</formula1>
    </dataValidation>
    <dataValidation type="list" allowBlank="1" showInputMessage="1" showErrorMessage="1" sqref="C12:F12">
      <formula1>2!#REF!</formula1>
    </dataValidation>
    <dataValidation type="list" allowBlank="1" showInputMessage="1" showErrorMessage="1" sqref="C27:E27">
      <formula1>2!#REF!</formula1>
    </dataValidation>
  </dataValidations>
  <printOptions/>
  <pageMargins left="0.7" right="0.7" top="0.75" bottom="0.75" header="0.3" footer="0.3"/>
  <pageSetup horizontalDpi="600" verticalDpi="600" orientation="portrait" r:id="rId2"/>
  <ignoredErrors>
    <ignoredError sqref="D40 G30:H30 G31:H40 D30 D31 D32 D33 D34 D35 D36 D37 D38 D39" formula="1"/>
    <ignoredError sqref="F30:F40" formula="1" unlockedFormula="1"/>
    <ignoredError sqref="F41" unlockedFormula="1"/>
  </ignoredErrors>
  <drawing r:id="rId1"/>
</worksheet>
</file>

<file path=xl/worksheets/sheet4.xml><?xml version="1.0" encoding="utf-8"?>
<worksheet xmlns="http://schemas.openxmlformats.org/spreadsheetml/2006/main" xmlns:r="http://schemas.openxmlformats.org/officeDocument/2006/relationships">
  <dimension ref="B2:P67"/>
  <sheetViews>
    <sheetView zoomScalePageLayoutView="0" workbookViewId="0" topLeftCell="A1">
      <selection activeCell="C10" sqref="C10"/>
    </sheetView>
  </sheetViews>
  <sheetFormatPr defaultColWidth="11.421875" defaultRowHeight="15"/>
  <cols>
    <col min="1" max="1" width="0.9921875" style="181" customWidth="1"/>
    <col min="2" max="2" width="25.421875" style="180" customWidth="1"/>
    <col min="3" max="3" width="14.57421875" style="181" customWidth="1"/>
    <col min="4" max="4" width="20.140625" style="181" customWidth="1"/>
    <col min="5" max="5" width="16.421875" style="181" customWidth="1"/>
    <col min="6" max="6" width="25.00390625" style="181" customWidth="1"/>
    <col min="7" max="7" width="22.00390625" style="182" customWidth="1"/>
    <col min="8" max="8" width="20.57421875" style="181" customWidth="1"/>
    <col min="9" max="9" width="22.421875" style="181" customWidth="1"/>
    <col min="10" max="10" width="11.421875" style="183" customWidth="1"/>
    <col min="11" max="12" width="11.421875" style="184" customWidth="1"/>
    <col min="13" max="16384" width="11.421875" style="181" customWidth="1"/>
  </cols>
  <sheetData>
    <row r="1" ht="6" customHeight="1"/>
    <row r="2" spans="2:9" ht="25.5" customHeight="1">
      <c r="B2" s="314"/>
      <c r="C2" s="315" t="s">
        <v>332</v>
      </c>
      <c r="D2" s="315"/>
      <c r="E2" s="315"/>
      <c r="F2" s="315"/>
      <c r="G2" s="315"/>
      <c r="H2" s="315"/>
      <c r="I2" s="315"/>
    </row>
    <row r="3" spans="2:9" ht="25.5" customHeight="1">
      <c r="B3" s="314"/>
      <c r="C3" s="316" t="s">
        <v>16</v>
      </c>
      <c r="D3" s="316"/>
      <c r="E3" s="316"/>
      <c r="F3" s="316"/>
      <c r="G3" s="316"/>
      <c r="H3" s="316"/>
      <c r="I3" s="316"/>
    </row>
    <row r="4" spans="2:13" ht="25.5" customHeight="1">
      <c r="B4" s="314"/>
      <c r="C4" s="316" t="s">
        <v>161</v>
      </c>
      <c r="D4" s="316"/>
      <c r="E4" s="316"/>
      <c r="F4" s="316"/>
      <c r="G4" s="316"/>
      <c r="H4" s="316"/>
      <c r="I4" s="316"/>
      <c r="M4" s="175" t="s">
        <v>204</v>
      </c>
    </row>
    <row r="5" spans="2:13" ht="25.5" customHeight="1">
      <c r="B5" s="314"/>
      <c r="C5" s="316" t="s">
        <v>163</v>
      </c>
      <c r="D5" s="316"/>
      <c r="E5" s="316"/>
      <c r="F5" s="316"/>
      <c r="G5" s="360" t="s">
        <v>333</v>
      </c>
      <c r="H5" s="360"/>
      <c r="I5" s="360"/>
      <c r="M5" s="175" t="s">
        <v>189</v>
      </c>
    </row>
    <row r="6" spans="2:13" ht="23.25" customHeight="1">
      <c r="B6" s="309" t="s">
        <v>165</v>
      </c>
      <c r="C6" s="309"/>
      <c r="D6" s="309"/>
      <c r="E6" s="309"/>
      <c r="F6" s="309"/>
      <c r="G6" s="309"/>
      <c r="H6" s="309"/>
      <c r="I6" s="309"/>
      <c r="M6" s="175" t="s">
        <v>205</v>
      </c>
    </row>
    <row r="7" spans="2:9" ht="24" customHeight="1">
      <c r="B7" s="310" t="s">
        <v>166</v>
      </c>
      <c r="C7" s="310"/>
      <c r="D7" s="310"/>
      <c r="E7" s="310"/>
      <c r="F7" s="310"/>
      <c r="G7" s="310"/>
      <c r="H7" s="310"/>
      <c r="I7" s="310"/>
    </row>
    <row r="8" spans="2:9" ht="24" customHeight="1">
      <c r="B8" s="267" t="s">
        <v>167</v>
      </c>
      <c r="C8" s="267"/>
      <c r="D8" s="267"/>
      <c r="E8" s="267"/>
      <c r="F8" s="267"/>
      <c r="G8" s="267"/>
      <c r="H8" s="267"/>
      <c r="I8" s="267"/>
    </row>
    <row r="9" spans="2:9" ht="30.75" customHeight="1">
      <c r="B9" s="230" t="s">
        <v>326</v>
      </c>
      <c r="C9" s="229">
        <v>3</v>
      </c>
      <c r="D9" s="294" t="s">
        <v>327</v>
      </c>
      <c r="E9" s="294"/>
      <c r="F9" s="311" t="s">
        <v>320</v>
      </c>
      <c r="G9" s="312"/>
      <c r="H9" s="312"/>
      <c r="I9" s="313"/>
    </row>
    <row r="10" spans="2:9" ht="30.75" customHeight="1">
      <c r="B10" s="189" t="s">
        <v>171</v>
      </c>
      <c r="C10" s="145" t="s">
        <v>172</v>
      </c>
      <c r="D10" s="294" t="s">
        <v>173</v>
      </c>
      <c r="E10" s="294"/>
      <c r="F10" s="275" t="s">
        <v>340</v>
      </c>
      <c r="G10" s="275"/>
      <c r="H10" s="190" t="s">
        <v>174</v>
      </c>
      <c r="I10" s="145" t="s">
        <v>172</v>
      </c>
    </row>
    <row r="11" spans="2:9" ht="30.75" customHeight="1">
      <c r="B11" s="189" t="s">
        <v>177</v>
      </c>
      <c r="C11" s="287" t="s">
        <v>253</v>
      </c>
      <c r="D11" s="287"/>
      <c r="E11" s="287"/>
      <c r="F11" s="287"/>
      <c r="G11" s="190" t="s">
        <v>178</v>
      </c>
      <c r="H11" s="288" t="s">
        <v>253</v>
      </c>
      <c r="I11" s="288"/>
    </row>
    <row r="12" spans="2:9" ht="30.75" customHeight="1">
      <c r="B12" s="189" t="s">
        <v>181</v>
      </c>
      <c r="C12" s="289" t="s">
        <v>179</v>
      </c>
      <c r="D12" s="289"/>
      <c r="E12" s="289"/>
      <c r="F12" s="289"/>
      <c r="G12" s="190" t="s">
        <v>183</v>
      </c>
      <c r="H12" s="290" t="s">
        <v>255</v>
      </c>
      <c r="I12" s="290"/>
    </row>
    <row r="13" spans="2:9" ht="30.75" customHeight="1">
      <c r="B13" s="189" t="s">
        <v>184</v>
      </c>
      <c r="C13" s="291" t="s">
        <v>151</v>
      </c>
      <c r="D13" s="291"/>
      <c r="E13" s="291"/>
      <c r="F13" s="291"/>
      <c r="G13" s="291"/>
      <c r="H13" s="291"/>
      <c r="I13" s="291"/>
    </row>
    <row r="14" spans="2:9" ht="30.75" customHeight="1">
      <c r="B14" s="189" t="s">
        <v>185</v>
      </c>
      <c r="C14" s="292" t="s">
        <v>253</v>
      </c>
      <c r="D14" s="292"/>
      <c r="E14" s="292"/>
      <c r="F14" s="292"/>
      <c r="G14" s="292"/>
      <c r="H14" s="292"/>
      <c r="I14" s="292"/>
    </row>
    <row r="15" spans="2:9" ht="30.75" customHeight="1">
      <c r="B15" s="189" t="s">
        <v>187</v>
      </c>
      <c r="C15" s="273" t="s">
        <v>294</v>
      </c>
      <c r="D15" s="273"/>
      <c r="E15" s="273"/>
      <c r="F15" s="273"/>
      <c r="G15" s="190" t="s">
        <v>188</v>
      </c>
      <c r="H15" s="275" t="s">
        <v>189</v>
      </c>
      <c r="I15" s="275"/>
    </row>
    <row r="16" spans="2:16" ht="30.75" customHeight="1">
      <c r="B16" s="189" t="s">
        <v>191</v>
      </c>
      <c r="C16" s="286" t="s">
        <v>328</v>
      </c>
      <c r="D16" s="286"/>
      <c r="E16" s="286"/>
      <c r="F16" s="286"/>
      <c r="G16" s="190" t="s">
        <v>192</v>
      </c>
      <c r="H16" s="275" t="s">
        <v>168</v>
      </c>
      <c r="I16" s="275"/>
      <c r="P16" s="101" t="s">
        <v>145</v>
      </c>
    </row>
    <row r="17" spans="2:16" ht="40.5" customHeight="1">
      <c r="B17" s="189" t="s">
        <v>194</v>
      </c>
      <c r="C17" s="306" t="s">
        <v>295</v>
      </c>
      <c r="D17" s="307"/>
      <c r="E17" s="307"/>
      <c r="F17" s="307"/>
      <c r="G17" s="307"/>
      <c r="H17" s="307"/>
      <c r="I17" s="308"/>
      <c r="P17" s="101" t="s">
        <v>147</v>
      </c>
    </row>
    <row r="18" spans="2:16" ht="30.75" customHeight="1">
      <c r="B18" s="189" t="s">
        <v>196</v>
      </c>
      <c r="C18" s="273" t="s">
        <v>296</v>
      </c>
      <c r="D18" s="273"/>
      <c r="E18" s="273"/>
      <c r="F18" s="273"/>
      <c r="G18" s="273"/>
      <c r="H18" s="273"/>
      <c r="I18" s="273"/>
      <c r="P18" s="101" t="s">
        <v>149</v>
      </c>
    </row>
    <row r="19" spans="2:16" ht="30.75" customHeight="1">
      <c r="B19" s="189" t="s">
        <v>198</v>
      </c>
      <c r="C19" s="280" t="s">
        <v>297</v>
      </c>
      <c r="D19" s="280"/>
      <c r="E19" s="280"/>
      <c r="F19" s="280"/>
      <c r="G19" s="280"/>
      <c r="H19" s="280"/>
      <c r="I19" s="280"/>
      <c r="P19" s="101" t="s">
        <v>151</v>
      </c>
    </row>
    <row r="20" spans="2:16" ht="30.75" customHeight="1">
      <c r="B20" s="189" t="s">
        <v>199</v>
      </c>
      <c r="C20" s="282" t="s">
        <v>200</v>
      </c>
      <c r="D20" s="282"/>
      <c r="E20" s="282"/>
      <c r="F20" s="282"/>
      <c r="G20" s="282"/>
      <c r="H20" s="282"/>
      <c r="I20" s="282"/>
      <c r="P20" s="101" t="s">
        <v>153</v>
      </c>
    </row>
    <row r="21" spans="2:16" ht="27.75" customHeight="1">
      <c r="B21" s="283" t="s">
        <v>201</v>
      </c>
      <c r="C21" s="284" t="s">
        <v>202</v>
      </c>
      <c r="D21" s="284"/>
      <c r="E21" s="284"/>
      <c r="F21" s="285" t="s">
        <v>203</v>
      </c>
      <c r="G21" s="285"/>
      <c r="H21" s="285"/>
      <c r="I21" s="285"/>
      <c r="P21" s="101" t="s">
        <v>155</v>
      </c>
    </row>
    <row r="22" spans="2:16" ht="27" customHeight="1">
      <c r="B22" s="283"/>
      <c r="C22" s="280" t="s">
        <v>298</v>
      </c>
      <c r="D22" s="280"/>
      <c r="E22" s="280"/>
      <c r="F22" s="280" t="s">
        <v>299</v>
      </c>
      <c r="G22" s="280"/>
      <c r="H22" s="280"/>
      <c r="I22" s="280"/>
      <c r="P22" s="101" t="s">
        <v>156</v>
      </c>
    </row>
    <row r="23" spans="2:16" ht="39.75" customHeight="1">
      <c r="B23" s="189" t="s">
        <v>206</v>
      </c>
      <c r="C23" s="275" t="s">
        <v>207</v>
      </c>
      <c r="D23" s="275"/>
      <c r="E23" s="275"/>
      <c r="F23" s="275" t="s">
        <v>207</v>
      </c>
      <c r="G23" s="275"/>
      <c r="H23" s="275"/>
      <c r="I23" s="275"/>
      <c r="P23" s="101" t="s">
        <v>157</v>
      </c>
    </row>
    <row r="24" spans="2:9" ht="44.25" customHeight="1">
      <c r="B24" s="189" t="s">
        <v>208</v>
      </c>
      <c r="C24" s="279" t="s">
        <v>300</v>
      </c>
      <c r="D24" s="279"/>
      <c r="E24" s="279"/>
      <c r="F24" s="280" t="s">
        <v>301</v>
      </c>
      <c r="G24" s="280"/>
      <c r="H24" s="280"/>
      <c r="I24" s="280"/>
    </row>
    <row r="25" spans="2:9" ht="29.25" customHeight="1">
      <c r="B25" s="189" t="s">
        <v>209</v>
      </c>
      <c r="C25" s="272">
        <v>43466</v>
      </c>
      <c r="D25" s="273"/>
      <c r="E25" s="273"/>
      <c r="F25" s="190" t="s">
        <v>210</v>
      </c>
      <c r="G25" s="317" t="s">
        <v>253</v>
      </c>
      <c r="H25" s="317"/>
      <c r="I25" s="317"/>
    </row>
    <row r="26" spans="2:9" ht="27" customHeight="1">
      <c r="B26" s="189" t="s">
        <v>211</v>
      </c>
      <c r="C26" s="272">
        <v>43830</v>
      </c>
      <c r="D26" s="273"/>
      <c r="E26" s="273"/>
      <c r="F26" s="190" t="s">
        <v>212</v>
      </c>
      <c r="G26" s="274">
        <v>1</v>
      </c>
      <c r="H26" s="274"/>
      <c r="I26" s="274"/>
    </row>
    <row r="27" spans="2:9" ht="47.25" customHeight="1">
      <c r="B27" s="189" t="s">
        <v>213</v>
      </c>
      <c r="C27" s="292" t="s">
        <v>195</v>
      </c>
      <c r="D27" s="292"/>
      <c r="E27" s="292"/>
      <c r="F27" s="200" t="s">
        <v>214</v>
      </c>
      <c r="G27" s="276"/>
      <c r="H27" s="276"/>
      <c r="I27" s="276"/>
    </row>
    <row r="28" spans="2:9" ht="30" customHeight="1">
      <c r="B28" s="277" t="s">
        <v>215</v>
      </c>
      <c r="C28" s="277"/>
      <c r="D28" s="277"/>
      <c r="E28" s="277"/>
      <c r="F28" s="277"/>
      <c r="G28" s="277"/>
      <c r="H28" s="277"/>
      <c r="I28" s="277"/>
    </row>
    <row r="29" spans="2:9" ht="56.25" customHeight="1">
      <c r="B29" s="191" t="s">
        <v>216</v>
      </c>
      <c r="C29" s="191" t="s">
        <v>217</v>
      </c>
      <c r="D29" s="191" t="s">
        <v>218</v>
      </c>
      <c r="E29" s="191" t="s">
        <v>219</v>
      </c>
      <c r="F29" s="191" t="s">
        <v>220</v>
      </c>
      <c r="G29" s="192" t="s">
        <v>221</v>
      </c>
      <c r="H29" s="192" t="s">
        <v>222</v>
      </c>
      <c r="I29" s="191" t="s">
        <v>223</v>
      </c>
    </row>
    <row r="30" spans="2:9" ht="19.5" customHeight="1">
      <c r="B30" s="201" t="s">
        <v>224</v>
      </c>
      <c r="C30" s="193">
        <v>0</v>
      </c>
      <c r="D30" s="142">
        <f>+C30</f>
        <v>0</v>
      </c>
      <c r="E30" s="198">
        <v>0</v>
      </c>
      <c r="F30" s="194">
        <f>+E30</f>
        <v>0</v>
      </c>
      <c r="G30" s="202" t="e">
        <f>+C30/E30</f>
        <v>#DIV/0!</v>
      </c>
      <c r="H30" s="203">
        <f>+D30/$F$41</f>
        <v>0</v>
      </c>
      <c r="I30" s="204">
        <f>+H30/$G$26</f>
        <v>0</v>
      </c>
    </row>
    <row r="31" spans="2:9" ht="19.5" customHeight="1">
      <c r="B31" s="201" t="s">
        <v>225</v>
      </c>
      <c r="C31" s="193">
        <v>0</v>
      </c>
      <c r="D31" s="142">
        <f>+C31+D30</f>
        <v>0</v>
      </c>
      <c r="E31" s="198">
        <v>0</v>
      </c>
      <c r="F31" s="194">
        <f>+E31+F30</f>
        <v>0</v>
      </c>
      <c r="G31" s="202" t="e">
        <f aca="true" t="shared" si="0" ref="G31:G41">+C31/E31</f>
        <v>#DIV/0!</v>
      </c>
      <c r="H31" s="203">
        <f aca="true" t="shared" si="1" ref="H31:H41">+D31/$F$41</f>
        <v>0</v>
      </c>
      <c r="I31" s="204">
        <f aca="true" t="shared" si="2" ref="I31:I41">+H31/$G$26</f>
        <v>0</v>
      </c>
    </row>
    <row r="32" spans="2:9" ht="19.5" customHeight="1">
      <c r="B32" s="201" t="s">
        <v>226</v>
      </c>
      <c r="C32" s="193">
        <v>0</v>
      </c>
      <c r="D32" s="142">
        <f aca="true" t="shared" si="3" ref="D32:D41">+C32+D31</f>
        <v>0</v>
      </c>
      <c r="E32" s="198">
        <v>0</v>
      </c>
      <c r="F32" s="194">
        <f aca="true" t="shared" si="4" ref="F32:F41">+E32+F31</f>
        <v>0</v>
      </c>
      <c r="G32" s="202" t="e">
        <f t="shared" si="0"/>
        <v>#DIV/0!</v>
      </c>
      <c r="H32" s="203">
        <f t="shared" si="1"/>
        <v>0</v>
      </c>
      <c r="I32" s="204">
        <f t="shared" si="2"/>
        <v>0</v>
      </c>
    </row>
    <row r="33" spans="2:9" ht="19.5" customHeight="1">
      <c r="B33" s="201" t="s">
        <v>227</v>
      </c>
      <c r="C33" s="193">
        <v>0</v>
      </c>
      <c r="D33" s="142">
        <f t="shared" si="3"/>
        <v>0</v>
      </c>
      <c r="E33" s="193">
        <v>0</v>
      </c>
      <c r="F33" s="194">
        <f t="shared" si="4"/>
        <v>0</v>
      </c>
      <c r="G33" s="202" t="e">
        <f t="shared" si="0"/>
        <v>#DIV/0!</v>
      </c>
      <c r="H33" s="203">
        <f t="shared" si="1"/>
        <v>0</v>
      </c>
      <c r="I33" s="204">
        <f t="shared" si="2"/>
        <v>0</v>
      </c>
    </row>
    <row r="34" spans="2:9" ht="19.5" customHeight="1">
      <c r="B34" s="201" t="s">
        <v>228</v>
      </c>
      <c r="C34" s="193">
        <v>0</v>
      </c>
      <c r="D34" s="142">
        <f t="shared" si="3"/>
        <v>0</v>
      </c>
      <c r="E34" s="193">
        <v>1</v>
      </c>
      <c r="F34" s="194">
        <f t="shared" si="4"/>
        <v>1</v>
      </c>
      <c r="G34" s="202">
        <f t="shared" si="0"/>
        <v>0</v>
      </c>
      <c r="H34" s="203">
        <f t="shared" si="1"/>
        <v>0</v>
      </c>
      <c r="I34" s="204">
        <f t="shared" si="2"/>
        <v>0</v>
      </c>
    </row>
    <row r="35" spans="2:9" ht="19.5" customHeight="1">
      <c r="B35" s="201" t="s">
        <v>229</v>
      </c>
      <c r="C35" s="193">
        <v>0</v>
      </c>
      <c r="D35" s="142">
        <f t="shared" si="3"/>
        <v>0</v>
      </c>
      <c r="E35" s="193">
        <v>0</v>
      </c>
      <c r="F35" s="194">
        <f t="shared" si="4"/>
        <v>1</v>
      </c>
      <c r="G35" s="202" t="e">
        <f t="shared" si="0"/>
        <v>#DIV/0!</v>
      </c>
      <c r="H35" s="203">
        <f t="shared" si="1"/>
        <v>0</v>
      </c>
      <c r="I35" s="204">
        <f t="shared" si="2"/>
        <v>0</v>
      </c>
    </row>
    <row r="36" spans="2:9" ht="19.5" customHeight="1">
      <c r="B36" s="201" t="s">
        <v>230</v>
      </c>
      <c r="C36" s="193">
        <v>0</v>
      </c>
      <c r="D36" s="142">
        <f t="shared" si="3"/>
        <v>0</v>
      </c>
      <c r="E36" s="193">
        <v>0</v>
      </c>
      <c r="F36" s="194">
        <f t="shared" si="4"/>
        <v>1</v>
      </c>
      <c r="G36" s="202" t="e">
        <f t="shared" si="0"/>
        <v>#DIV/0!</v>
      </c>
      <c r="H36" s="203">
        <f t="shared" si="1"/>
        <v>0</v>
      </c>
      <c r="I36" s="204">
        <f t="shared" si="2"/>
        <v>0</v>
      </c>
    </row>
    <row r="37" spans="2:9" ht="19.5" customHeight="1">
      <c r="B37" s="201" t="s">
        <v>231</v>
      </c>
      <c r="C37" s="193">
        <v>0</v>
      </c>
      <c r="D37" s="142">
        <f t="shared" si="3"/>
        <v>0</v>
      </c>
      <c r="E37" s="193">
        <v>0</v>
      </c>
      <c r="F37" s="194">
        <f t="shared" si="4"/>
        <v>1</v>
      </c>
      <c r="G37" s="202" t="e">
        <f t="shared" si="0"/>
        <v>#DIV/0!</v>
      </c>
      <c r="H37" s="203">
        <f t="shared" si="1"/>
        <v>0</v>
      </c>
      <c r="I37" s="204">
        <f t="shared" si="2"/>
        <v>0</v>
      </c>
    </row>
    <row r="38" spans="2:9" ht="19.5" customHeight="1">
      <c r="B38" s="201" t="s">
        <v>232</v>
      </c>
      <c r="C38" s="193">
        <v>0</v>
      </c>
      <c r="D38" s="142">
        <f t="shared" si="3"/>
        <v>0</v>
      </c>
      <c r="E38" s="193">
        <v>1</v>
      </c>
      <c r="F38" s="194">
        <f t="shared" si="4"/>
        <v>2</v>
      </c>
      <c r="G38" s="202">
        <f t="shared" si="0"/>
        <v>0</v>
      </c>
      <c r="H38" s="203">
        <f t="shared" si="1"/>
        <v>0</v>
      </c>
      <c r="I38" s="204">
        <f t="shared" si="2"/>
        <v>0</v>
      </c>
    </row>
    <row r="39" spans="2:9" ht="19.5" customHeight="1">
      <c r="B39" s="201" t="s">
        <v>233</v>
      </c>
      <c r="C39" s="193">
        <v>0</v>
      </c>
      <c r="D39" s="142">
        <f t="shared" si="3"/>
        <v>0</v>
      </c>
      <c r="E39" s="199">
        <v>0</v>
      </c>
      <c r="F39" s="194">
        <f t="shared" si="4"/>
        <v>2</v>
      </c>
      <c r="G39" s="202" t="e">
        <f t="shared" si="0"/>
        <v>#DIV/0!</v>
      </c>
      <c r="H39" s="203">
        <f t="shared" si="1"/>
        <v>0</v>
      </c>
      <c r="I39" s="204">
        <f t="shared" si="2"/>
        <v>0</v>
      </c>
    </row>
    <row r="40" spans="2:9" ht="19.5" customHeight="1">
      <c r="B40" s="201" t="s">
        <v>234</v>
      </c>
      <c r="C40" s="193">
        <v>0</v>
      </c>
      <c r="D40" s="142">
        <f t="shared" si="3"/>
        <v>0</v>
      </c>
      <c r="E40" s="199">
        <v>0</v>
      </c>
      <c r="F40" s="194">
        <f t="shared" si="4"/>
        <v>2</v>
      </c>
      <c r="G40" s="202" t="e">
        <f t="shared" si="0"/>
        <v>#DIV/0!</v>
      </c>
      <c r="H40" s="203">
        <f t="shared" si="1"/>
        <v>0</v>
      </c>
      <c r="I40" s="204">
        <f t="shared" si="2"/>
        <v>0</v>
      </c>
    </row>
    <row r="41" spans="2:9" ht="19.5" customHeight="1">
      <c r="B41" s="201" t="s">
        <v>235</v>
      </c>
      <c r="C41" s="193">
        <v>0</v>
      </c>
      <c r="D41" s="142">
        <f t="shared" si="3"/>
        <v>0</v>
      </c>
      <c r="E41" s="199">
        <v>1</v>
      </c>
      <c r="F41" s="194">
        <f t="shared" si="4"/>
        <v>3</v>
      </c>
      <c r="G41" s="202">
        <f t="shared" si="0"/>
        <v>0</v>
      </c>
      <c r="H41" s="203">
        <f t="shared" si="1"/>
        <v>0</v>
      </c>
      <c r="I41" s="204">
        <f t="shared" si="2"/>
        <v>0</v>
      </c>
    </row>
    <row r="42" spans="2:9" ht="54" customHeight="1">
      <c r="B42" s="195" t="s">
        <v>236</v>
      </c>
      <c r="C42" s="278"/>
      <c r="D42" s="278"/>
      <c r="E42" s="278"/>
      <c r="F42" s="278"/>
      <c r="G42" s="278"/>
      <c r="H42" s="278"/>
      <c r="I42" s="278"/>
    </row>
    <row r="43" spans="2:9" ht="29.25" customHeight="1">
      <c r="B43" s="267" t="s">
        <v>237</v>
      </c>
      <c r="C43" s="267"/>
      <c r="D43" s="267"/>
      <c r="E43" s="267"/>
      <c r="F43" s="267"/>
      <c r="G43" s="267"/>
      <c r="H43" s="267"/>
      <c r="I43" s="267"/>
    </row>
    <row r="44" spans="2:9" ht="45.75" customHeight="1">
      <c r="B44" s="268"/>
      <c r="C44" s="268"/>
      <c r="D44" s="268"/>
      <c r="E44" s="268"/>
      <c r="F44" s="268"/>
      <c r="G44" s="268"/>
      <c r="H44" s="268"/>
      <c r="I44" s="268"/>
    </row>
    <row r="45" spans="2:9" ht="45.75" customHeight="1">
      <c r="B45" s="268"/>
      <c r="C45" s="268"/>
      <c r="D45" s="268"/>
      <c r="E45" s="268"/>
      <c r="F45" s="268"/>
      <c r="G45" s="268"/>
      <c r="H45" s="268"/>
      <c r="I45" s="268"/>
    </row>
    <row r="46" spans="2:9" ht="45.75" customHeight="1">
      <c r="B46" s="268"/>
      <c r="C46" s="268"/>
      <c r="D46" s="268"/>
      <c r="E46" s="268"/>
      <c r="F46" s="268"/>
      <c r="G46" s="268"/>
      <c r="H46" s="268"/>
      <c r="I46" s="268"/>
    </row>
    <row r="47" spans="2:9" ht="45.75" customHeight="1">
      <c r="B47" s="268"/>
      <c r="C47" s="268"/>
      <c r="D47" s="268"/>
      <c r="E47" s="268"/>
      <c r="F47" s="268"/>
      <c r="G47" s="268"/>
      <c r="H47" s="268"/>
      <c r="I47" s="268"/>
    </row>
    <row r="48" spans="2:9" ht="45.75" customHeight="1">
      <c r="B48" s="268"/>
      <c r="C48" s="268"/>
      <c r="D48" s="268"/>
      <c r="E48" s="268"/>
      <c r="F48" s="268"/>
      <c r="G48" s="268"/>
      <c r="H48" s="268"/>
      <c r="I48" s="268"/>
    </row>
    <row r="49" spans="2:9" ht="46.5" customHeight="1">
      <c r="B49" s="189" t="s">
        <v>238</v>
      </c>
      <c r="C49" s="299"/>
      <c r="D49" s="299"/>
      <c r="E49" s="299"/>
      <c r="F49" s="299"/>
      <c r="G49" s="299"/>
      <c r="H49" s="299"/>
      <c r="I49" s="299"/>
    </row>
    <row r="50" spans="2:9" ht="30" customHeight="1">
      <c r="B50" s="189" t="s">
        <v>239</v>
      </c>
      <c r="C50" s="300"/>
      <c r="D50" s="300"/>
      <c r="E50" s="300"/>
      <c r="F50" s="300"/>
      <c r="G50" s="300"/>
      <c r="H50" s="300"/>
      <c r="I50" s="300"/>
    </row>
    <row r="51" spans="2:9" ht="46.5" customHeight="1">
      <c r="B51" s="197" t="s">
        <v>240</v>
      </c>
      <c r="C51" s="301"/>
      <c r="D51" s="301"/>
      <c r="E51" s="301"/>
      <c r="F51" s="301"/>
      <c r="G51" s="301"/>
      <c r="H51" s="301"/>
      <c r="I51" s="301"/>
    </row>
    <row r="52" spans="2:9" ht="29.25" customHeight="1">
      <c r="B52" s="267" t="s">
        <v>241</v>
      </c>
      <c r="C52" s="267"/>
      <c r="D52" s="267"/>
      <c r="E52" s="267"/>
      <c r="F52" s="267"/>
      <c r="G52" s="267"/>
      <c r="H52" s="267"/>
      <c r="I52" s="267"/>
    </row>
    <row r="53" spans="2:9" ht="33" customHeight="1">
      <c r="B53" s="263" t="s">
        <v>242</v>
      </c>
      <c r="C53" s="196" t="s">
        <v>243</v>
      </c>
      <c r="D53" s="264" t="s">
        <v>244</v>
      </c>
      <c r="E53" s="264"/>
      <c r="F53" s="264"/>
      <c r="G53" s="264" t="s">
        <v>245</v>
      </c>
      <c r="H53" s="264"/>
      <c r="I53" s="264"/>
    </row>
    <row r="54" spans="2:9" ht="31.5" customHeight="1">
      <c r="B54" s="263"/>
      <c r="C54" s="206"/>
      <c r="D54" s="296"/>
      <c r="E54" s="296"/>
      <c r="F54" s="296"/>
      <c r="G54" s="297"/>
      <c r="H54" s="297"/>
      <c r="I54" s="297"/>
    </row>
    <row r="55" spans="2:9" ht="31.5" customHeight="1">
      <c r="B55" s="197" t="s">
        <v>246</v>
      </c>
      <c r="C55" s="261"/>
      <c r="D55" s="261"/>
      <c r="E55" s="266" t="s">
        <v>247</v>
      </c>
      <c r="F55" s="266"/>
      <c r="G55" s="261" t="s">
        <v>292</v>
      </c>
      <c r="H55" s="261"/>
      <c r="I55" s="261"/>
    </row>
    <row r="56" spans="2:9" ht="31.5" customHeight="1">
      <c r="B56" s="197" t="s">
        <v>248</v>
      </c>
      <c r="C56" s="259" t="s">
        <v>253</v>
      </c>
      <c r="D56" s="259"/>
      <c r="E56" s="260" t="s">
        <v>249</v>
      </c>
      <c r="F56" s="260"/>
      <c r="G56" s="261" t="s">
        <v>292</v>
      </c>
      <c r="H56" s="261"/>
      <c r="I56" s="261"/>
    </row>
    <row r="57" spans="2:9" ht="31.5" customHeight="1">
      <c r="B57" s="197" t="s">
        <v>250</v>
      </c>
      <c r="C57" s="259"/>
      <c r="D57" s="259"/>
      <c r="E57" s="262" t="s">
        <v>251</v>
      </c>
      <c r="F57" s="262"/>
      <c r="G57" s="259"/>
      <c r="H57" s="259"/>
      <c r="I57" s="259"/>
    </row>
    <row r="58" spans="2:9" ht="31.5" customHeight="1">
      <c r="B58" s="197" t="s">
        <v>252</v>
      </c>
      <c r="C58" s="259"/>
      <c r="D58" s="259"/>
      <c r="E58" s="262"/>
      <c r="F58" s="262"/>
      <c r="G58" s="259"/>
      <c r="H58" s="259"/>
      <c r="I58" s="259"/>
    </row>
    <row r="59" spans="2:9" ht="15" hidden="1">
      <c r="B59" s="185"/>
      <c r="C59" s="185"/>
      <c r="D59" s="177"/>
      <c r="E59" s="177"/>
      <c r="F59" s="177"/>
      <c r="G59" s="177"/>
      <c r="H59" s="177"/>
      <c r="I59" s="186"/>
    </row>
    <row r="60" spans="2:9" ht="12.75" hidden="1">
      <c r="B60" s="125"/>
      <c r="C60" s="126"/>
      <c r="D60" s="126"/>
      <c r="E60" s="127"/>
      <c r="F60" s="127"/>
      <c r="G60" s="128"/>
      <c r="H60" s="129"/>
      <c r="I60" s="126"/>
    </row>
    <row r="61" spans="2:9" ht="12.75" hidden="1">
      <c r="B61" s="125"/>
      <c r="C61" s="126"/>
      <c r="D61" s="126"/>
      <c r="E61" s="127"/>
      <c r="F61" s="127"/>
      <c r="G61" s="128"/>
      <c r="H61" s="129"/>
      <c r="I61" s="126"/>
    </row>
    <row r="62" spans="2:9" ht="12.75" hidden="1">
      <c r="B62" s="125"/>
      <c r="C62" s="126"/>
      <c r="D62" s="126"/>
      <c r="E62" s="127"/>
      <c r="F62" s="127"/>
      <c r="G62" s="128"/>
      <c r="H62" s="129"/>
      <c r="I62" s="126"/>
    </row>
    <row r="63" spans="2:9" ht="12.75" hidden="1">
      <c r="B63" s="125"/>
      <c r="C63" s="126"/>
      <c r="D63" s="126"/>
      <c r="E63" s="127"/>
      <c r="F63" s="127"/>
      <c r="G63" s="128"/>
      <c r="H63" s="129"/>
      <c r="I63" s="126"/>
    </row>
    <row r="64" spans="2:9" ht="12.75" hidden="1">
      <c r="B64" s="125"/>
      <c r="C64" s="126"/>
      <c r="D64" s="126"/>
      <c r="E64" s="127"/>
      <c r="F64" s="127"/>
      <c r="G64" s="128"/>
      <c r="H64" s="129"/>
      <c r="I64" s="126"/>
    </row>
    <row r="65" spans="2:9" ht="12.75" hidden="1">
      <c r="B65" s="125"/>
      <c r="C65" s="126"/>
      <c r="D65" s="126"/>
      <c r="E65" s="127"/>
      <c r="F65" s="127"/>
      <c r="G65" s="128"/>
      <c r="H65" s="129"/>
      <c r="I65" s="126"/>
    </row>
    <row r="66" spans="2:9" ht="12.75" hidden="1">
      <c r="B66" s="125"/>
      <c r="C66" s="126"/>
      <c r="D66" s="126"/>
      <c r="E66" s="127"/>
      <c r="F66" s="127"/>
      <c r="G66" s="128"/>
      <c r="H66" s="129"/>
      <c r="I66" s="126"/>
    </row>
    <row r="67" spans="2:9" ht="12.75" hidden="1">
      <c r="B67" s="125"/>
      <c r="C67" s="126"/>
      <c r="D67" s="126"/>
      <c r="E67" s="127"/>
      <c r="F67" s="127"/>
      <c r="G67" s="128"/>
      <c r="H67" s="129"/>
      <c r="I67" s="126"/>
    </row>
  </sheetData>
  <sheetProtection/>
  <mergeCells count="65">
    <mergeCell ref="G5:I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5:F5"/>
    <mergeCell ref="C2:I2"/>
    <mergeCell ref="C3:I3"/>
    <mergeCell ref="C4:I4"/>
  </mergeCells>
  <dataValidations count="6">
    <dataValidation type="list" allowBlank="1" showInputMessage="1" showErrorMessage="1" sqref="C10 I10">
      <formula1>3_PAAC!#REF!</formula1>
    </dataValidation>
    <dataValidation type="list" allowBlank="1" showInputMessage="1" showErrorMessage="1" sqref="H16:I16">
      <formula1>3_PAAC!#REF!</formula1>
    </dataValidation>
    <dataValidation type="list" allowBlank="1" showInputMessage="1" showErrorMessage="1" sqref="C13:I13">
      <formula1>$P$16:$P$23</formula1>
    </dataValidation>
    <dataValidation type="list" allowBlank="1" showInputMessage="1" showErrorMessage="1" sqref="H15:I15">
      <formula1>$M$4:$M$6</formula1>
    </dataValidation>
    <dataValidation type="list" allowBlank="1" showInputMessage="1" showErrorMessage="1" sqref="C12:F12">
      <formula1>3_PAAC!#REF!</formula1>
    </dataValidation>
    <dataValidation type="list" allowBlank="1" showInputMessage="1" showErrorMessage="1" sqref="C27:E27">
      <formula1>3_PAAC!#REF!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B1:K25"/>
  <sheetViews>
    <sheetView zoomScalePageLayoutView="0" workbookViewId="0" topLeftCell="A3">
      <selection activeCell="H17" sqref="H17"/>
    </sheetView>
  </sheetViews>
  <sheetFormatPr defaultColWidth="11.421875" defaultRowHeight="15"/>
  <cols>
    <col min="1" max="1" width="1.28515625" style="176" customWidth="1"/>
    <col min="2" max="2" width="21.8515625" style="213" customWidth="1"/>
    <col min="3" max="3" width="34.57421875" style="176" customWidth="1"/>
    <col min="4" max="4" width="16.28125" style="176" customWidth="1"/>
    <col min="5" max="5" width="5.8515625" style="176" customWidth="1"/>
    <col min="6" max="6" width="34.8515625" style="176" customWidth="1"/>
    <col min="7" max="8" width="16.140625" style="176" customWidth="1"/>
    <col min="9" max="9" width="16.28125" style="176" customWidth="1"/>
    <col min="10" max="10" width="15.7109375" style="176" customWidth="1"/>
    <col min="11" max="11" width="38.140625" style="176" customWidth="1"/>
    <col min="12" max="197" width="11.421875" style="176" customWidth="1"/>
    <col min="198" max="198" width="1.421875" style="176" customWidth="1"/>
    <col min="199" max="16384" width="11.421875" style="176" customWidth="1"/>
  </cols>
  <sheetData>
    <row r="1" spans="2:11" ht="18" customHeight="1" thickBot="1">
      <c r="B1" s="323"/>
      <c r="C1" s="326" t="s">
        <v>334</v>
      </c>
      <c r="D1" s="327"/>
      <c r="E1" s="327"/>
      <c r="F1" s="327"/>
      <c r="G1" s="327"/>
      <c r="H1" s="327"/>
      <c r="I1" s="327"/>
      <c r="J1" s="327"/>
      <c r="K1" s="328"/>
    </row>
    <row r="2" spans="2:11" ht="18" customHeight="1" thickBot="1">
      <c r="B2" s="324"/>
      <c r="C2" s="329" t="s">
        <v>16</v>
      </c>
      <c r="D2" s="330"/>
      <c r="E2" s="330"/>
      <c r="F2" s="330"/>
      <c r="G2" s="330"/>
      <c r="H2" s="330"/>
      <c r="I2" s="330"/>
      <c r="J2" s="330"/>
      <c r="K2" s="331"/>
    </row>
    <row r="3" spans="2:11" ht="18" customHeight="1" thickBot="1">
      <c r="B3" s="324"/>
      <c r="C3" s="329" t="s">
        <v>302</v>
      </c>
      <c r="D3" s="330"/>
      <c r="E3" s="330"/>
      <c r="F3" s="330"/>
      <c r="G3" s="330"/>
      <c r="H3" s="330"/>
      <c r="I3" s="330"/>
      <c r="J3" s="330"/>
      <c r="K3" s="331"/>
    </row>
    <row r="4" spans="2:11" ht="18" customHeight="1" thickBot="1">
      <c r="B4" s="325"/>
      <c r="C4" s="361" t="s">
        <v>335</v>
      </c>
      <c r="D4" s="362"/>
      <c r="E4" s="362"/>
      <c r="F4" s="362"/>
      <c r="G4" s="362"/>
      <c r="H4" s="332" t="s">
        <v>333</v>
      </c>
      <c r="I4" s="333"/>
      <c r="J4" s="333"/>
      <c r="K4" s="334"/>
    </row>
    <row r="5" spans="2:10" ht="18" customHeight="1" thickBot="1">
      <c r="B5" s="207"/>
      <c r="C5" s="208"/>
      <c r="D5" s="208"/>
      <c r="E5" s="208"/>
      <c r="F5" s="208"/>
      <c r="G5" s="208"/>
      <c r="H5" s="208"/>
      <c r="I5" s="208"/>
      <c r="J5" s="209"/>
    </row>
    <row r="6" spans="2:10" ht="46.5" customHeight="1" thickBot="1">
      <c r="B6" s="210" t="s">
        <v>303</v>
      </c>
      <c r="C6" s="342" t="s">
        <v>325</v>
      </c>
      <c r="D6" s="343"/>
      <c r="E6" s="344"/>
      <c r="F6" s="211"/>
      <c r="G6" s="208"/>
      <c r="H6" s="208"/>
      <c r="I6" s="208"/>
      <c r="J6" s="209"/>
    </row>
    <row r="7" spans="2:10" ht="32.25" customHeight="1" thickBot="1">
      <c r="B7" s="178" t="s">
        <v>23</v>
      </c>
      <c r="C7" s="342" t="s">
        <v>336</v>
      </c>
      <c r="D7" s="343"/>
      <c r="E7" s="344"/>
      <c r="F7" s="211"/>
      <c r="G7" s="208"/>
      <c r="H7" s="208"/>
      <c r="I7" s="208"/>
      <c r="J7" s="209"/>
    </row>
    <row r="8" spans="2:10" ht="32.25" customHeight="1" thickBot="1">
      <c r="B8" s="178" t="s">
        <v>304</v>
      </c>
      <c r="C8" s="342" t="s">
        <v>336</v>
      </c>
      <c r="D8" s="343"/>
      <c r="E8" s="344"/>
      <c r="F8" s="212"/>
      <c r="G8" s="208"/>
      <c r="H8" s="208"/>
      <c r="I8" s="208"/>
      <c r="J8" s="209"/>
    </row>
    <row r="9" spans="2:10" ht="33.75" customHeight="1" thickBot="1">
      <c r="B9" s="178" t="s">
        <v>305</v>
      </c>
      <c r="C9" s="342" t="s">
        <v>292</v>
      </c>
      <c r="D9" s="343"/>
      <c r="E9" s="344"/>
      <c r="F9" s="211"/>
      <c r="G9" s="208"/>
      <c r="H9" s="208"/>
      <c r="I9" s="208"/>
      <c r="J9" s="209"/>
    </row>
    <row r="10" spans="2:10" ht="58.5" customHeight="1" thickBot="1">
      <c r="B10" s="178" t="s">
        <v>306</v>
      </c>
      <c r="C10" s="342" t="s">
        <v>320</v>
      </c>
      <c r="D10" s="343"/>
      <c r="E10" s="344"/>
      <c r="F10" s="211"/>
      <c r="G10" s="208"/>
      <c r="H10" s="208"/>
      <c r="I10" s="208"/>
      <c r="J10" s="209"/>
    </row>
    <row r="12" spans="2:11" ht="15">
      <c r="B12" s="318" t="s">
        <v>331</v>
      </c>
      <c r="C12" s="319"/>
      <c r="D12" s="319"/>
      <c r="E12" s="319"/>
      <c r="F12" s="319"/>
      <c r="G12" s="319"/>
      <c r="H12" s="320"/>
      <c r="I12" s="336" t="s">
        <v>307</v>
      </c>
      <c r="J12" s="337"/>
      <c r="K12" s="337"/>
    </row>
    <row r="13" spans="2:11" s="216" customFormat="1" ht="56.25" customHeight="1">
      <c r="B13" s="214" t="s">
        <v>308</v>
      </c>
      <c r="C13" s="214" t="s">
        <v>309</v>
      </c>
      <c r="D13" s="214" t="s">
        <v>310</v>
      </c>
      <c r="E13" s="214" t="s">
        <v>311</v>
      </c>
      <c r="F13" s="214" t="s">
        <v>312</v>
      </c>
      <c r="G13" s="214" t="s">
        <v>313</v>
      </c>
      <c r="H13" s="214" t="s">
        <v>314</v>
      </c>
      <c r="I13" s="215" t="s">
        <v>315</v>
      </c>
      <c r="J13" s="215" t="s">
        <v>316</v>
      </c>
      <c r="K13" s="215" t="s">
        <v>317</v>
      </c>
    </row>
    <row r="14" spans="2:11" s="216" customFormat="1" ht="56.25" customHeight="1">
      <c r="B14" s="321">
        <v>1</v>
      </c>
      <c r="C14" s="322" t="s">
        <v>321</v>
      </c>
      <c r="D14" s="335">
        <v>0</v>
      </c>
      <c r="E14" s="225">
        <v>1</v>
      </c>
      <c r="F14" s="226" t="s">
        <v>322</v>
      </c>
      <c r="G14" s="335">
        <v>0</v>
      </c>
      <c r="H14" s="227">
        <v>43800</v>
      </c>
      <c r="I14" s="217"/>
      <c r="J14" s="218"/>
      <c r="K14" s="228"/>
    </row>
    <row r="15" spans="2:11" s="216" customFormat="1" ht="56.25" customHeight="1">
      <c r="B15" s="321"/>
      <c r="C15" s="322"/>
      <c r="D15" s="335"/>
      <c r="E15" s="225">
        <v>2</v>
      </c>
      <c r="F15" s="226" t="s">
        <v>323</v>
      </c>
      <c r="G15" s="335"/>
      <c r="H15" s="227">
        <v>43586</v>
      </c>
      <c r="I15" s="217"/>
      <c r="J15" s="218"/>
      <c r="K15" s="228"/>
    </row>
    <row r="16" spans="2:11" s="216" customFormat="1" ht="56.25" customHeight="1">
      <c r="B16" s="321"/>
      <c r="C16" s="322"/>
      <c r="D16" s="335"/>
      <c r="E16" s="225">
        <v>3</v>
      </c>
      <c r="F16" s="226" t="s">
        <v>324</v>
      </c>
      <c r="G16" s="335"/>
      <c r="H16" s="227">
        <v>43709</v>
      </c>
      <c r="I16" s="217"/>
      <c r="J16" s="218"/>
      <c r="K16" s="228"/>
    </row>
    <row r="17" spans="2:11" s="223" customFormat="1" ht="56.25" customHeight="1">
      <c r="B17" s="338" t="s">
        <v>318</v>
      </c>
      <c r="C17" s="339"/>
      <c r="D17" s="219">
        <v>0</v>
      </c>
      <c r="E17" s="340" t="s">
        <v>319</v>
      </c>
      <c r="F17" s="341"/>
      <c r="G17" s="219">
        <v>0</v>
      </c>
      <c r="H17" s="220"/>
      <c r="I17" s="221"/>
      <c r="J17" s="222"/>
      <c r="K17" s="222"/>
    </row>
    <row r="22" ht="15">
      <c r="H22" s="224"/>
    </row>
    <row r="23" ht="15">
      <c r="H23" s="224"/>
    </row>
    <row r="24" ht="15">
      <c r="H24" s="224"/>
    </row>
    <row r="25" ht="15">
      <c r="H25" s="224"/>
    </row>
  </sheetData>
  <sheetProtection/>
  <autoFilter ref="B13:K17"/>
  <mergeCells count="19">
    <mergeCell ref="C1:K1"/>
    <mergeCell ref="C2:K2"/>
    <mergeCell ref="C3:K3"/>
    <mergeCell ref="H4:K4"/>
    <mergeCell ref="D14:D16"/>
    <mergeCell ref="G14:G16"/>
    <mergeCell ref="I12:K12"/>
    <mergeCell ref="B17:C17"/>
    <mergeCell ref="E17:F17"/>
    <mergeCell ref="C6:E6"/>
    <mergeCell ref="C7:E7"/>
    <mergeCell ref="C8:E8"/>
    <mergeCell ref="C9:E9"/>
    <mergeCell ref="C10:E10"/>
    <mergeCell ref="B12:H12"/>
    <mergeCell ref="B14:B16"/>
    <mergeCell ref="C14:C16"/>
    <mergeCell ref="B1:B4"/>
    <mergeCell ref="C4:G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85"/>
  <sheetViews>
    <sheetView zoomScalePageLayoutView="0" workbookViewId="0" topLeftCell="A1">
      <selection activeCell="A1" sqref="A1"/>
    </sheetView>
  </sheetViews>
  <sheetFormatPr defaultColWidth="11.421875" defaultRowHeight="15"/>
  <cols>
    <col min="1" max="1" width="65.28125" style="15" bestFit="1" customWidth="1"/>
    <col min="2" max="2" width="11.421875" style="15" customWidth="1"/>
    <col min="3" max="3" width="63.421875" style="16" customWidth="1"/>
    <col min="4" max="4" width="11.421875" style="16" customWidth="1"/>
    <col min="5" max="5" width="11.421875" style="38" customWidth="1"/>
    <col min="6" max="7" width="18.8515625" style="38" customWidth="1"/>
    <col min="8" max="12" width="11.421875" style="15" hidden="1" customWidth="1"/>
    <col min="13" max="13" width="15.8515625" style="15" hidden="1" customWidth="1"/>
    <col min="14" max="16" width="11.421875" style="15" hidden="1" customWidth="1"/>
    <col min="17" max="18" width="0" style="15" hidden="1" customWidth="1"/>
    <col min="19" max="22" width="20.7109375" style="15" customWidth="1"/>
    <col min="23" max="16384" width="11.421875" style="15" customWidth="1"/>
  </cols>
  <sheetData>
    <row r="1" spans="1:22" ht="37.5" customHeight="1">
      <c r="A1" s="172" t="s">
        <v>288</v>
      </c>
      <c r="C1" s="164" t="s">
        <v>24</v>
      </c>
      <c r="E1" s="164" t="s">
        <v>25</v>
      </c>
      <c r="F1" s="164" t="s">
        <v>26</v>
      </c>
      <c r="G1" s="45"/>
      <c r="H1" s="353" t="s">
        <v>27</v>
      </c>
      <c r="I1" s="354"/>
      <c r="J1" s="354"/>
      <c r="K1" s="354"/>
      <c r="L1" s="17"/>
      <c r="M1" s="355" t="s">
        <v>28</v>
      </c>
      <c r="N1" s="355"/>
      <c r="O1" s="355"/>
      <c r="P1" s="355"/>
      <c r="S1" s="356" t="s">
        <v>274</v>
      </c>
      <c r="T1" s="356"/>
      <c r="U1" s="356"/>
      <c r="V1" s="356"/>
    </row>
    <row r="2" spans="1:22" ht="32.25" customHeight="1" thickBot="1">
      <c r="A2" s="18" t="s">
        <v>289</v>
      </c>
      <c r="C2" s="19" t="s">
        <v>29</v>
      </c>
      <c r="E2" s="20">
        <v>1</v>
      </c>
      <c r="F2" s="20" t="s">
        <v>30</v>
      </c>
      <c r="G2" s="37"/>
      <c r="H2" s="357" t="s">
        <v>31</v>
      </c>
      <c r="I2" s="21">
        <v>2012</v>
      </c>
      <c r="J2" s="21"/>
      <c r="K2" s="21"/>
      <c r="L2" s="22"/>
      <c r="M2" s="164"/>
      <c r="N2" s="23" t="s">
        <v>32</v>
      </c>
      <c r="O2" s="23" t="s">
        <v>33</v>
      </c>
      <c r="P2" s="23" t="s">
        <v>34</v>
      </c>
      <c r="S2" s="348" t="s">
        <v>132</v>
      </c>
      <c r="T2" s="349"/>
      <c r="U2" s="349"/>
      <c r="V2" s="350"/>
    </row>
    <row r="3" spans="1:22" ht="12.75">
      <c r="A3" s="24" t="s">
        <v>290</v>
      </c>
      <c r="C3" s="19" t="s">
        <v>35</v>
      </c>
      <c r="E3" s="20">
        <v>2</v>
      </c>
      <c r="F3" s="20" t="s">
        <v>36</v>
      </c>
      <c r="G3" s="37"/>
      <c r="H3" s="357"/>
      <c r="I3" s="25" t="s">
        <v>32</v>
      </c>
      <c r="J3" s="25" t="s">
        <v>33</v>
      </c>
      <c r="K3" s="25" t="s">
        <v>34</v>
      </c>
      <c r="L3" s="22"/>
      <c r="M3" s="26" t="s">
        <v>37</v>
      </c>
      <c r="N3" s="27">
        <v>479830</v>
      </c>
      <c r="O3" s="27">
        <v>222331</v>
      </c>
      <c r="P3" s="27">
        <v>257499</v>
      </c>
      <c r="S3" s="358" t="s">
        <v>31</v>
      </c>
      <c r="T3" s="46">
        <v>2017</v>
      </c>
      <c r="U3" s="47"/>
      <c r="V3" s="48"/>
    </row>
    <row r="4" spans="1:22" ht="15.75" customHeight="1">
      <c r="A4" s="32" t="s">
        <v>291</v>
      </c>
      <c r="C4" s="19" t="s">
        <v>38</v>
      </c>
      <c r="E4" s="20">
        <v>3</v>
      </c>
      <c r="F4" s="20" t="s">
        <v>39</v>
      </c>
      <c r="G4" s="37"/>
      <c r="H4" s="28" t="s">
        <v>32</v>
      </c>
      <c r="I4" s="27">
        <v>7571345</v>
      </c>
      <c r="J4" s="27">
        <v>3653868</v>
      </c>
      <c r="K4" s="27">
        <v>3917477</v>
      </c>
      <c r="L4" s="22"/>
      <c r="M4" s="26" t="s">
        <v>40</v>
      </c>
      <c r="N4" s="27">
        <v>135160</v>
      </c>
      <c r="O4" s="27">
        <v>62795</v>
      </c>
      <c r="P4" s="27">
        <v>72365</v>
      </c>
      <c r="S4" s="359"/>
      <c r="T4" s="49" t="s">
        <v>32</v>
      </c>
      <c r="U4" s="50" t="s">
        <v>33</v>
      </c>
      <c r="V4" s="51" t="s">
        <v>34</v>
      </c>
    </row>
    <row r="5" spans="3:22" ht="12.75">
      <c r="C5" s="19" t="s">
        <v>41</v>
      </c>
      <c r="E5" s="20">
        <v>4</v>
      </c>
      <c r="F5" s="20" t="s">
        <v>42</v>
      </c>
      <c r="G5" s="37"/>
      <c r="H5" s="29">
        <v>0</v>
      </c>
      <c r="I5" s="30">
        <v>120482</v>
      </c>
      <c r="J5" s="30">
        <v>61704</v>
      </c>
      <c r="K5" s="30">
        <v>58778</v>
      </c>
      <c r="L5" s="22"/>
      <c r="M5" s="26" t="s">
        <v>43</v>
      </c>
      <c r="N5" s="27">
        <v>109955</v>
      </c>
      <c r="O5" s="27">
        <v>55153</v>
      </c>
      <c r="P5" s="27">
        <v>54802</v>
      </c>
      <c r="S5" s="52" t="s">
        <v>133</v>
      </c>
      <c r="T5" s="53"/>
      <c r="U5" s="54"/>
      <c r="V5" s="55"/>
    </row>
    <row r="6" spans="1:22" ht="12.75">
      <c r="A6" s="31" t="s">
        <v>19</v>
      </c>
      <c r="C6" s="19" t="s">
        <v>44</v>
      </c>
      <c r="E6" s="20">
        <v>5</v>
      </c>
      <c r="F6" s="20" t="s">
        <v>45</v>
      </c>
      <c r="G6" s="37"/>
      <c r="H6" s="29">
        <v>1</v>
      </c>
      <c r="I6" s="30">
        <v>120064</v>
      </c>
      <c r="J6" s="30">
        <v>61454</v>
      </c>
      <c r="K6" s="30">
        <v>58610</v>
      </c>
      <c r="L6" s="22"/>
      <c r="M6" s="26" t="s">
        <v>46</v>
      </c>
      <c r="N6" s="27">
        <v>409257</v>
      </c>
      <c r="O6" s="27">
        <v>199566</v>
      </c>
      <c r="P6" s="27">
        <v>209691</v>
      </c>
      <c r="S6" s="165" t="s">
        <v>32</v>
      </c>
      <c r="T6" s="166">
        <v>8080734</v>
      </c>
      <c r="U6" s="166">
        <v>3912910</v>
      </c>
      <c r="V6" s="166">
        <v>4167824</v>
      </c>
    </row>
    <row r="7" spans="1:22" ht="12.75" customHeight="1">
      <c r="A7" s="32" t="s">
        <v>47</v>
      </c>
      <c r="C7" s="19" t="s">
        <v>48</v>
      </c>
      <c r="E7" s="20">
        <v>6</v>
      </c>
      <c r="F7" s="20" t="s">
        <v>49</v>
      </c>
      <c r="G7" s="37"/>
      <c r="H7" s="29">
        <v>2</v>
      </c>
      <c r="I7" s="30">
        <v>119780</v>
      </c>
      <c r="J7" s="30">
        <v>61272</v>
      </c>
      <c r="K7" s="30">
        <v>58508</v>
      </c>
      <c r="L7" s="22"/>
      <c r="M7" s="26" t="s">
        <v>50</v>
      </c>
      <c r="N7" s="27">
        <v>400686</v>
      </c>
      <c r="O7" s="27">
        <v>197911</v>
      </c>
      <c r="P7" s="27">
        <v>202775</v>
      </c>
      <c r="S7" s="167" t="s">
        <v>134</v>
      </c>
      <c r="T7" s="168">
        <v>607390</v>
      </c>
      <c r="U7" s="168">
        <v>312062</v>
      </c>
      <c r="V7" s="168">
        <v>295328</v>
      </c>
    </row>
    <row r="8" spans="1:22" ht="14.25" customHeight="1">
      <c r="A8" s="32" t="s">
        <v>51</v>
      </c>
      <c r="C8" s="19" t="s">
        <v>52</v>
      </c>
      <c r="E8" s="20">
        <v>7</v>
      </c>
      <c r="F8" s="20" t="s">
        <v>53</v>
      </c>
      <c r="G8" s="37"/>
      <c r="H8" s="29">
        <v>3</v>
      </c>
      <c r="I8" s="30">
        <v>119273</v>
      </c>
      <c r="J8" s="30">
        <v>61064</v>
      </c>
      <c r="K8" s="30">
        <v>58209</v>
      </c>
      <c r="L8" s="22"/>
      <c r="M8" s="26" t="s">
        <v>54</v>
      </c>
      <c r="N8" s="27">
        <v>201593</v>
      </c>
      <c r="O8" s="27">
        <v>99557</v>
      </c>
      <c r="P8" s="27">
        <v>102036</v>
      </c>
      <c r="S8" s="167" t="s">
        <v>135</v>
      </c>
      <c r="T8" s="168">
        <v>601914</v>
      </c>
      <c r="U8" s="168">
        <v>308936</v>
      </c>
      <c r="V8" s="168">
        <v>292978</v>
      </c>
    </row>
    <row r="9" spans="1:22" ht="15.75" customHeight="1">
      <c r="A9" s="32" t="s">
        <v>55</v>
      </c>
      <c r="C9" s="164" t="s">
        <v>56</v>
      </c>
      <c r="E9" s="20">
        <v>8</v>
      </c>
      <c r="F9" s="20" t="s">
        <v>57</v>
      </c>
      <c r="G9" s="37"/>
      <c r="H9" s="29">
        <v>4</v>
      </c>
      <c r="I9" s="30">
        <v>118935</v>
      </c>
      <c r="J9" s="30">
        <v>60931</v>
      </c>
      <c r="K9" s="30">
        <v>58004</v>
      </c>
      <c r="L9" s="22"/>
      <c r="M9" s="26" t="s">
        <v>58</v>
      </c>
      <c r="N9" s="27">
        <v>597522</v>
      </c>
      <c r="O9" s="27">
        <v>292176</v>
      </c>
      <c r="P9" s="27">
        <v>305346</v>
      </c>
      <c r="S9" s="167" t="s">
        <v>136</v>
      </c>
      <c r="T9" s="168">
        <v>602967</v>
      </c>
      <c r="U9" s="168">
        <v>308654</v>
      </c>
      <c r="V9" s="168">
        <v>294313</v>
      </c>
    </row>
    <row r="10" spans="1:22" ht="12.75">
      <c r="A10" s="32" t="s">
        <v>59</v>
      </c>
      <c r="C10" s="19" t="s">
        <v>60</v>
      </c>
      <c r="E10" s="20">
        <v>9</v>
      </c>
      <c r="F10" s="20" t="s">
        <v>61</v>
      </c>
      <c r="G10" s="37"/>
      <c r="H10" s="29">
        <v>5</v>
      </c>
      <c r="I10" s="30">
        <v>118833</v>
      </c>
      <c r="J10" s="30">
        <v>60903</v>
      </c>
      <c r="K10" s="30">
        <v>57930</v>
      </c>
      <c r="L10" s="22"/>
      <c r="M10" s="26" t="s">
        <v>62</v>
      </c>
      <c r="N10" s="27">
        <v>1030623</v>
      </c>
      <c r="O10" s="27">
        <v>502287</v>
      </c>
      <c r="P10" s="27">
        <v>528336</v>
      </c>
      <c r="S10" s="167" t="s">
        <v>137</v>
      </c>
      <c r="T10" s="168">
        <v>632370</v>
      </c>
      <c r="U10" s="168">
        <v>321173</v>
      </c>
      <c r="V10" s="168">
        <v>311197</v>
      </c>
    </row>
    <row r="11" spans="1:22" ht="12.75">
      <c r="A11" s="32" t="s">
        <v>63</v>
      </c>
      <c r="C11" s="19" t="s">
        <v>64</v>
      </c>
      <c r="E11" s="20">
        <v>10</v>
      </c>
      <c r="F11" s="20" t="s">
        <v>65</v>
      </c>
      <c r="G11" s="37"/>
      <c r="H11" s="29">
        <v>6</v>
      </c>
      <c r="I11" s="30">
        <v>118730</v>
      </c>
      <c r="J11" s="30">
        <v>60874</v>
      </c>
      <c r="K11" s="30">
        <v>57856</v>
      </c>
      <c r="L11" s="22"/>
      <c r="M11" s="26" t="s">
        <v>66</v>
      </c>
      <c r="N11" s="27">
        <v>353859</v>
      </c>
      <c r="O11" s="27">
        <v>167533</v>
      </c>
      <c r="P11" s="27">
        <v>186326</v>
      </c>
      <c r="S11" s="167" t="s">
        <v>138</v>
      </c>
      <c r="T11" s="168">
        <v>672749</v>
      </c>
      <c r="U11" s="168">
        <v>339928</v>
      </c>
      <c r="V11" s="168">
        <v>332821</v>
      </c>
    </row>
    <row r="12" spans="1:22" ht="12.75">
      <c r="A12" s="32" t="s">
        <v>67</v>
      </c>
      <c r="C12" s="19" t="s">
        <v>68</v>
      </c>
      <c r="E12" s="20">
        <v>11</v>
      </c>
      <c r="F12" s="20" t="s">
        <v>69</v>
      </c>
      <c r="G12" s="37"/>
      <c r="H12" s="29">
        <v>7</v>
      </c>
      <c r="I12" s="30">
        <v>118696</v>
      </c>
      <c r="J12" s="30">
        <v>60878</v>
      </c>
      <c r="K12" s="30">
        <v>57818</v>
      </c>
      <c r="L12" s="22"/>
      <c r="M12" s="26" t="s">
        <v>70</v>
      </c>
      <c r="N12" s="27">
        <v>851299</v>
      </c>
      <c r="O12" s="27">
        <v>406597</v>
      </c>
      <c r="P12" s="27">
        <v>444702</v>
      </c>
      <c r="S12" s="167" t="s">
        <v>139</v>
      </c>
      <c r="T12" s="168">
        <v>650902</v>
      </c>
      <c r="U12" s="168">
        <v>329064</v>
      </c>
      <c r="V12" s="168">
        <v>321838</v>
      </c>
    </row>
    <row r="13" spans="1:22" ht="12.75">
      <c r="A13" s="32" t="s">
        <v>71</v>
      </c>
      <c r="C13" s="19" t="s">
        <v>72</v>
      </c>
      <c r="E13" s="20">
        <v>12</v>
      </c>
      <c r="F13" s="20" t="s">
        <v>73</v>
      </c>
      <c r="G13" s="37"/>
      <c r="H13" s="29">
        <v>8</v>
      </c>
      <c r="I13" s="30">
        <v>119101</v>
      </c>
      <c r="J13" s="30">
        <v>61076</v>
      </c>
      <c r="K13" s="30">
        <v>58025</v>
      </c>
      <c r="L13" s="22"/>
      <c r="M13" s="26" t="s">
        <v>74</v>
      </c>
      <c r="N13" s="27">
        <v>1094488</v>
      </c>
      <c r="O13" s="27">
        <v>518960</v>
      </c>
      <c r="P13" s="27">
        <v>575528</v>
      </c>
      <c r="S13" s="167" t="s">
        <v>140</v>
      </c>
      <c r="T13" s="168">
        <v>651442</v>
      </c>
      <c r="U13" s="168">
        <v>316050</v>
      </c>
      <c r="V13" s="168">
        <v>335392</v>
      </c>
    </row>
    <row r="14" spans="1:22" ht="12.75">
      <c r="A14" s="32" t="s">
        <v>75</v>
      </c>
      <c r="C14" s="19" t="s">
        <v>76</v>
      </c>
      <c r="E14" s="20">
        <v>13</v>
      </c>
      <c r="F14" s="20" t="s">
        <v>77</v>
      </c>
      <c r="G14" s="37"/>
      <c r="H14" s="29">
        <v>9</v>
      </c>
      <c r="I14" s="30">
        <v>119856</v>
      </c>
      <c r="J14" s="30">
        <v>61418</v>
      </c>
      <c r="K14" s="30">
        <v>58438</v>
      </c>
      <c r="L14" s="22"/>
      <c r="M14" s="26" t="s">
        <v>78</v>
      </c>
      <c r="N14" s="27">
        <v>234948</v>
      </c>
      <c r="O14" s="27">
        <v>112703</v>
      </c>
      <c r="P14" s="27">
        <v>122245</v>
      </c>
      <c r="S14" s="167" t="s">
        <v>141</v>
      </c>
      <c r="T14" s="168">
        <v>640060</v>
      </c>
      <c r="U14" s="168">
        <v>303971</v>
      </c>
      <c r="V14" s="168">
        <v>336089</v>
      </c>
    </row>
    <row r="15" spans="1:22" ht="12.75">
      <c r="A15" s="32" t="s">
        <v>79</v>
      </c>
      <c r="C15" s="19" t="s">
        <v>80</v>
      </c>
      <c r="E15" s="20">
        <v>14</v>
      </c>
      <c r="F15" s="20" t="s">
        <v>81</v>
      </c>
      <c r="G15" s="37"/>
      <c r="H15" s="29">
        <v>10</v>
      </c>
      <c r="I15" s="30">
        <v>121019</v>
      </c>
      <c r="J15" s="30">
        <v>61921</v>
      </c>
      <c r="K15" s="30">
        <v>59098</v>
      </c>
      <c r="L15" s="22"/>
      <c r="M15" s="26" t="s">
        <v>82</v>
      </c>
      <c r="N15" s="27">
        <v>147933</v>
      </c>
      <c r="O15" s="27">
        <v>68544</v>
      </c>
      <c r="P15" s="27">
        <v>79389</v>
      </c>
      <c r="S15" s="167" t="s">
        <v>142</v>
      </c>
      <c r="T15" s="168">
        <v>563389</v>
      </c>
      <c r="U15" s="168">
        <v>268367</v>
      </c>
      <c r="V15" s="168">
        <v>295022</v>
      </c>
    </row>
    <row r="16" spans="1:22" ht="12.75">
      <c r="A16" s="32" t="s">
        <v>20</v>
      </c>
      <c r="C16" s="19" t="s">
        <v>83</v>
      </c>
      <c r="E16" s="20">
        <v>15</v>
      </c>
      <c r="F16" s="20" t="s">
        <v>84</v>
      </c>
      <c r="G16" s="37"/>
      <c r="H16" s="29">
        <v>11</v>
      </c>
      <c r="I16" s="30">
        <v>122272</v>
      </c>
      <c r="J16" s="30">
        <v>62471</v>
      </c>
      <c r="K16" s="30">
        <v>59801</v>
      </c>
      <c r="L16" s="22"/>
      <c r="M16" s="26" t="s">
        <v>85</v>
      </c>
      <c r="N16" s="27">
        <v>98209</v>
      </c>
      <c r="O16" s="27">
        <v>49277</v>
      </c>
      <c r="P16" s="27">
        <v>48932</v>
      </c>
      <c r="S16" s="167" t="s">
        <v>143</v>
      </c>
      <c r="T16" s="168">
        <v>519261</v>
      </c>
      <c r="U16" s="168">
        <v>244556</v>
      </c>
      <c r="V16" s="168">
        <v>274705</v>
      </c>
    </row>
    <row r="17" spans="1:22" ht="12.75">
      <c r="A17" s="33" t="s">
        <v>86</v>
      </c>
      <c r="C17" s="19" t="s">
        <v>87</v>
      </c>
      <c r="E17" s="20">
        <v>16</v>
      </c>
      <c r="F17" s="20" t="s">
        <v>88</v>
      </c>
      <c r="G17" s="37"/>
      <c r="H17" s="29">
        <v>12</v>
      </c>
      <c r="I17" s="30">
        <v>123722</v>
      </c>
      <c r="J17" s="30">
        <v>63080</v>
      </c>
      <c r="K17" s="30">
        <v>60642</v>
      </c>
      <c r="L17" s="22"/>
      <c r="M17" s="26" t="s">
        <v>89</v>
      </c>
      <c r="N17" s="27">
        <v>108457</v>
      </c>
      <c r="O17" s="27">
        <v>52580</v>
      </c>
      <c r="P17" s="27">
        <v>55877</v>
      </c>
      <c r="S17" s="167" t="s">
        <v>144</v>
      </c>
      <c r="T17" s="168">
        <v>503389</v>
      </c>
      <c r="U17" s="168">
        <v>233302</v>
      </c>
      <c r="V17" s="168">
        <v>270087</v>
      </c>
    </row>
    <row r="18" spans="1:22" ht="23.25" customHeight="1">
      <c r="A18" s="169" t="s">
        <v>145</v>
      </c>
      <c r="C18" s="19" t="s">
        <v>90</v>
      </c>
      <c r="E18" s="20">
        <v>17</v>
      </c>
      <c r="F18" s="20" t="s">
        <v>91</v>
      </c>
      <c r="G18" s="37"/>
      <c r="H18" s="29">
        <v>13</v>
      </c>
      <c r="I18" s="30">
        <v>125124</v>
      </c>
      <c r="J18" s="30">
        <v>63639</v>
      </c>
      <c r="K18" s="30">
        <v>61485</v>
      </c>
      <c r="L18" s="22"/>
      <c r="M18" s="26" t="s">
        <v>92</v>
      </c>
      <c r="N18" s="27">
        <v>258212</v>
      </c>
      <c r="O18" s="27">
        <v>125944</v>
      </c>
      <c r="P18" s="27">
        <v>132268</v>
      </c>
      <c r="S18" s="167" t="s">
        <v>146</v>
      </c>
      <c r="T18" s="168">
        <v>439872</v>
      </c>
      <c r="U18" s="168">
        <v>200142</v>
      </c>
      <c r="V18" s="168">
        <v>239730</v>
      </c>
    </row>
    <row r="19" spans="1:22" ht="36">
      <c r="A19" s="169" t="s">
        <v>147</v>
      </c>
      <c r="C19" s="19" t="s">
        <v>93</v>
      </c>
      <c r="E19" s="20">
        <v>18</v>
      </c>
      <c r="F19" s="20" t="s">
        <v>94</v>
      </c>
      <c r="G19" s="37"/>
      <c r="H19" s="29">
        <v>14</v>
      </c>
      <c r="I19" s="30">
        <v>126598</v>
      </c>
      <c r="J19" s="30">
        <v>64282</v>
      </c>
      <c r="K19" s="30">
        <v>62316</v>
      </c>
      <c r="L19" s="22"/>
      <c r="M19" s="26" t="s">
        <v>95</v>
      </c>
      <c r="N19" s="27">
        <v>24160</v>
      </c>
      <c r="O19" s="27">
        <v>12726</v>
      </c>
      <c r="P19" s="27">
        <v>11434</v>
      </c>
      <c r="S19" s="167" t="s">
        <v>148</v>
      </c>
      <c r="T19" s="168">
        <v>341916</v>
      </c>
      <c r="U19" s="168">
        <v>152813</v>
      </c>
      <c r="V19" s="168">
        <v>189103</v>
      </c>
    </row>
    <row r="20" spans="1:22" ht="29.25" customHeight="1">
      <c r="A20" s="169" t="s">
        <v>149</v>
      </c>
      <c r="C20" s="19" t="s">
        <v>96</v>
      </c>
      <c r="E20" s="20">
        <v>19</v>
      </c>
      <c r="F20" s="20" t="s">
        <v>97</v>
      </c>
      <c r="G20" s="37"/>
      <c r="H20" s="29">
        <v>15</v>
      </c>
      <c r="I20" s="30">
        <v>128143</v>
      </c>
      <c r="J20" s="30">
        <v>65043</v>
      </c>
      <c r="K20" s="30">
        <v>63100</v>
      </c>
      <c r="L20" s="22"/>
      <c r="M20" s="26" t="s">
        <v>98</v>
      </c>
      <c r="N20" s="27">
        <v>377272</v>
      </c>
      <c r="O20" s="27">
        <v>184951</v>
      </c>
      <c r="P20" s="27">
        <v>192321</v>
      </c>
      <c r="S20" s="167" t="s">
        <v>150</v>
      </c>
      <c r="T20" s="168">
        <v>253646</v>
      </c>
      <c r="U20" s="168">
        <v>111646</v>
      </c>
      <c r="V20" s="168">
        <v>142000</v>
      </c>
    </row>
    <row r="21" spans="1:22" ht="15.75" customHeight="1">
      <c r="A21" s="169" t="s">
        <v>151</v>
      </c>
      <c r="C21" s="19" t="s">
        <v>99</v>
      </c>
      <c r="E21" s="20">
        <v>20</v>
      </c>
      <c r="F21" s="20" t="s">
        <v>100</v>
      </c>
      <c r="G21" s="37"/>
      <c r="H21" s="29">
        <v>16</v>
      </c>
      <c r="I21" s="30">
        <v>129625</v>
      </c>
      <c r="J21" s="30">
        <v>65820</v>
      </c>
      <c r="K21" s="30">
        <v>63805</v>
      </c>
      <c r="L21" s="22"/>
      <c r="M21" s="26" t="s">
        <v>101</v>
      </c>
      <c r="N21" s="27">
        <v>651586</v>
      </c>
      <c r="O21" s="27">
        <v>319009</v>
      </c>
      <c r="P21" s="27">
        <v>332577</v>
      </c>
      <c r="S21" s="167" t="s">
        <v>152</v>
      </c>
      <c r="T21" s="168">
        <v>177853</v>
      </c>
      <c r="U21" s="168">
        <v>76747</v>
      </c>
      <c r="V21" s="168">
        <v>101106</v>
      </c>
    </row>
    <row r="22" spans="1:22" ht="12.75" customHeight="1">
      <c r="A22" s="169" t="s">
        <v>153</v>
      </c>
      <c r="C22" s="19" t="s">
        <v>102</v>
      </c>
      <c r="E22" s="20">
        <v>55</v>
      </c>
      <c r="F22" s="20" t="s">
        <v>103</v>
      </c>
      <c r="G22" s="37"/>
      <c r="H22" s="29">
        <v>17</v>
      </c>
      <c r="I22" s="30">
        <v>131107</v>
      </c>
      <c r="J22" s="30">
        <v>66558</v>
      </c>
      <c r="K22" s="30">
        <v>64549</v>
      </c>
      <c r="L22" s="22"/>
      <c r="M22" s="26" t="s">
        <v>104</v>
      </c>
      <c r="N22" s="27">
        <v>6296</v>
      </c>
      <c r="O22" s="27">
        <v>3268</v>
      </c>
      <c r="P22" s="27">
        <v>3028</v>
      </c>
      <c r="S22" s="167" t="s">
        <v>154</v>
      </c>
      <c r="T22" s="168">
        <v>113108</v>
      </c>
      <c r="U22" s="168">
        <v>45521</v>
      </c>
      <c r="V22" s="168">
        <v>67587</v>
      </c>
    </row>
    <row r="23" spans="1:22" ht="28.5" customHeight="1">
      <c r="A23" s="169" t="s">
        <v>155</v>
      </c>
      <c r="C23" s="35" t="s">
        <v>105</v>
      </c>
      <c r="E23" s="20">
        <v>66</v>
      </c>
      <c r="F23" s="20" t="s">
        <v>106</v>
      </c>
      <c r="G23" s="37"/>
      <c r="H23" s="29">
        <v>18</v>
      </c>
      <c r="I23" s="30">
        <v>132790</v>
      </c>
      <c r="J23" s="30">
        <v>67353</v>
      </c>
      <c r="K23" s="30">
        <v>65437</v>
      </c>
      <c r="L23" s="22"/>
      <c r="M23" s="28" t="s">
        <v>32</v>
      </c>
      <c r="N23" s="36">
        <f>SUM(N3:N22)</f>
        <v>7571345</v>
      </c>
      <c r="O23" s="36">
        <f>SUM(O3:O22)</f>
        <v>3653868</v>
      </c>
      <c r="P23" s="36">
        <f>SUM(P3:P22)</f>
        <v>3917477</v>
      </c>
      <c r="S23" s="167" t="s">
        <v>126</v>
      </c>
      <c r="T23" s="168">
        <v>108506</v>
      </c>
      <c r="U23" s="168">
        <v>39978</v>
      </c>
      <c r="V23" s="168">
        <v>68528</v>
      </c>
    </row>
    <row r="24" spans="1:12" ht="24" customHeight="1" thickBot="1">
      <c r="A24" s="169" t="s">
        <v>156</v>
      </c>
      <c r="C24" s="19" t="s">
        <v>107</v>
      </c>
      <c r="E24" s="20">
        <v>77</v>
      </c>
      <c r="F24" s="20" t="s">
        <v>108</v>
      </c>
      <c r="G24" s="37"/>
      <c r="H24" s="29">
        <v>19</v>
      </c>
      <c r="I24" s="30">
        <v>133340</v>
      </c>
      <c r="J24" s="30">
        <v>67602</v>
      </c>
      <c r="K24" s="30">
        <v>65738</v>
      </c>
      <c r="L24" s="22"/>
    </row>
    <row r="25" spans="1:16" ht="37.5" customHeight="1">
      <c r="A25" s="169" t="s">
        <v>157</v>
      </c>
      <c r="C25" s="19" t="s">
        <v>109</v>
      </c>
      <c r="E25" s="20">
        <v>88</v>
      </c>
      <c r="F25" s="20" t="s">
        <v>110</v>
      </c>
      <c r="G25" s="37"/>
      <c r="H25" s="29">
        <v>20</v>
      </c>
      <c r="I25" s="30">
        <v>132165</v>
      </c>
      <c r="J25" s="30">
        <v>67024</v>
      </c>
      <c r="K25" s="30">
        <v>65141</v>
      </c>
      <c r="L25" s="22"/>
      <c r="M25" s="345" t="s">
        <v>131</v>
      </c>
      <c r="N25" s="346"/>
      <c r="O25" s="346"/>
      <c r="P25" s="347"/>
    </row>
    <row r="26" spans="1:16" ht="15" customHeight="1" thickBot="1">
      <c r="A26" s="33" t="s">
        <v>127</v>
      </c>
      <c r="C26" s="19" t="s">
        <v>111</v>
      </c>
      <c r="E26" s="20">
        <v>98</v>
      </c>
      <c r="F26" s="20" t="s">
        <v>112</v>
      </c>
      <c r="G26" s="37"/>
      <c r="H26" s="29">
        <v>21</v>
      </c>
      <c r="I26" s="30">
        <v>129957</v>
      </c>
      <c r="J26" s="30">
        <v>65924</v>
      </c>
      <c r="K26" s="30">
        <v>64033</v>
      </c>
      <c r="L26" s="22"/>
      <c r="M26" s="348" t="s">
        <v>132</v>
      </c>
      <c r="N26" s="349"/>
      <c r="O26" s="349"/>
      <c r="P26" s="350"/>
    </row>
    <row r="27" spans="1:16" s="64" customFormat="1" ht="26.25" customHeight="1">
      <c r="A27" s="34" t="s">
        <v>275</v>
      </c>
      <c r="C27" s="65" t="s">
        <v>113</v>
      </c>
      <c r="D27" s="66"/>
      <c r="E27" s="67"/>
      <c r="F27" s="67"/>
      <c r="G27" s="67"/>
      <c r="H27" s="68">
        <v>22</v>
      </c>
      <c r="I27" s="69">
        <v>127797</v>
      </c>
      <c r="J27" s="69">
        <v>64838</v>
      </c>
      <c r="K27" s="69">
        <v>62959</v>
      </c>
      <c r="L27" s="70"/>
      <c r="M27" s="351" t="s">
        <v>31</v>
      </c>
      <c r="N27" s="71">
        <v>2015</v>
      </c>
      <c r="O27" s="72"/>
      <c r="P27" s="73"/>
    </row>
    <row r="28" spans="1:16" s="64" customFormat="1" ht="26.25" customHeight="1">
      <c r="A28" s="34" t="s">
        <v>276</v>
      </c>
      <c r="C28" s="65" t="s">
        <v>114</v>
      </c>
      <c r="D28" s="66"/>
      <c r="E28" s="74"/>
      <c r="F28" s="74"/>
      <c r="G28" s="74"/>
      <c r="H28" s="68">
        <v>23</v>
      </c>
      <c r="I28" s="69">
        <v>125232</v>
      </c>
      <c r="J28" s="69">
        <v>63602</v>
      </c>
      <c r="K28" s="69">
        <v>61630</v>
      </c>
      <c r="L28" s="70"/>
      <c r="M28" s="352"/>
      <c r="N28" s="75" t="s">
        <v>32</v>
      </c>
      <c r="O28" s="76" t="s">
        <v>33</v>
      </c>
      <c r="P28" s="77" t="s">
        <v>34</v>
      </c>
    </row>
    <row r="29" spans="1:16" s="64" customFormat="1" ht="44.25" customHeight="1">
      <c r="A29" s="34" t="s">
        <v>277</v>
      </c>
      <c r="C29" s="65" t="s">
        <v>115</v>
      </c>
      <c r="D29" s="66"/>
      <c r="E29" s="74"/>
      <c r="F29" s="74"/>
      <c r="G29" s="74"/>
      <c r="H29" s="68">
        <v>24</v>
      </c>
      <c r="I29" s="69">
        <v>124055</v>
      </c>
      <c r="J29" s="69">
        <v>62761</v>
      </c>
      <c r="K29" s="69">
        <v>61294</v>
      </c>
      <c r="L29" s="70"/>
      <c r="M29" s="78" t="s">
        <v>133</v>
      </c>
      <c r="N29" s="79"/>
      <c r="O29" s="80"/>
      <c r="P29" s="81"/>
    </row>
    <row r="30" spans="1:16" s="64" customFormat="1" ht="26.25" customHeight="1">
      <c r="A30" s="34" t="s">
        <v>278</v>
      </c>
      <c r="C30" s="65" t="s">
        <v>116</v>
      </c>
      <c r="D30" s="66"/>
      <c r="E30" s="74"/>
      <c r="F30" s="74"/>
      <c r="G30" s="74"/>
      <c r="H30" s="68">
        <v>25</v>
      </c>
      <c r="I30" s="69">
        <v>125190</v>
      </c>
      <c r="J30" s="69">
        <v>62619</v>
      </c>
      <c r="K30" s="69">
        <v>62571</v>
      </c>
      <c r="L30" s="70"/>
      <c r="M30" s="82" t="s">
        <v>32</v>
      </c>
      <c r="N30" s="83">
        <v>7878783</v>
      </c>
      <c r="O30" s="84">
        <v>3810013</v>
      </c>
      <c r="P30" s="85">
        <v>4068770</v>
      </c>
    </row>
    <row r="31" spans="1:16" s="64" customFormat="1" ht="26.25" customHeight="1">
      <c r="A31" s="34" t="s">
        <v>279</v>
      </c>
      <c r="C31" s="65" t="s">
        <v>117</v>
      </c>
      <c r="D31" s="66"/>
      <c r="E31" s="74"/>
      <c r="F31" s="74"/>
      <c r="G31" s="74"/>
      <c r="H31" s="68">
        <v>26</v>
      </c>
      <c r="I31" s="69">
        <v>127692</v>
      </c>
      <c r="J31" s="69">
        <v>62895</v>
      </c>
      <c r="K31" s="69">
        <v>64797</v>
      </c>
      <c r="L31" s="70"/>
      <c r="M31" s="86" t="s">
        <v>134</v>
      </c>
      <c r="N31" s="87">
        <v>603230</v>
      </c>
      <c r="O31" s="88">
        <v>309432</v>
      </c>
      <c r="P31" s="89">
        <v>293798</v>
      </c>
    </row>
    <row r="32" spans="1:16" ht="14.25" customHeight="1">
      <c r="A32" s="164" t="s">
        <v>280</v>
      </c>
      <c r="C32" s="19" t="s">
        <v>118</v>
      </c>
      <c r="H32" s="29">
        <v>27</v>
      </c>
      <c r="I32" s="30">
        <v>129742</v>
      </c>
      <c r="J32" s="30">
        <v>62993</v>
      </c>
      <c r="K32" s="30">
        <v>66749</v>
      </c>
      <c r="L32" s="22"/>
      <c r="M32" s="56" t="s">
        <v>135</v>
      </c>
      <c r="N32" s="57">
        <v>598182</v>
      </c>
      <c r="O32" s="58">
        <v>306434</v>
      </c>
      <c r="P32" s="59">
        <v>291748</v>
      </c>
    </row>
    <row r="33" spans="1:16" ht="75">
      <c r="A33" s="170" t="s">
        <v>281</v>
      </c>
      <c r="C33" s="164" t="s">
        <v>119</v>
      </c>
      <c r="H33" s="29">
        <v>28</v>
      </c>
      <c r="I33" s="30">
        <v>131768</v>
      </c>
      <c r="J33" s="30">
        <v>63030</v>
      </c>
      <c r="K33" s="30">
        <v>68738</v>
      </c>
      <c r="L33" s="22"/>
      <c r="M33" s="56" t="s">
        <v>136</v>
      </c>
      <c r="N33" s="57">
        <v>605068</v>
      </c>
      <c r="O33" s="58">
        <v>309819</v>
      </c>
      <c r="P33" s="59">
        <v>295249</v>
      </c>
    </row>
    <row r="34" spans="1:16" ht="45">
      <c r="A34" s="171" t="s">
        <v>282</v>
      </c>
      <c r="C34" s="19" t="s">
        <v>52</v>
      </c>
      <c r="H34" s="29">
        <v>29</v>
      </c>
      <c r="I34" s="30">
        <v>132712</v>
      </c>
      <c r="J34" s="30">
        <v>62862</v>
      </c>
      <c r="K34" s="30">
        <v>69850</v>
      </c>
      <c r="L34" s="22"/>
      <c r="M34" s="56" t="s">
        <v>137</v>
      </c>
      <c r="N34" s="57">
        <v>642476</v>
      </c>
      <c r="O34" s="58">
        <v>325752</v>
      </c>
      <c r="P34" s="59">
        <v>316724</v>
      </c>
    </row>
    <row r="35" spans="1:16" ht="30">
      <c r="A35" s="171" t="s">
        <v>283</v>
      </c>
      <c r="C35" s="19" t="s">
        <v>120</v>
      </c>
      <c r="H35" s="29">
        <v>30</v>
      </c>
      <c r="I35" s="30">
        <v>131882</v>
      </c>
      <c r="J35" s="30">
        <v>62354</v>
      </c>
      <c r="K35" s="30">
        <v>69528</v>
      </c>
      <c r="L35" s="22"/>
      <c r="M35" s="56" t="s">
        <v>138</v>
      </c>
      <c r="N35" s="57">
        <v>669960</v>
      </c>
      <c r="O35" s="58">
        <v>338888</v>
      </c>
      <c r="P35" s="59">
        <v>331072</v>
      </c>
    </row>
    <row r="36" spans="1:16" ht="60">
      <c r="A36" s="171" t="s">
        <v>284</v>
      </c>
      <c r="C36" s="19" t="s">
        <v>121</v>
      </c>
      <c r="H36" s="29">
        <v>31</v>
      </c>
      <c r="I36" s="30">
        <v>129823</v>
      </c>
      <c r="J36" s="30">
        <v>61588</v>
      </c>
      <c r="K36" s="30">
        <v>68235</v>
      </c>
      <c r="L36" s="22"/>
      <c r="M36" s="56" t="s">
        <v>139</v>
      </c>
      <c r="N36" s="57">
        <v>635633</v>
      </c>
      <c r="O36" s="58">
        <v>319048</v>
      </c>
      <c r="P36" s="59">
        <v>316585</v>
      </c>
    </row>
    <row r="37" spans="1:16" ht="30">
      <c r="A37" s="171" t="s">
        <v>285</v>
      </c>
      <c r="C37" s="19" t="s">
        <v>122</v>
      </c>
      <c r="D37" s="39"/>
      <c r="H37" s="29">
        <v>32</v>
      </c>
      <c r="I37" s="30">
        <v>127922</v>
      </c>
      <c r="J37" s="30">
        <v>60850</v>
      </c>
      <c r="K37" s="30">
        <v>67072</v>
      </c>
      <c r="L37" s="22"/>
      <c r="M37" s="56" t="s">
        <v>140</v>
      </c>
      <c r="N37" s="57">
        <v>657874</v>
      </c>
      <c r="O37" s="58">
        <v>313458</v>
      </c>
      <c r="P37" s="59">
        <v>344416</v>
      </c>
    </row>
    <row r="38" spans="1:16" ht="30">
      <c r="A38" s="171" t="s">
        <v>286</v>
      </c>
      <c r="C38" s="19" t="s">
        <v>123</v>
      </c>
      <c r="D38" s="40"/>
      <c r="H38" s="29">
        <v>33</v>
      </c>
      <c r="I38" s="30">
        <v>126082</v>
      </c>
      <c r="J38" s="30">
        <v>60165</v>
      </c>
      <c r="K38" s="30">
        <v>65917</v>
      </c>
      <c r="L38" s="22"/>
      <c r="M38" s="56" t="s">
        <v>141</v>
      </c>
      <c r="N38" s="57">
        <v>614779</v>
      </c>
      <c r="O38" s="58">
        <v>293158</v>
      </c>
      <c r="P38" s="59">
        <v>321621</v>
      </c>
    </row>
    <row r="39" spans="1:16" ht="45">
      <c r="A39" s="171" t="s">
        <v>287</v>
      </c>
      <c r="C39" s="19" t="s">
        <v>124</v>
      </c>
      <c r="D39" s="40"/>
      <c r="H39" s="29">
        <v>34</v>
      </c>
      <c r="I39" s="30">
        <v>123600</v>
      </c>
      <c r="J39" s="30">
        <v>59117</v>
      </c>
      <c r="K39" s="30">
        <v>64483</v>
      </c>
      <c r="L39" s="22"/>
      <c r="M39" s="56" t="s">
        <v>142</v>
      </c>
      <c r="N39" s="57">
        <v>536343</v>
      </c>
      <c r="O39" s="58">
        <v>254902</v>
      </c>
      <c r="P39" s="59">
        <v>281441</v>
      </c>
    </row>
    <row r="40" spans="3:16" ht="12.75">
      <c r="C40" s="19" t="s">
        <v>125</v>
      </c>
      <c r="D40" s="40"/>
      <c r="H40" s="29">
        <v>35</v>
      </c>
      <c r="I40" s="30">
        <v>120324</v>
      </c>
      <c r="J40" s="30">
        <v>57551</v>
      </c>
      <c r="K40" s="30">
        <v>62773</v>
      </c>
      <c r="L40" s="22"/>
      <c r="M40" s="56" t="s">
        <v>143</v>
      </c>
      <c r="N40" s="57">
        <v>516837</v>
      </c>
      <c r="O40" s="58">
        <v>242123</v>
      </c>
      <c r="P40" s="59">
        <v>274714</v>
      </c>
    </row>
    <row r="41" spans="8:16" ht="12.75">
      <c r="H41" s="29">
        <v>36</v>
      </c>
      <c r="I41" s="30">
        <v>116606</v>
      </c>
      <c r="J41" s="30">
        <v>55686</v>
      </c>
      <c r="K41" s="30">
        <v>60920</v>
      </c>
      <c r="L41" s="22"/>
      <c r="M41" s="56" t="s">
        <v>144</v>
      </c>
      <c r="N41" s="57">
        <v>489703</v>
      </c>
      <c r="O41" s="58">
        <v>225926</v>
      </c>
      <c r="P41" s="59">
        <v>263777</v>
      </c>
    </row>
    <row r="42" spans="8:16" ht="12.75">
      <c r="H42" s="29">
        <v>37</v>
      </c>
      <c r="I42" s="30">
        <v>112852</v>
      </c>
      <c r="J42" s="30">
        <v>53849</v>
      </c>
      <c r="K42" s="30">
        <v>59003</v>
      </c>
      <c r="L42" s="22"/>
      <c r="M42" s="56" t="s">
        <v>146</v>
      </c>
      <c r="N42" s="57">
        <v>406084</v>
      </c>
      <c r="O42" s="58">
        <v>183930</v>
      </c>
      <c r="P42" s="59">
        <v>222154</v>
      </c>
    </row>
    <row r="43" spans="8:16" ht="12.75">
      <c r="H43" s="29">
        <v>38</v>
      </c>
      <c r="I43" s="30">
        <v>108852</v>
      </c>
      <c r="J43" s="30">
        <v>51919</v>
      </c>
      <c r="K43" s="30">
        <v>56933</v>
      </c>
      <c r="L43" s="22"/>
      <c r="M43" s="56" t="s">
        <v>148</v>
      </c>
      <c r="N43" s="57">
        <v>309925</v>
      </c>
      <c r="O43" s="58">
        <v>138521</v>
      </c>
      <c r="P43" s="59">
        <v>171404</v>
      </c>
    </row>
    <row r="44" spans="8:16" ht="12.75">
      <c r="H44" s="29">
        <v>39</v>
      </c>
      <c r="I44" s="30">
        <v>105945</v>
      </c>
      <c r="J44" s="30">
        <v>50470</v>
      </c>
      <c r="K44" s="30">
        <v>55475</v>
      </c>
      <c r="L44" s="22"/>
      <c r="M44" s="56" t="s">
        <v>150</v>
      </c>
      <c r="N44" s="57">
        <v>230197</v>
      </c>
      <c r="O44" s="58">
        <v>101631</v>
      </c>
      <c r="P44" s="59">
        <v>128566</v>
      </c>
    </row>
    <row r="45" spans="8:16" ht="12.75">
      <c r="H45" s="29">
        <v>40</v>
      </c>
      <c r="I45" s="30">
        <v>104800</v>
      </c>
      <c r="J45" s="30">
        <v>49806</v>
      </c>
      <c r="K45" s="30">
        <v>54994</v>
      </c>
      <c r="L45" s="22"/>
      <c r="M45" s="56" t="s">
        <v>152</v>
      </c>
      <c r="N45" s="57">
        <v>158670</v>
      </c>
      <c r="O45" s="58">
        <v>68583</v>
      </c>
      <c r="P45" s="59">
        <v>90087</v>
      </c>
    </row>
    <row r="46" spans="8:16" ht="12.75">
      <c r="H46" s="29">
        <v>41</v>
      </c>
      <c r="I46" s="30">
        <v>104794</v>
      </c>
      <c r="J46" s="30">
        <v>49648</v>
      </c>
      <c r="K46" s="30">
        <v>55146</v>
      </c>
      <c r="L46" s="22"/>
      <c r="M46" s="56" t="s">
        <v>154</v>
      </c>
      <c r="N46" s="57">
        <v>103406</v>
      </c>
      <c r="O46" s="58">
        <v>41392</v>
      </c>
      <c r="P46" s="59">
        <v>62014</v>
      </c>
    </row>
    <row r="47" spans="8:16" ht="13.5" thickBot="1">
      <c r="H47" s="29">
        <v>42</v>
      </c>
      <c r="I47" s="30">
        <v>104561</v>
      </c>
      <c r="J47" s="30">
        <v>49381</v>
      </c>
      <c r="K47" s="30">
        <v>55180</v>
      </c>
      <c r="L47" s="22"/>
      <c r="M47" s="60" t="s">
        <v>126</v>
      </c>
      <c r="N47" s="61">
        <v>100416</v>
      </c>
      <c r="O47" s="62">
        <v>37016</v>
      </c>
      <c r="P47" s="63">
        <v>63400</v>
      </c>
    </row>
    <row r="48" spans="8:16" ht="12.75">
      <c r="H48" s="29">
        <v>43</v>
      </c>
      <c r="I48" s="30">
        <v>104278</v>
      </c>
      <c r="J48" s="30">
        <v>49084</v>
      </c>
      <c r="K48" s="30">
        <v>55194</v>
      </c>
      <c r="L48" s="22"/>
      <c r="M48" s="22"/>
      <c r="N48" s="22"/>
      <c r="O48" s="22"/>
      <c r="P48" s="22"/>
    </row>
    <row r="49" spans="8:16" ht="12.75">
      <c r="H49" s="29">
        <v>44</v>
      </c>
      <c r="I49" s="30">
        <v>103962</v>
      </c>
      <c r="J49" s="30">
        <v>48778</v>
      </c>
      <c r="K49" s="30">
        <v>55184</v>
      </c>
      <c r="L49" s="22"/>
      <c r="M49" s="22"/>
      <c r="N49" s="22"/>
      <c r="O49" s="22"/>
      <c r="P49" s="22"/>
    </row>
    <row r="50" spans="8:16" ht="12.75">
      <c r="H50" s="29">
        <v>45</v>
      </c>
      <c r="I50" s="30">
        <v>103448</v>
      </c>
      <c r="J50" s="30">
        <v>48396</v>
      </c>
      <c r="K50" s="30">
        <v>55052</v>
      </c>
      <c r="L50" s="22"/>
      <c r="M50" s="22"/>
      <c r="N50" s="22"/>
      <c r="O50" s="22"/>
      <c r="P50" s="22"/>
    </row>
    <row r="51" spans="8:16" ht="12.75">
      <c r="H51" s="29">
        <v>46</v>
      </c>
      <c r="I51" s="30">
        <v>102715</v>
      </c>
      <c r="J51" s="30">
        <v>47923</v>
      </c>
      <c r="K51" s="30">
        <v>54792</v>
      </c>
      <c r="L51" s="22"/>
      <c r="M51" s="22"/>
      <c r="N51" s="22"/>
      <c r="O51" s="22"/>
      <c r="P51" s="22"/>
    </row>
    <row r="52" spans="8:16" ht="12.75">
      <c r="H52" s="29">
        <v>47</v>
      </c>
      <c r="I52" s="30">
        <v>101971</v>
      </c>
      <c r="J52" s="30">
        <v>47444</v>
      </c>
      <c r="K52" s="30">
        <v>54527</v>
      </c>
      <c r="L52" s="22"/>
      <c r="M52" s="22"/>
      <c r="N52" s="22"/>
      <c r="O52" s="22"/>
      <c r="P52" s="22"/>
    </row>
    <row r="53" spans="8:16" ht="12.75">
      <c r="H53" s="29">
        <v>48</v>
      </c>
      <c r="I53" s="30">
        <v>101260</v>
      </c>
      <c r="J53" s="30">
        <v>46986</v>
      </c>
      <c r="K53" s="30">
        <v>54274</v>
      </c>
      <c r="L53" s="22"/>
      <c r="M53" s="22"/>
      <c r="N53" s="22"/>
      <c r="O53" s="22"/>
      <c r="P53" s="22"/>
    </row>
    <row r="54" spans="8:16" ht="12.75">
      <c r="H54" s="29">
        <v>49</v>
      </c>
      <c r="I54" s="30">
        <v>99728</v>
      </c>
      <c r="J54" s="30">
        <v>46141</v>
      </c>
      <c r="K54" s="30">
        <v>53587</v>
      </c>
      <c r="L54" s="22"/>
      <c r="M54" s="22"/>
      <c r="N54" s="22"/>
      <c r="O54" s="22"/>
      <c r="P54" s="22"/>
    </row>
    <row r="55" spans="8:16" ht="12.75">
      <c r="H55" s="29">
        <v>50</v>
      </c>
      <c r="I55" s="30">
        <v>97001</v>
      </c>
      <c r="J55" s="30">
        <v>44730</v>
      </c>
      <c r="K55" s="30">
        <v>52271</v>
      </c>
      <c r="L55" s="22"/>
      <c r="M55" s="22"/>
      <c r="N55" s="22"/>
      <c r="O55" s="22"/>
      <c r="P55" s="22"/>
    </row>
    <row r="56" spans="8:16" ht="12.75">
      <c r="H56" s="29">
        <v>51</v>
      </c>
      <c r="I56" s="30">
        <v>93445</v>
      </c>
      <c r="J56" s="30">
        <v>42931</v>
      </c>
      <c r="K56" s="30">
        <v>50514</v>
      </c>
      <c r="L56" s="22"/>
      <c r="M56" s="22"/>
      <c r="N56" s="22"/>
      <c r="O56" s="22"/>
      <c r="P56" s="22"/>
    </row>
    <row r="57" spans="8:16" ht="12.75">
      <c r="H57" s="29">
        <v>52</v>
      </c>
      <c r="I57" s="30">
        <v>89853</v>
      </c>
      <c r="J57" s="30">
        <v>41126</v>
      </c>
      <c r="K57" s="30">
        <v>48727</v>
      </c>
      <c r="L57" s="22"/>
      <c r="M57" s="22"/>
      <c r="N57" s="22"/>
      <c r="O57" s="22"/>
      <c r="P57" s="22"/>
    </row>
    <row r="58" spans="8:16" ht="12.75">
      <c r="H58" s="29">
        <v>53</v>
      </c>
      <c r="I58" s="30">
        <v>86123</v>
      </c>
      <c r="J58" s="30">
        <v>39261</v>
      </c>
      <c r="K58" s="30">
        <v>46862</v>
      </c>
      <c r="L58" s="22"/>
      <c r="M58" s="22"/>
      <c r="N58" s="22"/>
      <c r="O58" s="22"/>
      <c r="P58" s="22"/>
    </row>
    <row r="59" spans="8:16" ht="12.75">
      <c r="H59" s="29">
        <v>54</v>
      </c>
      <c r="I59" s="30">
        <v>82296</v>
      </c>
      <c r="J59" s="30">
        <v>37385</v>
      </c>
      <c r="K59" s="30">
        <v>44911</v>
      </c>
      <c r="L59" s="22"/>
      <c r="M59" s="22"/>
      <c r="N59" s="22"/>
      <c r="O59" s="22"/>
      <c r="P59" s="22"/>
    </row>
    <row r="60" spans="8:16" ht="12.75">
      <c r="H60" s="29">
        <v>55</v>
      </c>
      <c r="I60" s="30">
        <v>78491</v>
      </c>
      <c r="J60" s="30">
        <v>35569</v>
      </c>
      <c r="K60" s="30">
        <v>42922</v>
      </c>
      <c r="L60" s="22"/>
      <c r="M60" s="22"/>
      <c r="N60" s="22"/>
      <c r="O60" s="22"/>
      <c r="P60" s="22"/>
    </row>
    <row r="61" spans="8:16" ht="12.75">
      <c r="H61" s="29">
        <v>56</v>
      </c>
      <c r="I61" s="30">
        <v>74708</v>
      </c>
      <c r="J61" s="30">
        <v>33799</v>
      </c>
      <c r="K61" s="30">
        <v>40909</v>
      </c>
      <c r="L61" s="22"/>
      <c r="M61" s="22"/>
      <c r="N61" s="22"/>
      <c r="O61" s="22"/>
      <c r="P61" s="22"/>
    </row>
    <row r="62" spans="8:16" ht="12.75">
      <c r="H62" s="29">
        <v>57</v>
      </c>
      <c r="I62" s="30">
        <v>70811</v>
      </c>
      <c r="J62" s="30">
        <v>31979</v>
      </c>
      <c r="K62" s="30">
        <v>38832</v>
      </c>
      <c r="L62" s="22"/>
      <c r="M62" s="22"/>
      <c r="N62" s="22"/>
      <c r="O62" s="22"/>
      <c r="P62" s="22"/>
    </row>
    <row r="63" spans="8:16" ht="12.75">
      <c r="H63" s="29">
        <v>58</v>
      </c>
      <c r="I63" s="30">
        <v>66807</v>
      </c>
      <c r="J63" s="30">
        <v>30117</v>
      </c>
      <c r="K63" s="30">
        <v>36690</v>
      </c>
      <c r="L63" s="22"/>
      <c r="M63" s="22"/>
      <c r="N63" s="22"/>
      <c r="O63" s="22"/>
      <c r="P63" s="22"/>
    </row>
    <row r="64" spans="8:16" ht="12.75">
      <c r="H64" s="29">
        <v>59</v>
      </c>
      <c r="I64" s="30">
        <v>63071</v>
      </c>
      <c r="J64" s="30">
        <v>28387</v>
      </c>
      <c r="K64" s="30">
        <v>34684</v>
      </c>
      <c r="L64" s="22"/>
      <c r="M64" s="22"/>
      <c r="N64" s="22"/>
      <c r="O64" s="22"/>
      <c r="P64" s="22"/>
    </row>
    <row r="65" spans="8:16" ht="12.75">
      <c r="H65" s="29">
        <v>60</v>
      </c>
      <c r="I65" s="30">
        <v>59761</v>
      </c>
      <c r="J65" s="30">
        <v>26856</v>
      </c>
      <c r="K65" s="30">
        <v>32905</v>
      </c>
      <c r="L65" s="22"/>
      <c r="M65" s="22"/>
      <c r="N65" s="22"/>
      <c r="O65" s="22"/>
      <c r="P65" s="22"/>
    </row>
    <row r="66" spans="8:16" ht="12.75">
      <c r="H66" s="29">
        <v>61</v>
      </c>
      <c r="I66" s="30">
        <v>56749</v>
      </c>
      <c r="J66" s="30">
        <v>25466</v>
      </c>
      <c r="K66" s="30">
        <v>31283</v>
      </c>
      <c r="L66" s="22"/>
      <c r="M66" s="22"/>
      <c r="N66" s="22"/>
      <c r="O66" s="22"/>
      <c r="P66" s="22"/>
    </row>
    <row r="67" spans="8:16" ht="12.75">
      <c r="H67" s="29">
        <v>62</v>
      </c>
      <c r="I67" s="30">
        <v>53748</v>
      </c>
      <c r="J67" s="30">
        <v>24086</v>
      </c>
      <c r="K67" s="30">
        <v>29662</v>
      </c>
      <c r="L67" s="22"/>
      <c r="M67" s="22"/>
      <c r="N67" s="22"/>
      <c r="O67" s="22"/>
      <c r="P67" s="22"/>
    </row>
    <row r="68" spans="8:16" ht="12.75">
      <c r="H68" s="29">
        <v>63</v>
      </c>
      <c r="I68" s="30">
        <v>50833</v>
      </c>
      <c r="J68" s="30">
        <v>22745</v>
      </c>
      <c r="K68" s="30">
        <v>28088</v>
      </c>
      <c r="L68" s="22"/>
      <c r="M68" s="22"/>
      <c r="N68" s="22"/>
      <c r="O68" s="22"/>
      <c r="P68" s="22"/>
    </row>
    <row r="69" spans="8:16" ht="12.75">
      <c r="H69" s="29">
        <v>64</v>
      </c>
      <c r="I69" s="30">
        <v>47916</v>
      </c>
      <c r="J69" s="30">
        <v>21407</v>
      </c>
      <c r="K69" s="30">
        <v>26509</v>
      </c>
      <c r="L69" s="22"/>
      <c r="M69" s="22"/>
      <c r="N69" s="22"/>
      <c r="O69" s="22"/>
      <c r="P69" s="22"/>
    </row>
    <row r="70" spans="8:16" ht="12.75">
      <c r="H70" s="29">
        <v>65</v>
      </c>
      <c r="I70" s="30">
        <v>44929</v>
      </c>
      <c r="J70" s="30">
        <v>20042</v>
      </c>
      <c r="K70" s="30">
        <v>24887</v>
      </c>
      <c r="L70" s="22"/>
      <c r="M70" s="22"/>
      <c r="N70" s="22"/>
      <c r="O70" s="22"/>
      <c r="P70" s="22"/>
    </row>
    <row r="71" spans="8:16" ht="12.75">
      <c r="H71" s="29">
        <v>66</v>
      </c>
      <c r="I71" s="30">
        <v>41939</v>
      </c>
      <c r="J71" s="30">
        <v>18676</v>
      </c>
      <c r="K71" s="30">
        <v>23263</v>
      </c>
      <c r="L71" s="22"/>
      <c r="M71" s="22"/>
      <c r="N71" s="22"/>
      <c r="O71" s="22"/>
      <c r="P71" s="22"/>
    </row>
    <row r="72" spans="8:16" ht="12.75">
      <c r="H72" s="29">
        <v>67</v>
      </c>
      <c r="I72" s="30">
        <v>39086</v>
      </c>
      <c r="J72" s="30">
        <v>17369</v>
      </c>
      <c r="K72" s="30">
        <v>21717</v>
      </c>
      <c r="L72" s="22"/>
      <c r="M72" s="22"/>
      <c r="N72" s="22"/>
      <c r="O72" s="22"/>
      <c r="P72" s="22"/>
    </row>
    <row r="73" spans="8:16" ht="12.75">
      <c r="H73" s="29">
        <v>68</v>
      </c>
      <c r="I73" s="30">
        <v>36348</v>
      </c>
      <c r="J73" s="30">
        <v>16117</v>
      </c>
      <c r="K73" s="30">
        <v>20231</v>
      </c>
      <c r="L73" s="22"/>
      <c r="M73" s="22"/>
      <c r="N73" s="22"/>
      <c r="O73" s="22"/>
      <c r="P73" s="22"/>
    </row>
    <row r="74" spans="8:16" ht="12.75">
      <c r="H74" s="29">
        <v>69</v>
      </c>
      <c r="I74" s="30">
        <v>33755</v>
      </c>
      <c r="J74" s="30">
        <v>14898</v>
      </c>
      <c r="K74" s="30">
        <v>18857</v>
      </c>
      <c r="L74" s="22"/>
      <c r="M74" s="22"/>
      <c r="N74" s="22"/>
      <c r="O74" s="22"/>
      <c r="P74" s="22"/>
    </row>
    <row r="75" spans="8:16" ht="12.75">
      <c r="H75" s="29">
        <v>70</v>
      </c>
      <c r="I75" s="30">
        <v>31333</v>
      </c>
      <c r="J75" s="30">
        <v>13708</v>
      </c>
      <c r="K75" s="30">
        <v>17625</v>
      </c>
      <c r="L75" s="22"/>
      <c r="M75" s="22"/>
      <c r="N75" s="22"/>
      <c r="O75" s="22"/>
      <c r="P75" s="22"/>
    </row>
    <row r="76" spans="8:16" ht="12.75">
      <c r="H76" s="29">
        <v>71</v>
      </c>
      <c r="I76" s="30">
        <v>28832</v>
      </c>
      <c r="J76" s="30">
        <v>12440</v>
      </c>
      <c r="K76" s="30">
        <v>16392</v>
      </c>
      <c r="L76" s="22"/>
      <c r="M76" s="22"/>
      <c r="N76" s="22"/>
      <c r="O76" s="22"/>
      <c r="P76" s="22"/>
    </row>
    <row r="77" spans="8:16" ht="12.75">
      <c r="H77" s="29">
        <v>72</v>
      </c>
      <c r="I77" s="30">
        <v>26662</v>
      </c>
      <c r="J77" s="30">
        <v>11342</v>
      </c>
      <c r="K77" s="30">
        <v>15320</v>
      </c>
      <c r="L77" s="22"/>
      <c r="M77" s="22"/>
      <c r="N77" s="22"/>
      <c r="O77" s="22"/>
      <c r="P77" s="22"/>
    </row>
    <row r="78" spans="8:16" ht="12.75">
      <c r="H78" s="29">
        <v>73</v>
      </c>
      <c r="I78" s="30">
        <v>24625</v>
      </c>
      <c r="J78" s="30">
        <v>10306</v>
      </c>
      <c r="K78" s="30">
        <v>14319</v>
      </c>
      <c r="L78" s="22"/>
      <c r="M78" s="22"/>
      <c r="N78" s="22"/>
      <c r="O78" s="22"/>
      <c r="P78" s="22"/>
    </row>
    <row r="79" spans="8:16" ht="12.75">
      <c r="H79" s="29">
        <v>74</v>
      </c>
      <c r="I79" s="30">
        <v>22734</v>
      </c>
      <c r="J79" s="30">
        <v>9334</v>
      </c>
      <c r="K79" s="30">
        <v>13400</v>
      </c>
      <c r="L79" s="22"/>
      <c r="M79" s="22"/>
      <c r="N79" s="22"/>
      <c r="O79" s="22"/>
      <c r="P79" s="22"/>
    </row>
    <row r="80" spans="8:16" ht="12.75">
      <c r="H80" s="29">
        <v>75</v>
      </c>
      <c r="I80" s="30">
        <v>20994</v>
      </c>
      <c r="J80" s="30">
        <v>8432</v>
      </c>
      <c r="K80" s="30">
        <v>12562</v>
      </c>
      <c r="L80" s="22"/>
      <c r="M80" s="22"/>
      <c r="N80" s="22"/>
      <c r="O80" s="22"/>
      <c r="P80" s="22"/>
    </row>
    <row r="81" spans="8:16" ht="12.75">
      <c r="H81" s="29">
        <v>76</v>
      </c>
      <c r="I81" s="30">
        <v>19408</v>
      </c>
      <c r="J81" s="30">
        <v>7603</v>
      </c>
      <c r="K81" s="30">
        <v>11805</v>
      </c>
      <c r="L81" s="22"/>
      <c r="M81" s="22"/>
      <c r="N81" s="22"/>
      <c r="O81" s="22"/>
      <c r="P81" s="22"/>
    </row>
    <row r="82" spans="8:16" ht="12.75">
      <c r="H82" s="29">
        <v>77</v>
      </c>
      <c r="I82" s="30">
        <v>17988</v>
      </c>
      <c r="J82" s="30">
        <v>7002</v>
      </c>
      <c r="K82" s="30">
        <v>10986</v>
      </c>
      <c r="L82" s="22"/>
      <c r="M82" s="22"/>
      <c r="N82" s="22"/>
      <c r="O82" s="22"/>
      <c r="P82" s="22"/>
    </row>
    <row r="83" spans="8:16" ht="12.75">
      <c r="H83" s="29">
        <v>78</v>
      </c>
      <c r="I83" s="30">
        <v>16675</v>
      </c>
      <c r="J83" s="30">
        <v>6510</v>
      </c>
      <c r="K83" s="30">
        <v>10165</v>
      </c>
      <c r="L83" s="22"/>
      <c r="M83" s="22"/>
      <c r="N83" s="22"/>
      <c r="O83" s="22"/>
      <c r="P83" s="22"/>
    </row>
    <row r="84" spans="8:16" ht="12.75">
      <c r="H84" s="29">
        <v>79</v>
      </c>
      <c r="I84" s="30">
        <v>15472</v>
      </c>
      <c r="J84" s="30">
        <v>6134</v>
      </c>
      <c r="K84" s="30">
        <v>9338</v>
      </c>
      <c r="L84" s="22"/>
      <c r="M84" s="22"/>
      <c r="N84" s="22"/>
      <c r="O84" s="22"/>
      <c r="P84" s="22"/>
    </row>
    <row r="85" spans="8:16" ht="12.75">
      <c r="H85" s="29" t="s">
        <v>126</v>
      </c>
      <c r="I85" s="26">
        <v>89747</v>
      </c>
      <c r="J85" s="26">
        <v>33084</v>
      </c>
      <c r="K85" s="26">
        <v>56663</v>
      </c>
      <c r="L85" s="22"/>
      <c r="M85" s="22"/>
      <c r="N85" s="22"/>
      <c r="O85" s="22"/>
      <c r="P85" s="22"/>
    </row>
  </sheetData>
  <sheetProtection/>
  <mergeCells count="9">
    <mergeCell ref="M25:P25"/>
    <mergeCell ref="M26:P26"/>
    <mergeCell ref="M27:M28"/>
    <mergeCell ref="H1:K1"/>
    <mergeCell ref="M1:P1"/>
    <mergeCell ref="S1:V1"/>
    <mergeCell ref="H2:H3"/>
    <mergeCell ref="S2:V2"/>
    <mergeCell ref="S3:S4"/>
  </mergeCells>
  <dataValidations count="1">
    <dataValidation type="list" allowBlank="1" showInputMessage="1" showErrorMessage="1" sqref="A10">
      <formula1>$A$13:$A$35</formula1>
    </dataValidation>
  </dataValidation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Julieth Zulima Rojas Rodriguez</cp:lastModifiedBy>
  <cp:lastPrinted>2017-09-12T20:07:20Z</cp:lastPrinted>
  <dcterms:created xsi:type="dcterms:W3CDTF">2010-03-25T16:40:43Z</dcterms:created>
  <dcterms:modified xsi:type="dcterms:W3CDTF">2019-03-18T14:59:34Z</dcterms:modified>
  <cp:category/>
  <cp:version/>
  <cp:contentType/>
  <cp:contentStatus/>
</cp:coreProperties>
</file>