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Mi unidad\Subsecretria de Gestión Corporativa\7581\2022\Diciembre 2022\"/>
    </mc:Choice>
  </mc:AlternateContent>
  <bookViews>
    <workbookView xWindow="-120" yWindow="-120" windowWidth="20730" windowHeight="11040" activeTab="4"/>
  </bookViews>
  <sheets>
    <sheet name="1. Generalidades" sheetId="1" r:id="rId1"/>
    <sheet name="Anexo_Hoja de vida Indicador" sheetId="2" r:id="rId2"/>
    <sheet name="2. Actividades_Tareas_vig" sheetId="3" r:id="rId3"/>
    <sheet name="3. Metas Proyecto de Inv" sheetId="4" r:id="rId4"/>
    <sheet name="4. Magnitud_Presupuesto" sheetId="5" r:id="rId5"/>
    <sheet name="5. Metas_PDD" sheetId="6" r:id="rId6"/>
    <sheet name="6. Seguimiento presupuestal" sheetId="7" r:id="rId7"/>
    <sheet name="7. Territorialización" sheetId="8" r:id="rId8"/>
    <sheet name="ANEXO_ODS" sheetId="9" state="hidden" r:id="rId9"/>
    <sheet name="ANEXO_VARIABLES" sheetId="10" state="hidden" r:id="rId10"/>
    <sheet name="GLOSARIO" sheetId="11" state="hidden" r:id="rId11"/>
    <sheet name="INSTRUCCIÓN DE DILIGENCIAMIENTO" sheetId="12" state="hidden" r:id="rId12"/>
    <sheet name="INSTRUCTIVO DE DILIGENCIAMIENTO" sheetId="14" r:id="rId13"/>
    <sheet name="LISTAS_1" sheetId="13" r:id="rId14"/>
  </sheets>
  <externalReferences>
    <externalReference r:id="rId15"/>
    <externalReference r:id="rId16"/>
  </externalReferences>
  <definedNames>
    <definedName name="_xlnm._FilterDatabase" localSheetId="2" hidden="1">'2. Actividades_Tareas_vig'!$C$3:$AR$9</definedName>
    <definedName name="_xlnm._FilterDatabase" localSheetId="4" hidden="1">'4. Magnitud_Presupuesto'!$A$4:$AE$11</definedName>
    <definedName name="Meses">[1]Listas!$A$2:$A$13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7" roundtripDataSignature="AMtx7mhSO504p2EXeF8K7XS2bCuKSbGQww=="/>
    </ext>
  </extLst>
</workbook>
</file>

<file path=xl/calcChain.xml><?xml version="1.0" encoding="utf-8"?>
<calcChain xmlns="http://schemas.openxmlformats.org/spreadsheetml/2006/main">
  <c r="AQ16" i="3" l="1"/>
  <c r="AE16" i="3" l="1"/>
  <c r="I60" i="7" l="1"/>
  <c r="I59" i="7"/>
  <c r="I58" i="7"/>
  <c r="I57" i="7"/>
  <c r="I55" i="7"/>
  <c r="I54" i="7"/>
  <c r="I52" i="7"/>
  <c r="I51" i="7"/>
  <c r="I49" i="7"/>
  <c r="I48" i="7"/>
  <c r="I47" i="7"/>
  <c r="I46" i="7"/>
  <c r="AA31" i="5"/>
  <c r="H62" i="7" l="1"/>
  <c r="Q6" i="6"/>
  <c r="AA28" i="5"/>
  <c r="AA35" i="5"/>
  <c r="I35" i="5"/>
  <c r="I24" i="5"/>
  <c r="I28" i="5" s="1"/>
  <c r="I22" i="5"/>
  <c r="I6" i="5"/>
  <c r="I10" i="5" s="1"/>
  <c r="R28" i="5"/>
  <c r="R22" i="5"/>
  <c r="R16" i="5"/>
  <c r="R10" i="5"/>
  <c r="L28" i="5"/>
  <c r="L22" i="5"/>
  <c r="L12" i="5"/>
  <c r="L16" i="5" s="1"/>
  <c r="L10" i="5"/>
  <c r="K31" i="5"/>
  <c r="K19" i="5"/>
  <c r="I12" i="5" l="1"/>
  <c r="I16" i="5" s="1"/>
  <c r="W66" i="7"/>
  <c r="S66" i="7"/>
  <c r="O66" i="7"/>
  <c r="K66" i="7"/>
  <c r="G66" i="7"/>
  <c r="AO4" i="4" l="1"/>
  <c r="AN4" i="4"/>
  <c r="AK4" i="4"/>
  <c r="AJ4" i="4"/>
  <c r="AG4" i="4"/>
  <c r="AF4" i="4"/>
  <c r="AC4" i="4"/>
  <c r="AB4" i="4"/>
  <c r="AH3" i="3"/>
  <c r="AG3" i="3"/>
  <c r="AE3" i="3"/>
  <c r="AD3" i="3"/>
  <c r="AA3" i="3"/>
  <c r="Z3" i="3"/>
  <c r="X3" i="3"/>
  <c r="W3" i="3"/>
  <c r="T3" i="3"/>
  <c r="S3" i="3"/>
  <c r="Q3" i="3"/>
  <c r="P3" i="3"/>
  <c r="M3" i="3"/>
  <c r="L3" i="3"/>
  <c r="J3" i="3"/>
  <c r="I3" i="3"/>
  <c r="I62" i="7"/>
  <c r="C5" i="7"/>
  <c r="C7" i="7" l="1"/>
  <c r="C8" i="7"/>
  <c r="C9" i="7"/>
  <c r="I34" i="5"/>
  <c r="M62" i="7"/>
  <c r="L62" i="7"/>
  <c r="K62" i="7"/>
  <c r="J62" i="7"/>
  <c r="G62" i="7"/>
  <c r="E62" i="7"/>
  <c r="D62" i="7"/>
  <c r="O45" i="7"/>
  <c r="N45" i="7"/>
  <c r="O44" i="7"/>
  <c r="N44" i="7"/>
  <c r="O43" i="7"/>
  <c r="N43" i="7"/>
  <c r="O42" i="7"/>
  <c r="N42" i="7"/>
  <c r="O40" i="7"/>
  <c r="N40" i="7"/>
  <c r="O37" i="7"/>
  <c r="N37" i="7"/>
  <c r="O36" i="7"/>
  <c r="N36" i="7"/>
  <c r="O35" i="7"/>
  <c r="N35" i="7"/>
  <c r="O34" i="7"/>
  <c r="N34" i="7"/>
  <c r="O32" i="7"/>
  <c r="N32" i="7"/>
  <c r="O31" i="7"/>
  <c r="N31" i="7"/>
  <c r="O30" i="7"/>
  <c r="N30" i="7"/>
  <c r="O29" i="7"/>
  <c r="N29" i="7"/>
  <c r="O28" i="7"/>
  <c r="N28" i="7"/>
  <c r="O27" i="7"/>
  <c r="N27" i="7"/>
  <c r="O26" i="7"/>
  <c r="N26" i="7"/>
  <c r="O25" i="7"/>
  <c r="N25" i="7"/>
  <c r="O24" i="7"/>
  <c r="N24" i="7"/>
  <c r="O23" i="7"/>
  <c r="N23" i="7"/>
  <c r="O22" i="7"/>
  <c r="N22" i="7"/>
  <c r="O21" i="7"/>
  <c r="N21" i="7"/>
  <c r="C14" i="7"/>
  <c r="C15" i="7"/>
  <c r="C16" i="7"/>
  <c r="C17" i="7"/>
  <c r="C13" i="7"/>
  <c r="P35" i="7" l="1"/>
  <c r="P34" i="7"/>
  <c r="P28" i="7"/>
  <c r="P37" i="7"/>
  <c r="P44" i="7"/>
  <c r="P26" i="7"/>
  <c r="P23" i="7"/>
  <c r="P27" i="7"/>
  <c r="P36" i="7"/>
  <c r="P43" i="7"/>
  <c r="O62" i="7"/>
  <c r="P40" i="7"/>
  <c r="P30" i="7"/>
  <c r="P31" i="7"/>
  <c r="P42" i="7"/>
  <c r="P22" i="7"/>
  <c r="P29" i="7"/>
  <c r="F62" i="7"/>
  <c r="P25" i="7"/>
  <c r="P24" i="7"/>
  <c r="P45" i="7"/>
  <c r="N62" i="7"/>
  <c r="P32" i="7"/>
  <c r="P21" i="7"/>
  <c r="P62" i="7" l="1"/>
  <c r="P9" i="6" l="1"/>
  <c r="H17" i="5"/>
  <c r="H11" i="5"/>
  <c r="N7" i="5" l="1"/>
  <c r="T7" i="5"/>
  <c r="AB7" i="5"/>
  <c r="AC7" i="5"/>
  <c r="AA34" i="5"/>
  <c r="Z34" i="5"/>
  <c r="Y34" i="5"/>
  <c r="X34" i="5"/>
  <c r="W34" i="5"/>
  <c r="V34" i="5"/>
  <c r="S34" i="5"/>
  <c r="R34" i="5"/>
  <c r="Q34" i="5"/>
  <c r="P34" i="5"/>
  <c r="M34" i="5"/>
  <c r="L34" i="5"/>
  <c r="K34" i="5"/>
  <c r="J34" i="5"/>
  <c r="F34" i="5"/>
  <c r="AC33" i="5"/>
  <c r="AD33" i="5" s="1"/>
  <c r="AB33" i="5"/>
  <c r="T33" i="5"/>
  <c r="U33" i="5" s="1"/>
  <c r="N33" i="5"/>
  <c r="O33" i="5" s="1"/>
  <c r="H33" i="5"/>
  <c r="AC32" i="5"/>
  <c r="AB32" i="5"/>
  <c r="T32" i="5"/>
  <c r="U32" i="5" s="1"/>
  <c r="N32" i="5"/>
  <c r="O32" i="5" s="1"/>
  <c r="H32" i="5"/>
  <c r="AC31" i="5"/>
  <c r="AB31" i="5"/>
  <c r="T31" i="5"/>
  <c r="U31" i="5" s="1"/>
  <c r="N31" i="5"/>
  <c r="O31" i="5" s="1"/>
  <c r="AC30" i="5"/>
  <c r="AB30" i="5"/>
  <c r="T30" i="5"/>
  <c r="U30" i="5" s="1"/>
  <c r="N30" i="5"/>
  <c r="O30" i="5" s="1"/>
  <c r="H30" i="5"/>
  <c r="AC29" i="5"/>
  <c r="AB29" i="5"/>
  <c r="T29" i="5"/>
  <c r="U29" i="5" s="1"/>
  <c r="N29" i="5"/>
  <c r="O29" i="5" s="1"/>
  <c r="H29" i="5"/>
  <c r="Z28" i="5"/>
  <c r="Y28" i="5"/>
  <c r="X28" i="5"/>
  <c r="W28" i="5"/>
  <c r="V28" i="5"/>
  <c r="S28" i="5"/>
  <c r="Q28" i="5"/>
  <c r="P28" i="5"/>
  <c r="M28" i="5"/>
  <c r="K28" i="5"/>
  <c r="J28" i="5"/>
  <c r="AC27" i="5"/>
  <c r="AB27" i="5"/>
  <c r="T27" i="5"/>
  <c r="U27" i="5" s="1"/>
  <c r="N27" i="5"/>
  <c r="O27" i="5" s="1"/>
  <c r="AC26" i="5"/>
  <c r="AB26" i="5"/>
  <c r="T26" i="5"/>
  <c r="U26" i="5" s="1"/>
  <c r="N26" i="5"/>
  <c r="O26" i="5" s="1"/>
  <c r="AC25" i="5"/>
  <c r="AB25" i="5"/>
  <c r="T25" i="5"/>
  <c r="U25" i="5" s="1"/>
  <c r="N25" i="5"/>
  <c r="O25" i="5" s="1"/>
  <c r="AC24" i="5"/>
  <c r="AB24" i="5"/>
  <c r="T24" i="5"/>
  <c r="U24" i="5" s="1"/>
  <c r="N24" i="5"/>
  <c r="AC23" i="5"/>
  <c r="AB23" i="5"/>
  <c r="T23" i="5"/>
  <c r="U23" i="5" s="1"/>
  <c r="N23" i="5"/>
  <c r="O23" i="5" s="1"/>
  <c r="AA22" i="5"/>
  <c r="Z22" i="5"/>
  <c r="Y22" i="5"/>
  <c r="X22" i="5"/>
  <c r="W22" i="5"/>
  <c r="V22" i="5"/>
  <c r="S22" i="5"/>
  <c r="Q22" i="5"/>
  <c r="P22" i="5"/>
  <c r="M22" i="5"/>
  <c r="K22" i="5"/>
  <c r="J22" i="5"/>
  <c r="F22" i="5"/>
  <c r="AC21" i="5"/>
  <c r="AD21" i="5" s="1"/>
  <c r="AB21" i="5"/>
  <c r="T21" i="5"/>
  <c r="U21" i="5" s="1"/>
  <c r="N21" i="5"/>
  <c r="O21" i="5" s="1"/>
  <c r="H21" i="5"/>
  <c r="AC20" i="5"/>
  <c r="AB20" i="5"/>
  <c r="T20" i="5"/>
  <c r="U20" i="5" s="1"/>
  <c r="N20" i="5"/>
  <c r="O20" i="5" s="1"/>
  <c r="H20" i="5"/>
  <c r="AC19" i="5"/>
  <c r="AB19" i="5"/>
  <c r="T19" i="5"/>
  <c r="U19" i="5" s="1"/>
  <c r="N19" i="5"/>
  <c r="O19" i="5" s="1"/>
  <c r="AC18" i="5"/>
  <c r="AB18" i="5"/>
  <c r="T18" i="5"/>
  <c r="U18" i="5" s="1"/>
  <c r="N18" i="5"/>
  <c r="O18" i="5" s="1"/>
  <c r="AC17" i="5"/>
  <c r="AB17" i="5"/>
  <c r="T17" i="5"/>
  <c r="U17" i="5" s="1"/>
  <c r="N17" i="5"/>
  <c r="O17" i="5" s="1"/>
  <c r="AA16" i="5"/>
  <c r="Z16" i="5"/>
  <c r="Y16" i="5"/>
  <c r="X16" i="5"/>
  <c r="W16" i="5"/>
  <c r="V16" i="5"/>
  <c r="S16" i="5"/>
  <c r="Q16" i="5"/>
  <c r="P16" i="5"/>
  <c r="K16" i="5"/>
  <c r="J16" i="5"/>
  <c r="F16" i="5"/>
  <c r="AC15" i="5"/>
  <c r="AB15" i="5"/>
  <c r="T15" i="5"/>
  <c r="U15" i="5" s="1"/>
  <c r="N15" i="5"/>
  <c r="O15" i="5" s="1"/>
  <c r="H15" i="5"/>
  <c r="AC14" i="5"/>
  <c r="AB14" i="5"/>
  <c r="AD14" i="5" s="1"/>
  <c r="T14" i="5"/>
  <c r="U14" i="5" s="1"/>
  <c r="N14" i="5"/>
  <c r="O14" i="5" s="1"/>
  <c r="H14" i="5"/>
  <c r="AC13" i="5"/>
  <c r="AB13" i="5"/>
  <c r="T13" i="5"/>
  <c r="U13" i="5" s="1"/>
  <c r="AC12" i="5"/>
  <c r="AB12" i="5"/>
  <c r="T12" i="5"/>
  <c r="U12" i="5" s="1"/>
  <c r="H12" i="5"/>
  <c r="AC11" i="5"/>
  <c r="AB11" i="5"/>
  <c r="T11" i="5"/>
  <c r="U11" i="5" s="1"/>
  <c r="N11" i="5"/>
  <c r="O11" i="5" s="1"/>
  <c r="AA10" i="5"/>
  <c r="Z10" i="5"/>
  <c r="Y10" i="5"/>
  <c r="X10" i="5"/>
  <c r="W10" i="5"/>
  <c r="V10" i="5"/>
  <c r="S10" i="5"/>
  <c r="Q10" i="5"/>
  <c r="P10" i="5"/>
  <c r="M10" i="5"/>
  <c r="K10" i="5"/>
  <c r="J10" i="5"/>
  <c r="F10" i="5"/>
  <c r="AC9" i="5"/>
  <c r="AB9" i="5"/>
  <c r="T9" i="5"/>
  <c r="N9" i="5"/>
  <c r="H9" i="5"/>
  <c r="AC8" i="5"/>
  <c r="AB8" i="5"/>
  <c r="T8" i="5"/>
  <c r="N8" i="5"/>
  <c r="H8" i="5"/>
  <c r="AC6" i="5"/>
  <c r="AB6" i="5"/>
  <c r="T6" i="5"/>
  <c r="N6" i="5"/>
  <c r="AC5" i="5"/>
  <c r="AB5" i="5"/>
  <c r="T5" i="5"/>
  <c r="N5" i="5"/>
  <c r="H5" i="5"/>
  <c r="AD26" i="5" l="1"/>
  <c r="N12" i="5"/>
  <c r="O12" i="5" s="1"/>
  <c r="AD15" i="5"/>
  <c r="AD18" i="5"/>
  <c r="E13" i="7"/>
  <c r="E17" i="7"/>
  <c r="T28" i="5"/>
  <c r="U28" i="5" s="1"/>
  <c r="D13" i="7"/>
  <c r="G13" i="7" s="1"/>
  <c r="AD20" i="5"/>
  <c r="AB28" i="5"/>
  <c r="E16" i="7"/>
  <c r="AD17" i="5"/>
  <c r="AD27" i="5"/>
  <c r="AD24" i="5"/>
  <c r="AD29" i="5"/>
  <c r="O8" i="5"/>
  <c r="D8" i="7"/>
  <c r="AC28" i="5"/>
  <c r="AD23" i="5"/>
  <c r="AD30" i="5"/>
  <c r="T34" i="5"/>
  <c r="U34" i="5" s="1"/>
  <c r="U8" i="5"/>
  <c r="F8" i="7"/>
  <c r="AD5" i="5"/>
  <c r="AD8" i="5"/>
  <c r="D16" i="7"/>
  <c r="AD12" i="5"/>
  <c r="U6" i="5"/>
  <c r="F6" i="7"/>
  <c r="AC16" i="5"/>
  <c r="AB34" i="5"/>
  <c r="AD32" i="5"/>
  <c r="AD6" i="5"/>
  <c r="D14" i="7"/>
  <c r="O9" i="5"/>
  <c r="D9" i="7"/>
  <c r="AD11" i="5"/>
  <c r="AB22" i="5"/>
  <c r="N22" i="5"/>
  <c r="O22" i="5" s="1"/>
  <c r="O6" i="5"/>
  <c r="D6" i="7"/>
  <c r="O5" i="5"/>
  <c r="D5" i="7"/>
  <c r="U9" i="5"/>
  <c r="F9" i="7"/>
  <c r="AC34" i="5"/>
  <c r="E14" i="7"/>
  <c r="U5" i="5"/>
  <c r="F5" i="7"/>
  <c r="AD9" i="5"/>
  <c r="D17" i="7"/>
  <c r="C6" i="7"/>
  <c r="N28" i="5"/>
  <c r="O28" i="5" s="1"/>
  <c r="N34" i="5"/>
  <c r="O34" i="5" s="1"/>
  <c r="AD25" i="5"/>
  <c r="AD19" i="5"/>
  <c r="AD31" i="5"/>
  <c r="E15" i="7"/>
  <c r="AD13" i="5"/>
  <c r="AB10" i="5"/>
  <c r="U7" i="5"/>
  <c r="F7" i="7"/>
  <c r="AD7" i="5"/>
  <c r="D15" i="7"/>
  <c r="O7" i="5"/>
  <c r="T22" i="5"/>
  <c r="U22" i="5" s="1"/>
  <c r="AC22" i="5"/>
  <c r="T16" i="5"/>
  <c r="H6" i="5"/>
  <c r="N10" i="5"/>
  <c r="O10" i="5" s="1"/>
  <c r="AC10" i="5"/>
  <c r="T10" i="5"/>
  <c r="U10" i="5" s="1"/>
  <c r="H26" i="5"/>
  <c r="O24" i="5"/>
  <c r="H27" i="5"/>
  <c r="H18" i="5"/>
  <c r="H24" i="5"/>
  <c r="AB16" i="5"/>
  <c r="G17" i="7" l="1"/>
  <c r="G16" i="7"/>
  <c r="AD28" i="5"/>
  <c r="AD34" i="5"/>
  <c r="U16" i="5"/>
  <c r="AD22" i="5"/>
  <c r="AD16" i="5"/>
  <c r="AD10" i="5"/>
  <c r="G14" i="7"/>
  <c r="G15" i="7"/>
  <c r="F28" i="5"/>
  <c r="H23" i="5"/>
  <c r="AM18" i="3" l="1"/>
  <c r="AN19" i="3"/>
  <c r="AM19" i="3"/>
  <c r="AI19" i="3"/>
  <c r="AB19" i="3"/>
  <c r="U19" i="3"/>
  <c r="N19" i="3"/>
  <c r="AN18" i="3"/>
  <c r="AI18" i="3"/>
  <c r="AB18" i="3"/>
  <c r="U18" i="3"/>
  <c r="N18" i="3"/>
  <c r="AN17" i="3"/>
  <c r="AM17" i="3"/>
  <c r="AI17" i="3"/>
  <c r="AB17" i="3"/>
  <c r="U17" i="3"/>
  <c r="N17" i="3"/>
  <c r="AN16" i="3"/>
  <c r="AM16" i="3"/>
  <c r="AI16" i="3"/>
  <c r="AO9" i="4"/>
  <c r="AD16" i="3"/>
  <c r="AN9" i="4" s="1"/>
  <c r="AB16" i="3"/>
  <c r="X16" i="3"/>
  <c r="W16" i="3"/>
  <c r="AJ9" i="4" s="1"/>
  <c r="U16" i="3"/>
  <c r="Q16" i="3"/>
  <c r="P16" i="3"/>
  <c r="AF9" i="4" s="1"/>
  <c r="N16" i="3"/>
  <c r="J16" i="3"/>
  <c r="I16" i="3"/>
  <c r="AB9" i="4" s="1"/>
  <c r="E16" i="3"/>
  <c r="AN15" i="3"/>
  <c r="AO15" i="3" s="1"/>
  <c r="AM15" i="3"/>
  <c r="AI15" i="3"/>
  <c r="AB15" i="3"/>
  <c r="U15" i="3"/>
  <c r="N15" i="3"/>
  <c r="AN14" i="3"/>
  <c r="AM14" i="3"/>
  <c r="AI14" i="3"/>
  <c r="AB14" i="3"/>
  <c r="U14" i="3"/>
  <c r="N14" i="3"/>
  <c r="AN13" i="3"/>
  <c r="AM13" i="3"/>
  <c r="AI13" i="3"/>
  <c r="AE13" i="3"/>
  <c r="AO8" i="4" s="1"/>
  <c r="AD13" i="3"/>
  <c r="AN8" i="4" s="1"/>
  <c r="AB13" i="3"/>
  <c r="X13" i="3"/>
  <c r="AK8" i="4" s="1"/>
  <c r="W13" i="3"/>
  <c r="AJ8" i="4" s="1"/>
  <c r="U13" i="3"/>
  <c r="Q13" i="3"/>
  <c r="AG8" i="4" s="1"/>
  <c r="P13" i="3"/>
  <c r="AF8" i="4" s="1"/>
  <c r="N13" i="3"/>
  <c r="J13" i="3"/>
  <c r="AC8" i="4" s="1"/>
  <c r="I13" i="3"/>
  <c r="AB8" i="4" s="1"/>
  <c r="E13" i="3"/>
  <c r="AN12" i="3"/>
  <c r="AM12" i="3"/>
  <c r="AI12" i="3"/>
  <c r="AB12" i="3"/>
  <c r="U12" i="3"/>
  <c r="N12" i="3"/>
  <c r="AN11" i="3"/>
  <c r="AM11" i="3"/>
  <c r="AI11" i="3"/>
  <c r="AB11" i="3"/>
  <c r="U11" i="3"/>
  <c r="N11" i="3"/>
  <c r="AN10" i="3"/>
  <c r="AM10" i="3"/>
  <c r="AI10" i="3"/>
  <c r="AE10" i="3"/>
  <c r="AO7" i="4" s="1"/>
  <c r="AD10" i="3"/>
  <c r="AN7" i="4" s="1"/>
  <c r="AB10" i="3"/>
  <c r="X10" i="3"/>
  <c r="AK7" i="4" s="1"/>
  <c r="W10" i="3"/>
  <c r="AJ7" i="4" s="1"/>
  <c r="U10" i="3"/>
  <c r="Q10" i="3"/>
  <c r="AG7" i="4" s="1"/>
  <c r="P10" i="3"/>
  <c r="AF7" i="4" s="1"/>
  <c r="N10" i="3"/>
  <c r="J10" i="3"/>
  <c r="I10" i="3"/>
  <c r="AB7" i="4" s="1"/>
  <c r="E10" i="3"/>
  <c r="AN9" i="3"/>
  <c r="AM9" i="3"/>
  <c r="AI9" i="3"/>
  <c r="AB9" i="3"/>
  <c r="U9" i="3"/>
  <c r="N9" i="3"/>
  <c r="AN8" i="3"/>
  <c r="AM8" i="3"/>
  <c r="AI8" i="3"/>
  <c r="AB8" i="3"/>
  <c r="U8" i="3"/>
  <c r="N8" i="3"/>
  <c r="AN7" i="3"/>
  <c r="AM7" i="3"/>
  <c r="AI7" i="3"/>
  <c r="AE7" i="3"/>
  <c r="AO6" i="4" s="1"/>
  <c r="AD7" i="3"/>
  <c r="AN6" i="4" s="1"/>
  <c r="AB7" i="3"/>
  <c r="X7" i="3"/>
  <c r="AK6" i="4" s="1"/>
  <c r="W7" i="3"/>
  <c r="AJ6" i="4" s="1"/>
  <c r="U7" i="3"/>
  <c r="Q7" i="3"/>
  <c r="AG6" i="4" s="1"/>
  <c r="P7" i="3"/>
  <c r="AF6" i="4" s="1"/>
  <c r="N7" i="3"/>
  <c r="J7" i="3"/>
  <c r="I7" i="3"/>
  <c r="AB6" i="4" s="1"/>
  <c r="E7" i="3"/>
  <c r="AN6" i="3"/>
  <c r="AM6" i="3"/>
  <c r="AI6" i="3"/>
  <c r="AB6" i="3"/>
  <c r="U6" i="3"/>
  <c r="N6" i="3"/>
  <c r="AN5" i="3"/>
  <c r="AM5" i="3"/>
  <c r="AI5" i="3"/>
  <c r="AB5" i="3"/>
  <c r="U5" i="3"/>
  <c r="N5" i="3"/>
  <c r="AN4" i="3"/>
  <c r="AM4" i="3"/>
  <c r="AI4" i="3"/>
  <c r="AE4" i="3"/>
  <c r="AO5" i="4" s="1"/>
  <c r="AD4" i="3"/>
  <c r="AN5" i="4" s="1"/>
  <c r="AB4" i="3"/>
  <c r="X4" i="3"/>
  <c r="AK5" i="4" s="1"/>
  <c r="W4" i="3"/>
  <c r="AJ5" i="4" s="1"/>
  <c r="U4" i="3"/>
  <c r="Q4" i="3"/>
  <c r="AG5" i="4" s="1"/>
  <c r="P4" i="3"/>
  <c r="AF5" i="4" s="1"/>
  <c r="N4" i="3"/>
  <c r="J4" i="3"/>
  <c r="I4" i="3"/>
  <c r="AB5" i="4" s="1"/>
  <c r="E4" i="3"/>
  <c r="AP7" i="3" l="1"/>
  <c r="AP9" i="4"/>
  <c r="AP5" i="4"/>
  <c r="AF10" i="3"/>
  <c r="AO11" i="3"/>
  <c r="AV9" i="4"/>
  <c r="AO19" i="3"/>
  <c r="AP4" i="3"/>
  <c r="Y16" i="3"/>
  <c r="AK9" i="4"/>
  <c r="AO5" i="3"/>
  <c r="R16" i="3"/>
  <c r="AG9" i="4"/>
  <c r="R10" i="3"/>
  <c r="AH8" i="4"/>
  <c r="AF13" i="3"/>
  <c r="Y13" i="3"/>
  <c r="AP13" i="3"/>
  <c r="R4" i="3"/>
  <c r="AL5" i="4" s="1"/>
  <c r="R7" i="3"/>
  <c r="AL6" i="4" s="1"/>
  <c r="Y10" i="3"/>
  <c r="AO7" i="3"/>
  <c r="R13" i="3"/>
  <c r="AL8" i="4" s="1"/>
  <c r="AO14" i="3"/>
  <c r="AO6" i="3"/>
  <c r="AH5" i="4"/>
  <c r="AF4" i="3"/>
  <c r="Y7" i="3"/>
  <c r="AO12" i="3"/>
  <c r="AF16" i="3"/>
  <c r="AO8" i="3"/>
  <c r="AP16" i="3"/>
  <c r="Y4" i="3"/>
  <c r="AF7" i="3"/>
  <c r="AO9" i="3"/>
  <c r="AP10" i="3"/>
  <c r="AO16" i="3"/>
  <c r="AO17" i="3"/>
  <c r="K16" i="3"/>
  <c r="AC9" i="4"/>
  <c r="AQ13" i="3"/>
  <c r="AR13" i="3" s="1"/>
  <c r="AO13" i="3"/>
  <c r="K13" i="3"/>
  <c r="AQ10" i="3"/>
  <c r="K10" i="3"/>
  <c r="AC7" i="4"/>
  <c r="AW7" i="4" s="1"/>
  <c r="AQ7" i="3"/>
  <c r="AR7" i="3" s="1"/>
  <c r="K7" i="3"/>
  <c r="AC6" i="4"/>
  <c r="AQ4" i="3"/>
  <c r="K4" i="3"/>
  <c r="AC5" i="4"/>
  <c r="AW5" i="4" s="1"/>
  <c r="G7" i="5" s="1"/>
  <c r="AP8" i="4"/>
  <c r="AL7" i="4"/>
  <c r="AV5" i="4"/>
  <c r="AV6" i="4"/>
  <c r="AP6" i="4"/>
  <c r="AP7" i="4"/>
  <c r="AV7" i="4"/>
  <c r="AH6" i="4"/>
  <c r="AD8" i="4"/>
  <c r="AV8" i="4"/>
  <c r="AH7" i="4"/>
  <c r="AH9" i="4"/>
  <c r="AO18" i="3"/>
  <c r="AO4" i="3"/>
  <c r="AO10" i="3"/>
  <c r="AR4" i="3" l="1"/>
  <c r="AR16" i="3"/>
  <c r="AW9" i="4"/>
  <c r="G31" i="5" s="1"/>
  <c r="AL9" i="4"/>
  <c r="G19" i="5"/>
  <c r="G22" i="5" s="1"/>
  <c r="H22" i="5" s="1"/>
  <c r="AX7" i="4"/>
  <c r="AX9" i="4"/>
  <c r="AR10" i="3"/>
  <c r="AD7" i="4"/>
  <c r="AW6" i="4"/>
  <c r="G13" i="5" s="1"/>
  <c r="H13" i="5" s="1"/>
  <c r="AW8" i="4"/>
  <c r="G25" i="5" s="1"/>
  <c r="AD9" i="4"/>
  <c r="G34" i="5"/>
  <c r="H34" i="5" s="1"/>
  <c r="H31" i="5"/>
  <c r="AD6" i="4"/>
  <c r="H7" i="5"/>
  <c r="G10" i="5"/>
  <c r="H10" i="5" s="1"/>
  <c r="AD5" i="4"/>
  <c r="AX5" i="4"/>
  <c r="H19" i="5" l="1"/>
  <c r="G16" i="5"/>
  <c r="H16" i="5" s="1"/>
  <c r="AX6" i="4"/>
  <c r="H25" i="5"/>
  <c r="G28" i="5"/>
  <c r="H28" i="5" s="1"/>
  <c r="AX8" i="4"/>
  <c r="F16" i="7"/>
  <c r="F17" i="7"/>
  <c r="D70" i="7"/>
  <c r="V70" i="7"/>
  <c r="U70" i="7"/>
  <c r="T70" i="7"/>
  <c r="R70" i="7"/>
  <c r="Q70" i="7"/>
  <c r="P70" i="7"/>
  <c r="N70" i="7"/>
  <c r="M70" i="7"/>
  <c r="L70" i="7"/>
  <c r="J70" i="7"/>
  <c r="I70" i="7"/>
  <c r="H70" i="7"/>
  <c r="F70" i="7"/>
  <c r="E70" i="7"/>
  <c r="B17" i="7"/>
  <c r="B16" i="7"/>
  <c r="H13" i="7"/>
  <c r="F13" i="7"/>
  <c r="R5" i="6"/>
  <c r="Q8" i="6"/>
  <c r="R8" i="6" s="1"/>
  <c r="Q7" i="6"/>
  <c r="R7" i="6" s="1"/>
  <c r="R4" i="6"/>
  <c r="W35" i="5"/>
  <c r="X35" i="5"/>
  <c r="Y35" i="5"/>
  <c r="Z35" i="5"/>
  <c r="AB35" i="5"/>
  <c r="AC35" i="5"/>
  <c r="V35" i="5"/>
  <c r="Q35" i="5"/>
  <c r="R35" i="5"/>
  <c r="S35" i="5"/>
  <c r="T35" i="5"/>
  <c r="U35" i="5" s="1"/>
  <c r="P35" i="5"/>
  <c r="J35" i="5"/>
  <c r="K35" i="5"/>
  <c r="L35" i="5"/>
  <c r="R6" i="6" l="1"/>
  <c r="Q9" i="6"/>
  <c r="R9" i="6" s="1"/>
  <c r="AD35" i="5"/>
  <c r="W70" i="7"/>
  <c r="F15" i="7"/>
  <c r="G70" i="7"/>
  <c r="O70" i="7"/>
  <c r="S70" i="7"/>
  <c r="K70" i="7"/>
  <c r="H15" i="7"/>
  <c r="H17" i="7"/>
  <c r="H16" i="7"/>
  <c r="E9" i="7"/>
  <c r="E6" i="7"/>
  <c r="G8" i="7"/>
  <c r="H14" i="7"/>
  <c r="F14" i="7"/>
  <c r="E8" i="7"/>
  <c r="G9" i="7"/>
  <c r="G7" i="7"/>
  <c r="G6" i="7"/>
  <c r="G5" i="7"/>
  <c r="E5" i="7"/>
  <c r="L61" i="2" l="1"/>
  <c r="L21" i="2"/>
  <c r="T25" i="10" l="1"/>
  <c r="S25" i="10"/>
  <c r="R25" i="10"/>
  <c r="AA34" i="8"/>
  <c r="Z34" i="8"/>
  <c r="Y34" i="8"/>
  <c r="X34" i="8"/>
  <c r="W34" i="8"/>
  <c r="V34" i="8"/>
  <c r="U34" i="8"/>
  <c r="T34" i="8"/>
  <c r="S34" i="8"/>
  <c r="R34" i="8"/>
  <c r="Q34" i="8"/>
  <c r="P34" i="8"/>
  <c r="O34" i="8"/>
  <c r="N34" i="8"/>
  <c r="M34" i="8"/>
  <c r="L34" i="8"/>
  <c r="K34" i="8"/>
  <c r="J34" i="8"/>
  <c r="I34" i="8"/>
  <c r="H34" i="8"/>
  <c r="G34" i="8"/>
  <c r="F34" i="8"/>
  <c r="E34" i="8"/>
  <c r="D34" i="8"/>
  <c r="J9" i="8"/>
  <c r="I9" i="8"/>
  <c r="H9" i="8"/>
  <c r="G9" i="8"/>
  <c r="F9" i="8"/>
  <c r="E9" i="8"/>
  <c r="D9" i="8"/>
  <c r="C9" i="8"/>
  <c r="L8" i="8"/>
  <c r="K8" i="8"/>
  <c r="L7" i="8"/>
  <c r="K7" i="8"/>
  <c r="J6" i="8"/>
  <c r="I6" i="8"/>
  <c r="H6" i="8"/>
  <c r="G6" i="8"/>
  <c r="F6" i="8"/>
  <c r="E6" i="8"/>
  <c r="D6" i="8"/>
  <c r="C6" i="8"/>
  <c r="L5" i="8"/>
  <c r="K5" i="8"/>
  <c r="L4" i="8"/>
  <c r="K4" i="8"/>
  <c r="L9" i="8" l="1"/>
  <c r="K6" i="8"/>
  <c r="K9" i="8"/>
  <c r="L6" i="8"/>
  <c r="M35" i="5" l="1"/>
  <c r="N35" i="5"/>
  <c r="O35" i="5" s="1"/>
  <c r="N13" i="5"/>
  <c r="O13" i="5" s="1"/>
  <c r="M16" i="5"/>
  <c r="N16" i="5" s="1"/>
  <c r="O16" i="5" s="1"/>
  <c r="D7" i="7" l="1"/>
  <c r="E7" i="7" s="1"/>
</calcChain>
</file>

<file path=xl/comments1.xml><?xml version="1.0" encoding="utf-8"?>
<comments xmlns="http://schemas.openxmlformats.org/spreadsheetml/2006/main">
  <authors>
    <author>Sofia</author>
  </authors>
  <commentList>
    <comment ref="L6" authorId="0" shapeId="0">
      <text>
        <r>
          <rPr>
            <b/>
            <sz val="9"/>
            <color indexed="81"/>
            <rFont val="Tahoma"/>
            <family val="2"/>
          </rPr>
          <t>Sofia:Liberación de saldos por contrato terminado anticipadamente</t>
        </r>
      </text>
    </comment>
    <comment ref="M12" authorId="0" shapeId="0">
      <text>
        <r>
          <rPr>
            <b/>
            <sz val="9"/>
            <color indexed="81"/>
            <rFont val="Tahoma"/>
            <family val="2"/>
          </rPr>
          <t>Sofia:</t>
        </r>
        <r>
          <rPr>
            <sz val="9"/>
            <color indexed="81"/>
            <rFont val="Tahoma"/>
            <family val="2"/>
          </rPr>
          <t xml:space="preserve">
Liberaciones de Saldo</t>
        </r>
      </text>
    </comment>
  </commentList>
</comments>
</file>

<file path=xl/sharedStrings.xml><?xml version="1.0" encoding="utf-8"?>
<sst xmlns="http://schemas.openxmlformats.org/spreadsheetml/2006/main" count="2605" uniqueCount="1525">
  <si>
    <t>SISTEMA INTEGRADO DE GESTION DISTRITAL  BAJO EL ESTÁNDAR MIPG</t>
  </si>
  <si>
    <t>PROCESO DIRECCIONAMIENTO ESTRATÉGICO</t>
  </si>
  <si>
    <t>Formato de programación y seguimiento al Plan Operativo Anual de Proyectos de Inversión</t>
  </si>
  <si>
    <t>Código: PE01-PR01-F01</t>
  </si>
  <si>
    <t>VERSIÓN :03</t>
  </si>
  <si>
    <t>Plan de Desarrollo</t>
  </si>
  <si>
    <t>Un nuevo contrato social y ambiental para la Bogotá del Siglo XXI_2020-2024</t>
  </si>
  <si>
    <t>Propósito del Plan de Desarrollo</t>
  </si>
  <si>
    <t>4. Hacer de Bogotá Región un modelo de movilidad multimodal, incluyente y sostenible</t>
  </si>
  <si>
    <t>Programa Plan de Desarrollo</t>
  </si>
  <si>
    <t>49. Movilidad segura, sostenible y accesible</t>
  </si>
  <si>
    <t>Indice</t>
  </si>
  <si>
    <t>Programa Estratégico</t>
  </si>
  <si>
    <t>14. Movilidad segura</t>
  </si>
  <si>
    <t>Logro</t>
  </si>
  <si>
    <t>Número y nombre del Proyecto de Inversión</t>
  </si>
  <si>
    <t>7579.  Implementación del Plan de Distrital de Seguridad Vial en Bogotá</t>
  </si>
  <si>
    <t>Objetivo general del Proyecto de Inversión</t>
  </si>
  <si>
    <t>Código BPIN</t>
  </si>
  <si>
    <t>Subsecretaría Responsable</t>
  </si>
  <si>
    <t>Subsecretaría de Política de Movilidad</t>
  </si>
  <si>
    <t>Dependencia</t>
  </si>
  <si>
    <t>Oficina de seguridad vial</t>
  </si>
  <si>
    <t>Ordenador de gasto</t>
  </si>
  <si>
    <t>Período de seguimiento</t>
  </si>
  <si>
    <t>De</t>
  </si>
  <si>
    <t>Enero</t>
  </si>
  <si>
    <t>A</t>
  </si>
  <si>
    <t>Diciembre</t>
  </si>
  <si>
    <t xml:space="preserve">ÍNDICE PROGRAMACIÓN APROBADA Y REGISTRADA EN SEGPLAN </t>
  </si>
  <si>
    <t>Documentos que deben ser usados como referencia para diligenciar la programación de metas y presupuesto:</t>
  </si>
  <si>
    <t>Herramienta de seguimiento
Plan Operativo Anual_POA
Secretaría Distrital de Movilidad</t>
  </si>
  <si>
    <t>1. Plan de Acción</t>
  </si>
  <si>
    <t>2. Ficha EBI</t>
  </si>
  <si>
    <t>3. PAA</t>
  </si>
  <si>
    <t xml:space="preserve">INSTRUCTIVO DE DILIGENCIAMIENTO: 
TODAS LAS CELDAS CUENTA CON LAS INSTRUCCIONES PARA SU DILIGENCIAMIENTO
</t>
  </si>
  <si>
    <t>SI</t>
  </si>
  <si>
    <t>N/A</t>
  </si>
  <si>
    <t>Fecha</t>
  </si>
  <si>
    <t>NO</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</si>
  <si>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</si>
  <si>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</si>
  <si>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</si>
  <si>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</si>
  <si>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</si>
  <si>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</si>
  <si>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</si>
  <si>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</si>
  <si>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</si>
  <si>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</si>
  <si>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</si>
  <si>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</si>
  <si>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</si>
  <si>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</si>
  <si>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</si>
  <si>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</si>
  <si>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</si>
  <si>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</si>
  <si>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</si>
  <si>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</si>
  <si>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</si>
  <si>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</si>
  <si>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 AVANCE TAREAS VIGENCIA</t>
  </si>
  <si>
    <t>PROGRAMADO ACTIVIDAD VIGENCIA</t>
  </si>
  <si>
    <t>EJECUTADO ACTIVIDAD VIGENCIA</t>
  </si>
  <si>
    <t>% AVANCE ACTIVIDADES VIGENCIA</t>
  </si>
  <si>
    <t>Ubicación estratégica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</si>
  <si>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</si>
  <si>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</si>
  <si>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</si>
  <si>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</si>
  <si>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</si>
  <si>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</si>
  <si>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</si>
  <si>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</si>
  <si>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</si>
  <si>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</si>
  <si>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</si>
  <si>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</si>
  <si>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</si>
  <si>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</si>
  <si>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</si>
  <si>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</si>
  <si>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</si>
  <si>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</si>
  <si>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1. Contribuye a la equidad y mejoran la calidad de vida de la ciudadanía y la seguridad de los actores viales</t>
  </si>
  <si>
    <t>1. Ser referente mundial en la promoción de cambios comportamentales en la ciudadanía y los actores viales</t>
  </si>
  <si>
    <t>1. Reducir las víctimas fatales en siniestros de tránsito a través de la implementación de acciones integrales con criterios de seguridad vial.</t>
  </si>
  <si>
    <t>OSGC- Prestar trámites y servicios eficientes, oportunos y de calidad, con una gestión ambiental adecuada, soportados en tecnologías de la información y las comunicaciones.</t>
  </si>
  <si>
    <t>Plan de Seguridad Vial</t>
  </si>
  <si>
    <t>Resumen Cuatrienio</t>
  </si>
  <si>
    <t>Presupuesto _Compromisos</t>
  </si>
  <si>
    <t>Presupuesto _Giros</t>
  </si>
  <si>
    <t>Presupuesto_reservas</t>
  </si>
  <si>
    <t>Objetivo específico proyecto de inversión</t>
  </si>
  <si>
    <t>Descripción Meta</t>
  </si>
  <si>
    <t>Tipo de meta</t>
  </si>
  <si>
    <t>Vigencia</t>
  </si>
  <si>
    <t>Magnitud programada</t>
  </si>
  <si>
    <t>Magnitud ejecutada</t>
  </si>
  <si>
    <t>% avance magnitud</t>
  </si>
  <si>
    <t>Apropiación_
diponible</t>
  </si>
  <si>
    <t>Total compromisos por meta</t>
  </si>
  <si>
    <t>% presupuesto comprometido</t>
  </si>
  <si>
    <t>Total Giros por Meta</t>
  </si>
  <si>
    <t>%Total presupuesto girado por meta</t>
  </si>
  <si>
    <t>Reserva constituida</t>
  </si>
  <si>
    <t>Giros_reserva
Ene-Mar</t>
  </si>
  <si>
    <t>Giros_reserva
Abr-Jun</t>
  </si>
  <si>
    <t>Giros_reserva
Jul-Sep</t>
  </si>
  <si>
    <t>Giros_reserva
Oct-Dic</t>
  </si>
  <si>
    <t>Anulaciones</t>
  </si>
  <si>
    <t>Total reserva definitiva</t>
  </si>
  <si>
    <t>Total_Giros de la reserva</t>
  </si>
  <si>
    <t>% Giros de la reserva</t>
  </si>
  <si>
    <t>Suma</t>
  </si>
  <si>
    <t>Total meta</t>
  </si>
  <si>
    <t>Magnitud-Vigencia</t>
  </si>
  <si>
    <t>Avance  Cualitativo Metas Plan de Desarrollo</t>
  </si>
  <si>
    <t>Magnitud _anualización metas Plan de Desarrollo</t>
  </si>
  <si>
    <t xml:space="preserve">Código y Meta Proyecto de Inversión_Asociada
</t>
  </si>
  <si>
    <t>Código Meta Plan de Desarrollo
(Combine acorde al total de metas proyecto asociadas a la meta)</t>
  </si>
  <si>
    <t>Meta Plan de Desarrollo
(Combine acorde al total de metas proyecto asociadas a la meta)</t>
  </si>
  <si>
    <t>Código del Indicador
(Combine acorde al total de metas proyecto asociadas a la meta)</t>
  </si>
  <si>
    <t>Indicador meta PDD
(Combine acorde al total de metas proyecto asociadas a la meta)</t>
  </si>
  <si>
    <t>Ejecutada
Ene - Mar</t>
  </si>
  <si>
    <t>Ejetuada
Abril - Jun</t>
  </si>
  <si>
    <t>Ejecutada
Jul - Sept</t>
  </si>
  <si>
    <t>Ejecutada
Oct - Dic</t>
  </si>
  <si>
    <t>Responsable de reporte Meta PDD</t>
  </si>
  <si>
    <t>a.     Avances estratégicos y/o logros de ciudad: Describa de manera clara y específica el avance del indicador a la fecha, puede citar qué hizo, cómo y en dónde.
Indique el avance de la vigencia y el avance acumulado Plan de Desarrollo.</t>
  </si>
  <si>
    <t>b.    Retrasos y soluciones  Mencione las situaciones misionales que han dificultado el logro de las actividades y su solución.</t>
  </si>
  <si>
    <t>c.    Impactos o beneficios obtenidos con la ejecución de la meta. Teniendo en cuenta los logros, mencionar los beneficios que traen estas acciones a la ciudadanía y cuál es la apuesta de transformación.</t>
  </si>
  <si>
    <t xml:space="preserve">Programación </t>
  </si>
  <si>
    <t xml:space="preserve">Ejecución </t>
  </si>
  <si>
    <t>% Ejecución</t>
  </si>
  <si>
    <t>1-Implementar el 40% del Plan Distrital de Seguridad Vial (adicionales a lo implementado hasta el momento)</t>
  </si>
  <si>
    <t>TOTAL PDD</t>
  </si>
  <si>
    <t>Resumen de Vigencia del Proyecto de Inversión</t>
  </si>
  <si>
    <t>Apropiación Inicial</t>
  </si>
  <si>
    <t>Apropiación Vigente</t>
  </si>
  <si>
    <t>Presupuesto comprometido</t>
  </si>
  <si>
    <t>%</t>
  </si>
  <si>
    <t>Giros de la Vigencia</t>
  </si>
  <si>
    <t>Resumen Reservas del Proyecto de Inversión</t>
  </si>
  <si>
    <t>Reservas constituidas</t>
  </si>
  <si>
    <t>Reservas Definitivas</t>
  </si>
  <si>
    <t>Giros</t>
  </si>
  <si>
    <t>Sin Giro</t>
  </si>
  <si>
    <t>Meta</t>
  </si>
  <si>
    <t>Insumo</t>
  </si>
  <si>
    <t>Concepto de gasto</t>
  </si>
  <si>
    <t>Programación a 31 dic 2020</t>
  </si>
  <si>
    <t>Ejecucióna  a  31 dic 2020</t>
  </si>
  <si>
    <t>Programación a 31 dic 2021</t>
  </si>
  <si>
    <t>Ejecucióna a  31 dic 2021</t>
  </si>
  <si>
    <t>Programación a 31 dic 2022</t>
  </si>
  <si>
    <t>Ejecucióna a  31 dic 2022</t>
  </si>
  <si>
    <t>Programación a 31 dic 2023</t>
  </si>
  <si>
    <t>Ejecucióna a  31 dic 2023</t>
  </si>
  <si>
    <t>Programación a 31 dic 2024</t>
  </si>
  <si>
    <t>Ejecucióna a  31 dic 2024</t>
  </si>
  <si>
    <t xml:space="preserve">Programación Total </t>
  </si>
  <si>
    <t>Ejecución Total</t>
  </si>
  <si>
    <t>% de Ejecución Total</t>
  </si>
  <si>
    <t>03-04-0281</t>
  </si>
  <si>
    <t>02-01-0168</t>
  </si>
  <si>
    <t>Gastos imprevistos</t>
  </si>
  <si>
    <t>Servicios para la comunidad, sociales y personales</t>
  </si>
  <si>
    <t>Transporte</t>
  </si>
  <si>
    <t>02-06-0005</t>
  </si>
  <si>
    <t>08-20-0105</t>
  </si>
  <si>
    <t>Servicios prestados a las empresas y servicios de producción</t>
  </si>
  <si>
    <t>08-20-0104</t>
  </si>
  <si>
    <t>08-20-0102</t>
  </si>
  <si>
    <t>Servicios financieros y conexos</t>
  </si>
  <si>
    <t>Servicios de leasing</t>
  </si>
  <si>
    <t>Servicios inmobiliarios</t>
  </si>
  <si>
    <t>Vigencias Futuras</t>
  </si>
  <si>
    <t>Descripción</t>
  </si>
  <si>
    <t>Numero de Contrato</t>
  </si>
  <si>
    <t>Programación
_2020</t>
  </si>
  <si>
    <t>Compromisos_
2020</t>
  </si>
  <si>
    <t>Giros_
2020</t>
  </si>
  <si>
    <t>% Giros 2020</t>
  </si>
  <si>
    <t>Programación
_2021</t>
  </si>
  <si>
    <t>Compromisos_
2021</t>
  </si>
  <si>
    <t>Giros_
2021</t>
  </si>
  <si>
    <t>% Giros 2021</t>
  </si>
  <si>
    <t>Programación
_2022</t>
  </si>
  <si>
    <t>Compromisos_
2022</t>
  </si>
  <si>
    <t>Giros_
2022</t>
  </si>
  <si>
    <t>% Giros 2022</t>
  </si>
  <si>
    <t>Adquisición de activos financieros</t>
  </si>
  <si>
    <t>Disminución de pasivos</t>
  </si>
  <si>
    <t>Impuestos, pagos de derechos, contribuciones, multas y sanciones</t>
  </si>
  <si>
    <t>Transferencias corrientes y de capital</t>
  </si>
  <si>
    <t>Total</t>
  </si>
  <si>
    <t>Pagos vigencias anteriores fenecidas</t>
  </si>
  <si>
    <t>Resumen programación y ejecución física</t>
  </si>
  <si>
    <t>Magnitud</t>
  </si>
  <si>
    <t>Oct- Dic</t>
  </si>
  <si>
    <t>Total Programado</t>
  </si>
  <si>
    <t>Total Ejecutado</t>
  </si>
  <si>
    <t>Programado</t>
  </si>
  <si>
    <t>Ejecutado</t>
  </si>
  <si>
    <t>Código y nombre de la meta</t>
  </si>
  <si>
    <t>Reservas</t>
  </si>
  <si>
    <t>TOTAL</t>
  </si>
  <si>
    <t>Programación</t>
  </si>
  <si>
    <t>Ejecutado Ene-mar</t>
  </si>
  <si>
    <t>Ejecutado Abr-Jun</t>
  </si>
  <si>
    <t>Ejecutado Jul-Sep</t>
  </si>
  <si>
    <t>Ejecutado Oct- Dic</t>
  </si>
  <si>
    <t>CÓDIGO Y DESCRIPCIÓN META:</t>
  </si>
  <si>
    <t>No. Localidad</t>
  </si>
  <si>
    <t>Localidad</t>
  </si>
  <si>
    <t>Presupuesto vigencia</t>
  </si>
  <si>
    <t>Magnitud vigencia</t>
  </si>
  <si>
    <t>Presupuesto reserva</t>
  </si>
  <si>
    <t>Magnitud reserva</t>
  </si>
  <si>
    <t>Presupuesto
 Ene-mar</t>
  </si>
  <si>
    <t>Magnitud
 Ene-Mar</t>
  </si>
  <si>
    <t>PresupuEsto reserva 
Ene-mar</t>
  </si>
  <si>
    <t>Magnitud reserva 
Ene-mar</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</si>
  <si>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</si>
  <si>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</si>
  <si>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</si>
  <si>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</si>
  <si>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</si>
  <si>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</si>
  <si>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</si>
  <si>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</si>
  <si>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</si>
  <si>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</si>
  <si>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</si>
  <si>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</si>
  <si>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</si>
  <si>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</si>
  <si>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</si>
  <si>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</si>
  <si>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</si>
  <si>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</si>
  <si>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Ciudad Bolivar</t>
  </si>
  <si>
    <t>Sumapaz</t>
  </si>
  <si>
    <t>Distrital</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</si>
  <si>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</si>
  <si>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</si>
  <si>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</si>
  <si>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</si>
  <si>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</si>
  <si>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</si>
  <si>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</si>
  <si>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</si>
  <si>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</si>
  <si>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</si>
  <si>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</si>
  <si>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</si>
  <si>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</si>
  <si>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</si>
  <si>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</si>
  <si>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</si>
  <si>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</si>
  <si>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</si>
  <si>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</si>
  <si>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</si>
  <si>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</si>
  <si>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</si>
  <si>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</si>
  <si>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</si>
  <si>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</si>
  <si>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</si>
  <si>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</si>
  <si>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</si>
  <si>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</si>
  <si>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</si>
  <si>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</si>
  <si>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</si>
  <si>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</si>
  <si>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</si>
  <si>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</si>
  <si>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</si>
  <si>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</si>
  <si>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</si>
  <si>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</si>
  <si>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</si>
  <si>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</si>
  <si>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</si>
  <si>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</si>
  <si>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</si>
  <si>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</si>
  <si>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</si>
  <si>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</si>
  <si>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</si>
  <si>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</si>
  <si>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</si>
  <si>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</si>
  <si>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</si>
  <si>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</si>
  <si>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</si>
  <si>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</si>
  <si>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</si>
  <si>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</si>
  <si>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</si>
  <si>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</si>
  <si>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</si>
  <si>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</si>
  <si>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</si>
  <si>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</si>
  <si>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</si>
  <si>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</si>
  <si>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</si>
  <si>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</si>
  <si>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</si>
  <si>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</si>
  <si>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</si>
  <si>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</si>
  <si>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</si>
  <si>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</si>
  <si>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</si>
  <si>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</si>
  <si>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</si>
  <si>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</si>
  <si>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</si>
  <si>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</si>
  <si>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</si>
  <si>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</si>
  <si>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</si>
  <si>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</si>
  <si>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</si>
  <si>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</si>
  <si>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</si>
  <si>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</si>
  <si>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</si>
  <si>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</si>
  <si>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</si>
  <si>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</si>
  <si>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</si>
  <si>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</si>
  <si>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</si>
  <si>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</si>
  <si>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</si>
  <si>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</si>
  <si>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</si>
  <si>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</si>
  <si>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</si>
  <si>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</si>
  <si>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</si>
  <si>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</si>
  <si>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</si>
  <si>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</si>
  <si>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</si>
  <si>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</si>
  <si>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</si>
  <si>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</si>
  <si>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</si>
  <si>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</si>
  <si>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</si>
  <si>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</si>
  <si>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</si>
  <si>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</si>
  <si>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</si>
  <si>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</si>
  <si>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</si>
  <si>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</si>
  <si>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</si>
  <si>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</si>
  <si>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</si>
  <si>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</si>
  <si>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</si>
  <si>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</si>
  <si>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</si>
  <si>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</si>
  <si>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</si>
  <si>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</si>
  <si>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</si>
  <si>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</si>
  <si>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</si>
  <si>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</si>
  <si>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</si>
  <si>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</si>
  <si>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</si>
  <si>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</si>
  <si>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</si>
  <si>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</si>
  <si>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</si>
  <si>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</si>
  <si>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</si>
  <si>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</si>
  <si>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</si>
  <si>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</si>
  <si>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</si>
  <si>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</si>
  <si>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</si>
  <si>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</si>
  <si>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</si>
  <si>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</si>
  <si>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</si>
  <si>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</si>
  <si>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</si>
  <si>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</si>
  <si>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</si>
  <si>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</si>
  <si>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</si>
  <si>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</si>
  <si>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</si>
  <si>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</si>
  <si>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</si>
  <si>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</si>
  <si>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</si>
  <si>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</si>
  <si>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</si>
  <si>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</si>
  <si>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</si>
  <si>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</si>
  <si>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</si>
  <si>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</si>
  <si>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</si>
  <si>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</si>
  <si>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</si>
  <si>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</si>
  <si>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</si>
  <si>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</si>
  <si>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</si>
  <si>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</si>
  <si>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</si>
  <si>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</si>
  <si>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</si>
  <si>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</si>
  <si>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</si>
  <si>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</si>
  <si>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</si>
  <si>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</si>
  <si>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</si>
  <si>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</si>
  <si>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</si>
  <si>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</si>
  <si>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</si>
  <si>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</si>
  <si>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</si>
  <si>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</si>
  <si>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</si>
  <si>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</si>
  <si>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</si>
  <si>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</si>
  <si>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</si>
  <si>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</si>
  <si>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</si>
  <si>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</si>
  <si>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</si>
  <si>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</si>
  <si>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Grupos de edad</t>
  </si>
  <si>
    <t>USAQUÉN</t>
  </si>
  <si>
    <t>5_Construir Bogotá Región con gobierno abierto, transparente y ciudadanía consciente</t>
  </si>
  <si>
    <t>27 - 59 años Adultez</t>
  </si>
  <si>
    <t>CHAPINERO</t>
  </si>
  <si>
    <t>60 años o más. Personas Mayores</t>
  </si>
  <si>
    <t>San Cristobal</t>
  </si>
  <si>
    <t>total</t>
  </si>
  <si>
    <t>SANTA FE</t>
  </si>
  <si>
    <t>COMPONENTE PMM</t>
  </si>
  <si>
    <t>Todos los grupos</t>
  </si>
  <si>
    <t>SAN CRISTÓBAL</t>
  </si>
  <si>
    <t>Logística de Movilidad</t>
  </si>
  <si>
    <t>0-4</t>
  </si>
  <si>
    <t>USME</t>
  </si>
  <si>
    <t>Componente Ambiental</t>
  </si>
  <si>
    <t>5-9</t>
  </si>
  <si>
    <t>TUNJUELITO</t>
  </si>
  <si>
    <t>Plan de Intercambiadores Modales</t>
  </si>
  <si>
    <t>CONDICION POBLACIONAL</t>
  </si>
  <si>
    <t>10-14</t>
  </si>
  <si>
    <t>BOSA</t>
  </si>
  <si>
    <t>Plan de Ordenamiento Logístico</t>
  </si>
  <si>
    <t>Todos los Grupos</t>
  </si>
  <si>
    <t>Fontibon</t>
  </si>
  <si>
    <t>15-19</t>
  </si>
  <si>
    <t>KENNEDY</t>
  </si>
  <si>
    <t>Adultos-as trabajador-a formal</t>
  </si>
  <si>
    <t>Engativa</t>
  </si>
  <si>
    <t>20-24</t>
  </si>
  <si>
    <t>FONTIBÓN</t>
  </si>
  <si>
    <t>Transporte Público</t>
  </si>
  <si>
    <t>Adultos-as trabajador-a informal</t>
  </si>
  <si>
    <t>25-29</t>
  </si>
  <si>
    <t>ENGATIVÁ</t>
  </si>
  <si>
    <t>Transporte No Motorizado</t>
  </si>
  <si>
    <t>Ciudadanos-as habitantes de calle</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</si>
  <si>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</si>
  <si>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</si>
  <si>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</si>
  <si>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</si>
  <si>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</si>
  <si>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</si>
  <si>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</si>
  <si>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</si>
  <si>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</si>
  <si>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</si>
  <si>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</si>
  <si>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</si>
  <si>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</si>
  <si>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</si>
  <si>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</si>
  <si>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</si>
  <si>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</si>
  <si>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</si>
  <si>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</si>
  <si>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</si>
  <si>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</si>
  <si>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</si>
  <si>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</si>
  <si>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</si>
  <si>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</si>
  <si>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60-64</t>
  </si>
  <si>
    <t>CANDELARIA</t>
  </si>
  <si>
    <t>3. Propender por la sostenibilidad ambiental, económica y social de la movilidad en una visión integral de planeción de ciudad y movilidad</t>
  </si>
  <si>
    <t>Mujeres gestantes y lactantes</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</si>
  <si>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</si>
  <si>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</si>
  <si>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</si>
  <si>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</si>
  <si>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</si>
  <si>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</si>
  <si>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</si>
  <si>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</si>
  <si>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</si>
  <si>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</si>
  <si>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</si>
  <si>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</si>
  <si>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</si>
  <si>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</si>
  <si>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</si>
  <si>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</si>
  <si>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</si>
  <si>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</si>
  <si>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</si>
  <si>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</si>
  <si>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</si>
  <si>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</si>
  <si>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</si>
  <si>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</si>
  <si>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</si>
  <si>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</si>
  <si>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</si>
  <si>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</si>
  <si>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</si>
  <si>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</si>
  <si>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</si>
  <si>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</si>
  <si>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</si>
  <si>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</si>
  <si>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</si>
  <si>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</si>
  <si>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</si>
  <si>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</si>
  <si>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</si>
  <si>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</si>
  <si>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</si>
  <si>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</si>
  <si>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</si>
  <si>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</si>
  <si>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</si>
  <si>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</si>
  <si>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</si>
  <si>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</si>
  <si>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</si>
  <si>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</si>
  <si>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</si>
  <si>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</si>
  <si>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</si>
  <si>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</si>
  <si>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</si>
  <si>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</si>
  <si>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</si>
  <si>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</si>
  <si>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</si>
  <si>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</si>
  <si>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</si>
  <si>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</si>
  <si>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</si>
  <si>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</si>
  <si>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</si>
  <si>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</si>
  <si>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</si>
  <si>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</si>
  <si>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</si>
  <si>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</si>
  <si>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</si>
  <si>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</si>
  <si>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</si>
  <si>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</si>
  <si>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</si>
  <si>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</si>
  <si>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</si>
  <si>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</si>
  <si>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</si>
  <si>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</si>
  <si>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</si>
  <si>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</si>
  <si>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</si>
  <si>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</si>
  <si>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</si>
  <si>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</si>
  <si>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</si>
  <si>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</si>
  <si>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</si>
  <si>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</si>
  <si>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</si>
  <si>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</si>
  <si>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</si>
  <si>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</si>
  <si>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</si>
  <si>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</si>
  <si>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</si>
  <si>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</si>
  <si>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</si>
  <si>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</si>
  <si>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</si>
  <si>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</si>
  <si>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</si>
  <si>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</si>
  <si>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</si>
  <si>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</si>
  <si>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</si>
  <si>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</si>
  <si>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</si>
  <si>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</si>
  <si>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</si>
  <si>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</si>
  <si>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</si>
  <si>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</si>
  <si>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</si>
  <si>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</si>
  <si>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</si>
  <si>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</si>
  <si>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</si>
  <si>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</si>
  <si>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</si>
  <si>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</si>
  <si>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</si>
  <si>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</si>
  <si>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</si>
  <si>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</si>
  <si>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</si>
  <si>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</si>
  <si>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</si>
  <si>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</si>
  <si>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</si>
  <si>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</si>
  <si>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</si>
  <si>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</si>
  <si>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</si>
  <si>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</si>
  <si>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</si>
  <si>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</si>
  <si>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</si>
  <si>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</si>
  <si>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</si>
  <si>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</si>
  <si>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</si>
  <si>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</si>
  <si>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</si>
  <si>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</si>
  <si>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</si>
  <si>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</si>
  <si>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</si>
  <si>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</si>
  <si>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</si>
  <si>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</si>
  <si>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</si>
  <si>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</si>
  <si>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</si>
  <si>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Nombre Meta PDD</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</si>
  <si>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</si>
  <si>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</si>
  <si>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</si>
  <si>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</si>
  <si>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</si>
  <si>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</si>
  <si>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</si>
  <si>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</si>
  <si>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</si>
  <si>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</si>
  <si>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</si>
  <si>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</si>
  <si>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</si>
  <si>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</si>
  <si>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</si>
  <si>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</si>
  <si>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</si>
  <si>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</si>
  <si>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</si>
  <si>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</si>
  <si>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</si>
  <si>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</si>
  <si>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</si>
  <si>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</si>
  <si>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</si>
  <si>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</si>
  <si>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</si>
  <si>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Promover el reconocimiento y garantia de derechos al interior de las familias de la ciudad de Bogotá</t>
  </si>
  <si>
    <t>Direccionamiento político</t>
  </si>
  <si>
    <t>SubsistemaSIG</t>
  </si>
  <si>
    <t>Eficacia</t>
  </si>
  <si>
    <t>Mensual</t>
  </si>
  <si>
    <t>Indigena</t>
  </si>
  <si>
    <t>Hombre</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</si>
  <si>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</si>
  <si>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Mano de obra calificada</t>
  </si>
  <si>
    <t>2-Diseñar e implementar el 100% de las nuevas fuentes de fondeo para el SITP y el Sector Movilidad.</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</si>
  <si>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</si>
  <si>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</si>
  <si>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</si>
  <si>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</si>
  <si>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</si>
  <si>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</si>
  <si>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</si>
  <si>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</si>
  <si>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</si>
  <si>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Constante</t>
  </si>
  <si>
    <t>Direccionamiento de los servicios sociales</t>
  </si>
  <si>
    <t>Subsistema de Gestión Ambiental</t>
  </si>
  <si>
    <t>Eficiencia</t>
  </si>
  <si>
    <t>Trimestral</t>
  </si>
  <si>
    <t>Afrodescendiente</t>
  </si>
  <si>
    <t>Mujer</t>
  </si>
  <si>
    <t>2. Contribuye potencianado la productividad, la competitividad y la integración de Bogotá y la región</t>
  </si>
  <si>
    <t>2. Ser referente mundial en la incorporación de enfoques territorial, de género y diferencial</t>
  </si>
  <si>
    <t>2. Formular e implementar estrategias de movilidad que reverdezcan a Bogotá y mejoren la experiencia de viaje de la ciudadanía y visitantes de Bogotá Región, en los aspectos de tiempo, calidad y costo, a través de la tecnología y la innovación.</t>
  </si>
  <si>
    <t>Mano de obra no calificada</t>
  </si>
  <si>
    <t>3-Desarrollar el 100% de las acciones que permitan implementar una política tarifaria más incluyente y sostenible.</t>
  </si>
  <si>
    <t>Marzo</t>
  </si>
  <si>
    <t>Subsecretaría de Servicios a la Ciudadanía</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</si>
  <si>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</si>
  <si>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</si>
  <si>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</si>
  <si>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</si>
  <si>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</si>
  <si>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</si>
  <si>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</si>
  <si>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</si>
  <si>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</si>
  <si>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</si>
  <si>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</si>
  <si>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</si>
  <si>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</si>
  <si>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Contribuye con una gestión integra y transparente</t>
  </si>
  <si>
    <t>3. Ser referente mundial en la distribución eficiente y equitativa del espacio público</t>
  </si>
  <si>
    <t>3. Generar e implementar políticas de movilidad basadas en el análisis de datos fomentando la productividad, eficiencia y bienestar de la ciudad.</t>
  </si>
  <si>
    <t>Materiales</t>
  </si>
  <si>
    <t>1-Desarrollar el 100% de los estudios técnicos, estadísticos, sociales y financieros, que permitan modelar, monitorear y evaluar diferentes alternativas de solución a las necesidades de movilidad.</t>
  </si>
  <si>
    <t>Abril</t>
  </si>
  <si>
    <t>Subsecretaría de Gestión Jurídica</t>
  </si>
  <si>
    <t>5. Construir Bogotá Región con gobierno abierto, transparente y ciudadanía consciente</t>
  </si>
  <si>
    <t>51. Gobierno Abierto</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</si>
  <si>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</si>
  <si>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</si>
  <si>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</si>
  <si>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Contribuir en la prevención de la maternidad y la paternidad temprana en Bogotá</t>
  </si>
  <si>
    <t>Decreciente</t>
  </si>
  <si>
    <t>Construcción e implementación de políticas sociales</t>
  </si>
  <si>
    <t>Subsistema de Gestión de Seguridad de la Información</t>
  </si>
  <si>
    <t>Anual</t>
  </si>
  <si>
    <t>Raizal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</si>
  <si>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</si>
  <si>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</si>
  <si>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Servicios domiciliarios</t>
  </si>
  <si>
    <t>1-Realizar seguimiento 100% las acciones de la política pública de la bicicleta</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</si>
  <si>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</si>
  <si>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</si>
  <si>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</si>
  <si>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</si>
  <si>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</si>
  <si>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</si>
  <si>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</si>
  <si>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</si>
  <si>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</si>
  <si>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</si>
  <si>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</si>
  <si>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Ser referente mundial en la transformación digital y virtual de los trámites y servicios</t>
  </si>
  <si>
    <t>5. Prestar trámites y servicios eficientes, oportunos y de calidad, con una gestión ambiental adecuada, soportados en tecnologías de la información y las comunicaciones.</t>
  </si>
  <si>
    <t>Terrenos</t>
  </si>
  <si>
    <t>3-Formular e implementar el 100% las acciones de la política pública de movilidad motorizada de cero y baja emisionesRecurso humano</t>
  </si>
  <si>
    <t>Junio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</si>
  <si>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</si>
  <si>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</si>
  <si>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</si>
  <si>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</si>
  <si>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</si>
  <si>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</si>
  <si>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</si>
  <si>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</si>
  <si>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</si>
  <si>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</si>
  <si>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Edificios</t>
  </si>
  <si>
    <t>2-Gestionar la implementación de un (1) Sistema de Bicicleta Pública (compartida)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</si>
  <si>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</si>
  <si>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</si>
  <si>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</si>
  <si>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</si>
  <si>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</si>
  <si>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</si>
  <si>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</si>
  <si>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</si>
  <si>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</si>
  <si>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7. Garantizar transparencia, oportunidad, inclusión y equidad de género en los procesos de la entidad, que promuevan la legalidad, participación, control social y rendición de cuentas.</t>
  </si>
  <si>
    <t>Maquinaria y Equipo</t>
  </si>
  <si>
    <t>6-Impulsar el 100% las acciones para adelantar un esquema de transporte alternativo y ambientalmente sostenible mediante el fomento de la micromovilidad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</si>
  <si>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</si>
  <si>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</si>
  <si>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</si>
  <si>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</si>
  <si>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Disminuir la vulnerabilidad por discriminación, violencias y exclusión social por orientación sexual o identidad de género en Bogotá</t>
  </si>
  <si>
    <t>Adquisiciones</t>
  </si>
  <si>
    <t>No aplica</t>
  </si>
  <si>
    <t>Mantenimiento maquinaria y equipo</t>
  </si>
  <si>
    <t>4-Fortalecer y hacer seguimiento al 100% de las políticas, planes, proyectos en el componente ambiental de movilidad</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</si>
  <si>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</si>
  <si>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</si>
  <si>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</si>
  <si>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</si>
  <si>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</si>
  <si>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Proveer espacios de integración social en cumplimiento de los estándares de calidad para garantizar la prestación de los servicios sociales en condiciones adecuadas y seguras</t>
  </si>
  <si>
    <t>Gestión del talento humano</t>
  </si>
  <si>
    <t>5-Ejecutar el 100% de acciones de fomento para mejorar la experiencia de viaje del peatón</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</si>
  <si>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</si>
  <si>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</si>
  <si>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</si>
  <si>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</si>
  <si>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</si>
  <si>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Promover la inclusión social de las y los ciudadanos habitantes de calle y las poblaciones en riesgo de habitar las calles</t>
  </si>
  <si>
    <t>Gestión de bienes y servicios</t>
  </si>
  <si>
    <t>Servicios de venta y de distribución</t>
  </si>
  <si>
    <t>2. Realizar 6.500 acciones de prevención vial con actores viales, a fin de propender por la reducción de la siniestralidad en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</si>
  <si>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</si>
  <si>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</si>
  <si>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</si>
  <si>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</si>
  <si>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</si>
  <si>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</si>
  <si>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</si>
  <si>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Servicios de alojamiento comidas y bebidas</t>
  </si>
  <si>
    <t>1. Realizar 65.000 controles preventivos, regulatorios o sancionatorios para la regulación y control del tránsito y el transporte en la ciudad.</t>
  </si>
  <si>
    <t>Dirección de representación judicial</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</si>
  <si>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</si>
  <si>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</si>
  <si>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</si>
  <si>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</si>
  <si>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</si>
  <si>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</si>
  <si>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 xml:space="preserve">1. Realizar 3´000.000 viajes de acompañamiento a niños, niñas y adolescentes de los colegios distritales con el proyecto Al Colegio en Bici durante el cuatrienio.  </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</si>
  <si>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</si>
  <si>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</si>
  <si>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</si>
  <si>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</si>
  <si>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Fortalecer la capacidad operativa y técnica en los servicios de soporte de la gestión institucional y en el desarrollo integral del talento humano</t>
  </si>
  <si>
    <t>Gestión del conocimiento</t>
  </si>
  <si>
    <t>2. Realizar 440.000 viajes de acompañamiento a niños, niñas y adolescentes de los colegios distritales con el proyecto en el proyecto Ciempiés para el cuatrienio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</si>
  <si>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</si>
  <si>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</si>
  <si>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</si>
  <si>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</si>
  <si>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3. Visitar 380 instituciones educativas en el proyecto de Ruta Pila.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</si>
  <si>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</si>
  <si>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</si>
  <si>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</si>
  <si>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</si>
  <si>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 xml:space="preserve">4. Realizar el control de 24.000 vehículos escolares en el proyecto Ruta Pila para mejorar la experiencia de viaje de niñas, niños y adolescentes.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</si>
  <si>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</si>
  <si>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</si>
  <si>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</si>
  <si>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</si>
  <si>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1. Mantener por encima del 99% la disponibilidad del sistema de semaforización</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</si>
  <si>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</si>
  <si>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</si>
  <si>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</si>
  <si>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</si>
  <si>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2. Implementar regulación semafórica en 95 intersecciones de la ciudad</t>
  </si>
  <si>
    <t>Oficina asesora de comunicaciones y cultura para la movilidad</t>
  </si>
  <si>
    <t>389. Implementar y operar el Centro de Orientación a Víctimas por Siniestros Viales.</t>
  </si>
  <si>
    <t>Rafael Uribe</t>
  </si>
  <si>
    <t>4. Mantener en máximo 30% la afectación del tiempo de viaje promedio, para los usuarios de modos motorizados en la infraestructura vial, por efecto de las obras y la implementación de PMT sobre los 14 corredores viales principales-incluidas vías de desvío</t>
  </si>
  <si>
    <t>Oficina de tecnologías de la información y las comunicaciones</t>
  </si>
  <si>
    <t>390.Mantener el tiempo promedio de viaje en los 14 corredores principales de la ciudad para todos los usuarios de la vía.</t>
  </si>
  <si>
    <t>Ciudad Bolívar</t>
  </si>
  <si>
    <t>5. Realizar seguimiento al 40% de los PMT autorizados que generen mayor afectación a los usuarios de la infraestructura vial, verificando que para estos se promueva de manera segura la configuración de infraestructura destinada a peatones y ciclistas</t>
  </si>
  <si>
    <t>413.Diseñar y ejecutar una estrategia para la participación ciudadana incidente, orientada a promover dinámicas de movilidad segura, incluyente, sostenible y accesible</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</si>
  <si>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</si>
  <si>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</si>
  <si>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</si>
  <si>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7. Realizar 100.000 jornadas de gestión en vía</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</si>
  <si>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</si>
  <si>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</si>
  <si>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</si>
  <si>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</si>
  <si>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Oficina de control disciplinario</t>
  </si>
  <si>
    <t>8. Realizar 44 inspecciones de seguridad vial a los puntos más críticos de siniestralidad con el fin de que sean un insumo para la toma de decisiones y/o acciones a realizar</t>
  </si>
  <si>
    <t>Oficina de control interno</t>
  </si>
  <si>
    <t>Subdirección de transporte público</t>
  </si>
  <si>
    <t>1-Diseñar y evaluar el  100% de una metodología de alto impacto frente a cultura ciudadana para la movilidad</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</si>
  <si>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</si>
  <si>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</si>
  <si>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</si>
  <si>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</si>
  <si>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</si>
  <si>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</si>
  <si>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</si>
  <si>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</si>
  <si>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</si>
  <si>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</si>
  <si>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</si>
  <si>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</si>
  <si>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</si>
  <si>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</si>
  <si>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</si>
  <si>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</si>
  <si>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</si>
  <si>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</si>
  <si>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</si>
  <si>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</si>
  <si>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</si>
  <si>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Si</t>
  </si>
  <si>
    <t>1. Implementar 5.150 medidas integrales de gestión de tránsito, pacificación o tráfico calmado</t>
  </si>
  <si>
    <t>Subdirección de administrativa</t>
  </si>
  <si>
    <t>No</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</si>
  <si>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</si>
  <si>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</si>
  <si>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</si>
  <si>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</si>
  <si>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</si>
  <si>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</si>
  <si>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</si>
  <si>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</si>
  <si>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</si>
  <si>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</si>
  <si>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</si>
  <si>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</si>
  <si>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</si>
  <si>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</si>
  <si>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</si>
  <si>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</si>
  <si>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</si>
  <si>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</si>
  <si>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</si>
  <si>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</si>
  <si>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</si>
  <si>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</si>
  <si>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</si>
  <si>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</si>
  <si>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</si>
  <si>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</si>
  <si>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</si>
  <si>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</si>
  <si>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</si>
  <si>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</si>
  <si>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</si>
  <si>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</si>
  <si>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</si>
  <si>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</si>
  <si>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</si>
  <si>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</si>
  <si>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</si>
  <si>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</si>
  <si>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</si>
  <si>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</si>
  <si>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</si>
  <si>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</si>
  <si>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</si>
  <si>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</si>
  <si>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</si>
  <si>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</si>
  <si>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</si>
  <si>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Vigencia 2022</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</si>
  <si>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</si>
  <si>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</si>
  <si>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</si>
  <si>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</si>
  <si>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</si>
  <si>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</si>
  <si>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Marcadores a Nivel Táctico</t>
  </si>
  <si>
    <t xml:space="preserve"> PMR
OBJETIVO  PRODUCTO/TRAZADOR PRESUPUESTAL</t>
  </si>
  <si>
    <t>Meta Objetivo de Desarrollo Sostenible_ODS</t>
  </si>
  <si>
    <t>Meta Trazadora</t>
  </si>
  <si>
    <t>Meta Estratégica</t>
  </si>
  <si>
    <t>Plan de Acción de Política Pública</t>
  </si>
  <si>
    <t>Código del Producto (MGA)</t>
  </si>
  <si>
    <t>Indicador de Producto (MGA)</t>
  </si>
  <si>
    <t>Aporta ó está relacionada PMR</t>
  </si>
  <si>
    <t xml:space="preserve">Objetivo </t>
  </si>
  <si>
    <t>Indicador de Objetivo</t>
  </si>
  <si>
    <t>Producto</t>
  </si>
  <si>
    <t>Indicador de Producto</t>
  </si>
  <si>
    <t>Tazador Presupuestal</t>
  </si>
  <si>
    <t>Categoría</t>
  </si>
  <si>
    <t>Indicador</t>
  </si>
  <si>
    <t>Trazador Presupuestal</t>
  </si>
  <si>
    <t>Políticas Públicas</t>
  </si>
  <si>
    <t>Dimensiones MIPG</t>
  </si>
  <si>
    <t>Politicas MIPG</t>
  </si>
  <si>
    <t>Política de MIPG (Decreto 612)</t>
  </si>
  <si>
    <t>Objetivo PMR</t>
  </si>
  <si>
    <t>Indicador Objetivo</t>
  </si>
  <si>
    <t>Categoria</t>
  </si>
  <si>
    <t>1. Fin de la Pobreza</t>
  </si>
  <si>
    <t xml:space="preserve">TPGE(EOO)-C15.Comunidades Negras, Afrocolombianos </t>
  </si>
  <si>
    <t>23. Reducir el gasto en transporte público de los hogares de mayor vulnerabilidad económica, con enfoque poblacional, diferencial y de género, para que represente el 15% de sus ingresos.</t>
  </si>
  <si>
    <t>Política Pública Bicicleta</t>
  </si>
  <si>
    <t>1. Talento Humano</t>
  </si>
  <si>
    <t>1. Política de Gestión Estratégica del Talento Humano</t>
  </si>
  <si>
    <t>Plan Anticorrupción y de Atención al Ciudadano PAAC V8.0 SDM-2021</t>
  </si>
  <si>
    <t>1. Mejorar el comportamiento ciudadano en temas de movilidad</t>
  </si>
  <si>
    <t>96. -Número de controles preventivos, regulatorios o sancionatorios realizados</t>
  </si>
  <si>
    <t>1. Control al cumplimiento de las normas  de tránsito y transporte</t>
  </si>
  <si>
    <t>25 - Campañas de cultura ciudadana implementadas</t>
  </si>
  <si>
    <t>Viajes de acompañamiento a niños, niñas y adolescentes</t>
  </si>
  <si>
    <t>Viajes de acompañamiento a niñas, niños y adolescentes de los colegios distritales con el proyecto Al Colegio en Bici durante el cuatrienio.</t>
  </si>
  <si>
    <t>Aporta (magnitud)</t>
  </si>
  <si>
    <t>2. Hambre cero</t>
  </si>
  <si>
    <t>62. Aumentar en 20% la oferta de transporte público del SITP</t>
  </si>
  <si>
    <t>Politica Pública Ruralidad</t>
  </si>
  <si>
    <t>2. Direccionamiento Estrategico</t>
  </si>
  <si>
    <t>2. Política de Integridad</t>
  </si>
  <si>
    <t>Plan Institucional de Participación-SDM V.2.0 2021</t>
  </si>
  <si>
    <t>2. Mejorar condiciones de seguridad vial</t>
  </si>
  <si>
    <t>106-Porcentaje de Implementación de las campañas de cultura ciudadana</t>
  </si>
  <si>
    <t>2. Seguridad vial</t>
  </si>
  <si>
    <t>19 - Disminuir las fatalidades en accidentes de tránsito</t>
  </si>
  <si>
    <t>Viajes de acompañamiento a niñas, niños y adolescentes de los colegios distritales con el proyecto Ciempiés para el cuatrienio.</t>
  </si>
  <si>
    <t>Relacionada</t>
  </si>
  <si>
    <t>3. Salud y bienestar</t>
  </si>
  <si>
    <t>63. A 2024 Reducir en 20% el número de víctimas fatales  por siniestros viales para cada uno de los actores de la vía</t>
  </si>
  <si>
    <t>Politica Pública Espacio Público</t>
  </si>
  <si>
    <t>3. Gestión con Valores para los resultados</t>
  </si>
  <si>
    <t>3. Política de Planeación Institucional</t>
  </si>
  <si>
    <t>PA01-M02-PL01 plan institucional de gestión ambiental PIGA</t>
  </si>
  <si>
    <t>3. Mejorar el tiempo de desplazamiento de los ciudadano</t>
  </si>
  <si>
    <t>107-Número de medidas integrales de gestión de tránsito, pacificación o tráfico calmado implementadas</t>
  </si>
  <si>
    <t>3. Planeación del transporte en la ciudad</t>
  </si>
  <si>
    <t xml:space="preserve">9 - Tiempo promedio de viaje en la ciudad </t>
  </si>
  <si>
    <t>Programas de formación Integración Social-Sena</t>
  </si>
  <si>
    <t>Personas beneficiarias programa Movilidad-SENA</t>
  </si>
  <si>
    <t>4. Educación de calidad</t>
  </si>
  <si>
    <t xml:space="preserve">TPGE(EON)-C15.Comunidades Negras, Afrocolombianos </t>
  </si>
  <si>
    <t xml:space="preserve">64. Implementar 5000 cupos de cicloparqueaderos </t>
  </si>
  <si>
    <t>Politica Pública Salud Ambiental</t>
  </si>
  <si>
    <t>4. Evaluación de Resultados</t>
  </si>
  <si>
    <t>4. Política de Gestión Presupuestal y Eficiencia del Gasto Público</t>
  </si>
  <si>
    <t>PA02-PL01 Plan Institucional de Capacitación – PIC VERSIÓN 2.0 DE 11-08-2021</t>
  </si>
  <si>
    <t>4. Mejorar la calidad de vida de los habitantes en cuanto a movilidad y factores asociados</t>
  </si>
  <si>
    <t>108-Número de señales verticales de pedestal instaladas</t>
  </si>
  <si>
    <t>7. Transparencia y probidad</t>
  </si>
  <si>
    <t>24 - Porcentaje de aumento de viajes realizados en bicicleta</t>
  </si>
  <si>
    <t>Reducir el gasto en transporte público de los hogares de mayor vulnerabilidad económica, con enfoque poblacional, diferencial y de género, para que represente el 15% de sus ingresos</t>
  </si>
  <si>
    <t>Porcentaje de gasto en transporte público de hogares estratos 1 y 2</t>
  </si>
  <si>
    <t xml:space="preserve">5. Igualdad de género </t>
  </si>
  <si>
    <t>65. Disminuir en un 10% el tiempo promedio en minutos, de acceso al Transporte Público.</t>
  </si>
  <si>
    <t>Politica Pública Servicios sexuales pagados</t>
  </si>
  <si>
    <t>5. Información y Comunicación</t>
  </si>
  <si>
    <t>5. Política compras y contratación pública</t>
  </si>
  <si>
    <t>PA02-PL04 Plan Anual de Vacantes SDM 2021 v. 2.0 de 02-09-2021</t>
  </si>
  <si>
    <t>5. Mejorar los servicios de movilidad</t>
  </si>
  <si>
    <t>109-Número de puntos con sistemas de contención vehicular, dispositivos de canalización u otros elementos de control de tránsito mantenidos</t>
  </si>
  <si>
    <t>10. Campañas de cultura ciudadana definidas para el sistema de movilidad</t>
  </si>
  <si>
    <t>22- Niveles de satisfacción de los ciudadanos y partes interesadas alcanzados</t>
  </si>
  <si>
    <t>Aumentar en 20% la oferta de transporte público del SITP</t>
  </si>
  <si>
    <t>Indicador buses/sillas del SITP</t>
  </si>
  <si>
    <t>6. Agua limpia y saneamiento</t>
  </si>
  <si>
    <t>66. Construir 280 km de cicloinfraestructura de la ciudad</t>
  </si>
  <si>
    <t>Politica Pública Bogotá productiva</t>
  </si>
  <si>
    <t>6. Gestión del Conocimiento</t>
  </si>
  <si>
    <t>6. Política de Fortalecimiento Institucional y Simplificación de Procesos</t>
  </si>
  <si>
    <t>PA02-PL05 plan anual de previsión de recursos humanos SDM 2021 v. 2.0 de 02-09-2021</t>
  </si>
  <si>
    <t>110-Porcentaje del Plan Distrital de Seguridad Vial Implementado</t>
  </si>
  <si>
    <t>11. Política pública de la bicicleta</t>
  </si>
  <si>
    <t>A 2024 Reducir en 20% el número de víctimas fatales por siniestros viales para cada uno de los actores de la vía</t>
  </si>
  <si>
    <t>Número de víctimas fatales por siniestros viales para cada uno de los actores de la vía</t>
  </si>
  <si>
    <t>7. Energía asequible y no contaminable</t>
  </si>
  <si>
    <t xml:space="preserve">TPGE(EOJ)-C15.Comunidades Negras, Afrocolombianos </t>
  </si>
  <si>
    <t>67. Mantener el tiempo promedio de viaje en los 14 corredores principales de la ciudad para todos los usuarios de la vía</t>
  </si>
  <si>
    <t>Politica Pública Cero y Bajas Emisiones</t>
  </si>
  <si>
    <t>7. Control Interno</t>
  </si>
  <si>
    <t>7. Política Gobierno Digital</t>
  </si>
  <si>
    <t>PA02-PL03 Plan Estratégico de Talento Humano SDM 2021 v.2.0 de 02-09-2021</t>
  </si>
  <si>
    <t>111-Porcentaje de afectación del tiempo de viaje promedio, para los usuarios de modos motorizados en la infraestructura vial, por efecto de las obras y la implementación de PMT sobre los 14 corredores viales principales-incluidas vías de desvío.</t>
  </si>
  <si>
    <t>Implementar 5000 cupos de cicloparqueaderos</t>
  </si>
  <si>
    <t>Número de cupos de cicloparqueaderos implementados</t>
  </si>
  <si>
    <t>8. Trabajo decente y crecimiento económico</t>
  </si>
  <si>
    <t>Politica Pública Juventud</t>
  </si>
  <si>
    <t>8. Política de Seguridad Digital</t>
  </si>
  <si>
    <t>Plan de Austeridad e Indicadores 2021 20-01</t>
  </si>
  <si>
    <t>112-Número de tramos de los 14 corredores principales de la ciudad y las vías de su área de influencia con velocidad incrementada.</t>
  </si>
  <si>
    <t>Disminuir en un 10% el tiempo promedio en minutos, de acceso al Transporte Público.</t>
  </si>
  <si>
    <t>Minutos reducidos en el acceso al Transporte Público</t>
  </si>
  <si>
    <t>9. Industria, innovación e infraestructura</t>
  </si>
  <si>
    <t>Politica Pública Pobreza</t>
  </si>
  <si>
    <t>9. Política de Defensa Jurídica</t>
  </si>
  <si>
    <t>Plan Institucional de Archivos PINAR v.1.0_2021</t>
  </si>
  <si>
    <t>113-Porcentaje de implementación de las estrategias de la gestión de la demanda de transporte</t>
  </si>
  <si>
    <t>Construir 280 km de cicloinfraestructura de la ciudad</t>
  </si>
  <si>
    <t>kilómetros de ciclorruta construidos</t>
  </si>
  <si>
    <t xml:space="preserve">10. Reducción de las desigualdades </t>
  </si>
  <si>
    <t>Politica Pública Discapacidad</t>
  </si>
  <si>
    <t>10. Política de Mejora normativa</t>
  </si>
  <si>
    <t>Plan de Conservación Documental 2021</t>
  </si>
  <si>
    <t>114-Porcentaje de implementación de las acciones de la política pública de la bicicleta</t>
  </si>
  <si>
    <t>Mantener el tiempo promedio de viaje en los 14 corredores principales de la ciudad para todos los usuarios de la vía</t>
  </si>
  <si>
    <t>Tiempo promedio de viaje en los 14 corredores principales de la ciudad</t>
  </si>
  <si>
    <t>11. Ciudades y comunidades sostenibles</t>
  </si>
  <si>
    <t>Politica Pública Cultura Ciudadana y libertad de culto</t>
  </si>
  <si>
    <t>11. Política de Servicio al ciudadano</t>
  </si>
  <si>
    <t>Plan de Preservación Digital a largo plazo 2021</t>
  </si>
  <si>
    <t>103-Estrategia anual sobre Transparencia, Ética y Probidad implementada.</t>
  </si>
  <si>
    <t>Iniciar la construcción de 1 cable aéreo</t>
  </si>
  <si>
    <t>Cables con inicio de construcción</t>
  </si>
  <si>
    <t>12. Producción y consumo responsables</t>
  </si>
  <si>
    <t>TPIEG(GIC)-C01.03.Indirecto.Transferencias y provisión de servicios públicos</t>
  </si>
  <si>
    <t>Politica Pública Manejo del Suelo</t>
  </si>
  <si>
    <t>12. Política de Racionalización de trámites</t>
  </si>
  <si>
    <t>Plan Anual de Adquisiciones  2021</t>
  </si>
  <si>
    <t>Gestionar el 100% de la inserción urbana del Regiotram de Occidente, diseñar una estrategia de apoyo a la estructuración del Regiotram del Norte a la estructuración del Regiotram del sur</t>
  </si>
  <si>
    <t>Porcentaje de avance en la gestión para la inserción urbana del Regiotram de Occidente, diseñar una estrategia de apoyo a la estructuración del Regiotram del Norte y estructuración del Regiotram del sur</t>
  </si>
  <si>
    <t>13. Acción por el clima</t>
  </si>
  <si>
    <t>TPIEG(GID)-C01.90.Indirecto.Transformación de imaginarios para la igualdad</t>
  </si>
  <si>
    <t>Politica Pública Etnias</t>
  </si>
  <si>
    <t>13. Política de Participación Ciudadana en la Gestión Pública</t>
  </si>
  <si>
    <t>Plan de Seguridad y Privacidad de la Información 2021 V.1.0</t>
  </si>
  <si>
    <t>Operador público</t>
  </si>
  <si>
    <t>Avance en la estructuración del operador público</t>
  </si>
  <si>
    <t>14. Vida Submarina</t>
  </si>
  <si>
    <t>TPIEG(GIP)-C04.90.Indirecto.Transformación de imaginarios para la igualdad</t>
  </si>
  <si>
    <t>Politica Pública Turismo</t>
  </si>
  <si>
    <t>14. Política de Seguimiento y Evaluación del Desempeño Institucional</t>
  </si>
  <si>
    <t>Plan Estratégico de Tecnologías de la información y las Comunicaciones (PETI) 2021 v.1.0</t>
  </si>
  <si>
    <t>Cicloparqueaderos</t>
  </si>
  <si>
    <t>Número de cupos de cicloparqueaderos gestionados en infraestructura pública</t>
  </si>
  <si>
    <t>15. Vida de ecosistemas terrestres</t>
  </si>
  <si>
    <t>Politica Pública Infancia y adolescencia</t>
  </si>
  <si>
    <t>15. Política de Transparencia, acceso a la información pública y lucha contra la corrupción</t>
  </si>
  <si>
    <t>PA04-PL01 Plan estratégico de las Tecnologías de la Información y Comunicaciones - PETI 2020-2024. V1.0 del 24-11-2021</t>
  </si>
  <si>
    <t>No. de cupos de cicloparquederos gestionados en infraestructura privada</t>
  </si>
  <si>
    <t>16. Paz, justicia e instituciones sólidas</t>
  </si>
  <si>
    <t>Politica Pública Talento Humano</t>
  </si>
  <si>
    <t>16. Política de Gestión Documental</t>
  </si>
  <si>
    <t>Plan de Datos Abiertos 2021 V.1.0</t>
  </si>
  <si>
    <t>Porcentaje de avance de las acciones  para aumentar el número de cupos de cicloparqueaderos en infraestructura privada</t>
  </si>
  <si>
    <t>17. Alianzas para Lograr los Objetivos</t>
  </si>
  <si>
    <t>Politica Pública Ciencia, Tecnología e Innovación</t>
  </si>
  <si>
    <t>17. Política de Gestión de la Información Estadística</t>
  </si>
  <si>
    <t>Plan de Mantenimiento de Servicios Tecnológicos 2021 V.1.0</t>
  </si>
  <si>
    <t>Micromovilidad</t>
  </si>
  <si>
    <t>Porcentaje de avance en la implementación de un sistema de bicicletas públicas</t>
  </si>
  <si>
    <t xml:space="preserve">7907. Consolidación del centro de orientación a
víctimas de siniestros viales de Bogotá
</t>
  </si>
  <si>
    <t>Politica Pública Economía Cultural y Creativa</t>
  </si>
  <si>
    <t>18. Política de Gestión del Conocimiento y la Innovación</t>
  </si>
  <si>
    <t>Plan de Tratamiento de Riesgos de Seguridad y Privacidad de la Información V. 1.0</t>
  </si>
  <si>
    <t>Estacionamiento en vía</t>
  </si>
  <si>
    <t>Puesta en marcha</t>
  </si>
  <si>
    <t>TPIEG(GIV)-C05.91.Indirecto.Fortalecimiento Institucional</t>
  </si>
  <si>
    <t>Politica Pública Familias</t>
  </si>
  <si>
    <t>19. Política de Control Interno</t>
  </si>
  <si>
    <t>Plan de Adecuación y Sostenibilidad V3.0</t>
  </si>
  <si>
    <t>Avance en la estructuración del proyecto estaciomiento en vía</t>
  </si>
  <si>
    <t>Politica Pública LGBTI</t>
  </si>
  <si>
    <t>PA02-PL02 Plan Cuatrienal de Gestión Estratégica del Talento Humano V.2.0 de 02-09-2021</t>
  </si>
  <si>
    <t>Espacio público</t>
  </si>
  <si>
    <t>Número de intervenciones en el espacio público</t>
  </si>
  <si>
    <t>TPIEG(GIY)-C90.90.Indirecto.Transformación de imaginarios para la igualdad</t>
  </si>
  <si>
    <t>Politica Pública Servicio al Ciudadano</t>
  </si>
  <si>
    <t>PA02-PL06 Plan de Bienestar Social e Incentivos SDM 2021 V.2.0 de 02-09-2021</t>
  </si>
  <si>
    <t>Politica Pública DDHH</t>
  </si>
  <si>
    <t>PA02-PL07 Plan de Trabajo Anual de la SST SDM 2021 V2.0 de 23-09-2021</t>
  </si>
  <si>
    <t>Politica Pública Vejez</t>
  </si>
  <si>
    <t>Plan Estratégico de Comunicaciones V1.0 2021</t>
  </si>
  <si>
    <t>TPPD(DDA)</t>
  </si>
  <si>
    <t>Politica Pública Adultez</t>
  </si>
  <si>
    <t>TPPD(DDB)</t>
  </si>
  <si>
    <t>Politica Pública Mujer y Equidad de Género</t>
  </si>
  <si>
    <t>TPPD(DDC)</t>
  </si>
  <si>
    <t>TPPD(DDD)</t>
  </si>
  <si>
    <t>TPPD(DDE)</t>
  </si>
  <si>
    <t>TPPD(DDF)</t>
  </si>
  <si>
    <t>TPPD(DDG)</t>
  </si>
  <si>
    <t>TPPD(DDH)</t>
  </si>
  <si>
    <t>TPPD(DDI)</t>
  </si>
  <si>
    <t>TPPD(DDJ)</t>
  </si>
  <si>
    <t>TPPD(DDK)</t>
  </si>
  <si>
    <t>TPPD(DDL)</t>
  </si>
  <si>
    <t>TPPD(DDM)</t>
  </si>
  <si>
    <t>TPPD(DDN)</t>
  </si>
  <si>
    <t>TPPD(DIA)</t>
  </si>
  <si>
    <t>TPPD(DIB)</t>
  </si>
  <si>
    <t>TPPD(DIC)</t>
  </si>
  <si>
    <t>TPPD(DID)</t>
  </si>
  <si>
    <t>TPPD(DIE)</t>
  </si>
  <si>
    <t>TPPD(DIF)</t>
  </si>
  <si>
    <t>TPPD(DIG)</t>
  </si>
  <si>
    <t>TPPD(DIH)</t>
  </si>
  <si>
    <t>TPPD(DII)</t>
  </si>
  <si>
    <t>TPPD(DIJ)</t>
  </si>
  <si>
    <t>TPPD(DIK)</t>
  </si>
  <si>
    <t>TPPD(DIL)</t>
  </si>
  <si>
    <t>TPPD(DIM)</t>
  </si>
  <si>
    <t>TPPD(DIN)</t>
  </si>
  <si>
    <t>pmr</t>
  </si>
  <si>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</si>
  <si>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</si>
  <si>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</si>
  <si>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</si>
  <si>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</si>
  <si>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</si>
  <si>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</si>
  <si>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</si>
  <si>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</si>
  <si>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</si>
  <si>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</si>
  <si>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</si>
  <si>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</si>
  <si>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</si>
  <si>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</si>
  <si>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</si>
  <si>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</si>
  <si>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</si>
  <si>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</si>
  <si>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</si>
  <si>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</si>
  <si>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</si>
  <si>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</si>
  <si>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Porcentaje</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</si>
  <si>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</si>
  <si>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</si>
  <si>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</si>
  <si>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</si>
  <si>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</si>
  <si>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</si>
  <si>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</si>
  <si>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</si>
  <si>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</si>
  <si>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</si>
  <si>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</si>
  <si>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</si>
  <si>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</si>
  <si>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</si>
  <si>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</si>
  <si>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</si>
  <si>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</si>
  <si>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</si>
  <si>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</si>
  <si>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</si>
  <si>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</si>
  <si>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</si>
  <si>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</si>
  <si>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</si>
  <si>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</si>
  <si>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</si>
  <si>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</si>
  <si>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</si>
  <si>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</si>
  <si>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</si>
  <si>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</si>
  <si>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</si>
  <si>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</si>
  <si>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</si>
  <si>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Versión: 8.0</t>
  </si>
  <si>
    <t>El cumplimiento de la meta se alcanzará cada trimestre, los porcentajes tenidos en cuenta en el promedio se van incorporando a medida que transcurre la vigencia, finalmente cuando se refiere a la palabra atender hace referencia a cualquier tramite surtido a la solicitud.</t>
  </si>
  <si>
    <t>2. Gestionar oportunamente el 100% de las actuaciones relacionadas con la representación judicial de la entidad debidamente notificadas.</t>
  </si>
  <si>
    <t>Número</t>
  </si>
  <si>
    <t>No. meta</t>
  </si>
  <si>
    <t>Prestar el servicio integral de transporte terrestre especial automotor para apoyar las actividades que se desarrollan fuera de las instalaciones de la Secretaria Distrital de Movilidad</t>
  </si>
  <si>
    <t>Programación
_2023</t>
  </si>
  <si>
    <t>Compromisos_
2023</t>
  </si>
  <si>
    <t>Giros_
2023</t>
  </si>
  <si>
    <t>% Giros 2023</t>
  </si>
  <si>
    <t>Programación
_2024</t>
  </si>
  <si>
    <t>Compromisos_
2024</t>
  </si>
  <si>
    <t>Giros_
2024</t>
  </si>
  <si>
    <t>% Giros 2024</t>
  </si>
  <si>
    <t>26. Mejorar la experiencia de viaje a través de los componentes de tiempo, calidad y costo, con enfoque de género, diferencial, territorial y regional, teniendo como eje estructurador la red de metro regional y de ciclorrutas.</t>
  </si>
  <si>
    <t>Propiciar transformaciones culturales entre los diferentes actores viales que intervienen en la movilidad del distrito capital</t>
  </si>
  <si>
    <t>Oficina Asesora de Comunicaciones y Cultura para la Movilidad</t>
  </si>
  <si>
    <t xml:space="preserve">Paula Tatiana Arenas Gonzalez </t>
  </si>
  <si>
    <t>PE02_Comunicaciones y Cultura para la Movilidad</t>
  </si>
  <si>
    <t>Estratégico</t>
  </si>
  <si>
    <t>Proyecto de Inversión 7581 - Fortalecer la comunicación y la cultura ciudadana para la movilidad como elemento constructivo y pedagógico del nuevo contrato social
Meta 1 - Diseñar y evaluar  el 100% de una metodología de alto impacto frente a Cultura Ciudadana para la Movilidad</t>
  </si>
  <si>
    <t xml:space="preserve">Metodologia de alto impacto diseñada y evaluada para la promoción de una cultura ciudadana </t>
  </si>
  <si>
    <t xml:space="preserve">Hacer seguimiento tanto al diseño de la metodología de alto impacto  como a la evalución de los resultados obtenidos. </t>
  </si>
  <si>
    <t xml:space="preserve">Porcentaje de avance en acciones ejecutadas frente al diseño y evaluación de una metodología de alto impacto / Porcentaje de avance  de acciones  programadas  </t>
  </si>
  <si>
    <t>Porcentaje de Acciones Ejecutadas</t>
  </si>
  <si>
    <t>Porcentaje de Acciones Programadas</t>
  </si>
  <si>
    <t>Base de Datos y/o registros de la Oficina de Comunicaciones y Cultura para la Movilidad- P.A.A.</t>
  </si>
  <si>
    <t>Andrés Contento Muñoz</t>
  </si>
  <si>
    <t>Proyecto de Inversión 7581 - Fortalecer la comunicación y la cultura ciudadana para la movilidad como elemento constructivo y pedagógico del nuevo contrato social
Meta 2 -  Implementar el 100% de las estrategias de cultura ciudadana para la movilidad , con enfoques diferenciales, de género y territorial</t>
  </si>
  <si>
    <t>Estrategias de cultura ciudadana  definidas e implementadas para transformar comportamientos de los diferentes actores viales</t>
  </si>
  <si>
    <t>Implementar  estrategias de cultura ciudadana  que fortalezcan el sistema de movilidad en la ciudad.</t>
  </si>
  <si>
    <t>Corresponde a las actividades ponderadas porcentualmente del avance en la definición e implementación de la estrategia de cultura para la movilidad, con impacto en las transformaciones  culturales en los diferentes actores viales que intevienen en la movilidad de Bogota,  en el periodo de reporte se ejecuten</t>
  </si>
  <si>
    <t>Base de Datos y/o registros de la OACCM - P.A.A.</t>
  </si>
  <si>
    <t>Porcentaje de avance en actividades ejecutadas para  la  definición e implementación de la estrategia de cultura para la movilidad / Porcentaje total  de avance de actividades programadas para la definición e implementación de la estrategia de cultura para la movilidad en la vigencia</t>
  </si>
  <si>
    <t>Ledys Magaly Moreno Basto</t>
  </si>
  <si>
    <t>Proyecto de Inversión 7581 - Fortalecer la comunicación y la cultura ciudadana para la movilidad como elemento constructivo y pedagógico del nuevo contrato social
Meta 3 - Implementar y evaluar el 100% de las campañas de cultura para la movilidad</t>
  </si>
  <si>
    <t xml:space="preserve">Campañas de cultura para la movilidad implementadas y evaluadas </t>
  </si>
  <si>
    <t>Corresponde a las actividades ponderadas de las acciondes implementadas y evaluadas que hacen  parte de las campañas, en el periodo de reporte</t>
  </si>
  <si>
    <t>Porcentaje de avance de las acciones frente al la implementación y evaluación de campañas ejecutadas/   Porcentaje de avance  de las acciones  programadas</t>
  </si>
  <si>
    <t>Lilia Milena Castiblanco/ Sergio León</t>
  </si>
  <si>
    <t>Proyecto de Inversión 7581 - Fortalecer la comunicación y la cultura ciudadana para la movilidad como elemento constructivo y pedagógico del nuevo contrato social
Meta 4 - Ejecutar y evaluar el 100% de las estrategias de pedagogía y educación vial diseñadas</t>
  </si>
  <si>
    <t>Estrategias de pedagogía y educación vial ejecutadas y evaluadas para aumentar el conocimiento y la apropiación de la normativa de tránsito y transporte</t>
  </si>
  <si>
    <t>Implementar  las acciones para ejecución y evaluación de estrategias de pedagogía y educación vial propuestas para la vigencia</t>
  </si>
  <si>
    <t>Corresponde a las actividades ponderadas porcentualmente de las  acciones ejcutadas y evaluadas que hacen parte de las estrategias pedagógicas y de educación  vial</t>
  </si>
  <si>
    <t>Milena Castelblanco/Sergio Jiménez</t>
  </si>
  <si>
    <t>Proyecto de Inversión 7581 - Fortalecer la comunicación y la cultura ciudadana para la movilidad como elemento constructivo y pedagógico del nuevo contrato social
Meta 5 - Desarrollar el 100% del plan estrátegico de comunicaciones y cultura para la movilidad</t>
  </si>
  <si>
    <t>Plan estratégico de comunicaciones y cultura para la movilidad  desarrollado</t>
  </si>
  <si>
    <t>Adelantar  acciones para la implementación de  sistema óptimo de información y comunicación frente al contenido de mensajes y el impacto que puedan generar en la ciudadanía</t>
  </si>
  <si>
    <t>Corresponde a las actividades ponderadas porcentualmente de ejecución de las acciones  programadas para el desarrollo del plan anual estratégico de comunicacione</t>
  </si>
  <si>
    <t>Porcentaje de avance de las actividades ejecutadas en el plan  anual estratégico de comunicaciones/Porcentaje total de avance de las   actividades programadas  en el  plan  anual estratégico de comunicaciones</t>
  </si>
  <si>
    <t>Estrategias de cultura ciudadana implementadas</t>
  </si>
  <si>
    <t>Diseñar y evaluar el  100% de una metodología de alto impacto frente a cultura ciudadana para la movilidad</t>
  </si>
  <si>
    <t>Desarrollar las acciones para el diseño de metodología frente a la implementación de estrategias de cultura ciudadana.</t>
  </si>
  <si>
    <t>1.1</t>
  </si>
  <si>
    <t>Realizar la contratación CPS para la ejecución de actividades necesarias en cumplimiento de la meta dispuesta para la vigencia.</t>
  </si>
  <si>
    <t>1.2</t>
  </si>
  <si>
    <t>Diseñar e implementar una metodología de alto impacto frente Cultura para la Movilidad</t>
  </si>
  <si>
    <t>1.3</t>
  </si>
  <si>
    <t>Evaluar la implementación de la metodología de alto impacto frente a Cultura para la movilidad</t>
  </si>
  <si>
    <t>Implementar el 100% de las Estrategias de cultura ciudadana definidas para el sistema de movilidad con enfoque diferencial, de género y territorial.</t>
  </si>
  <si>
    <t>2.1</t>
  </si>
  <si>
    <t>Realizar la contratación de servicios de apoyo para el desarrollo de las estrategias de cultura para la movilidad</t>
  </si>
  <si>
    <t>2.2</t>
  </si>
  <si>
    <t>Implementar las estrategias de Cultura Ciudadana para la Movilidad</t>
  </si>
  <si>
    <t>2.3</t>
  </si>
  <si>
    <t xml:space="preserve"> Implementar una metodología de evaluación de las estrategias de cultura ciudadana</t>
  </si>
  <si>
    <t>Implementar y evaluar el 100% de las campañas de cultura para la movilidad diseñadas</t>
  </si>
  <si>
    <t>Adelantar las acciones para el diseño y desarrollo de campañas de cultura para la movilidad propuestas para la vigencia</t>
  </si>
  <si>
    <t>3.1</t>
  </si>
  <si>
    <t>Realizar la contratación CPS para la ejecución de actividades necesarias para el cumplimiento de la meta</t>
  </si>
  <si>
    <t>3.2</t>
  </si>
  <si>
    <t xml:space="preserve">Crear e Implementar las campañas de cultura para la movilidad </t>
  </si>
  <si>
    <t>3.3</t>
  </si>
  <si>
    <t>Implementar una metodología de evaluación campañas</t>
  </si>
  <si>
    <t>Ejecutar y evaluar el 100% de las estrategias de pedagogía y educación vial diseñadas</t>
  </si>
  <si>
    <t>4.1</t>
  </si>
  <si>
    <t>4.2</t>
  </si>
  <si>
    <t>Implementar las acciones para la ejecución de las estrategias de pedagogía y educación vial</t>
  </si>
  <si>
    <t>4.3</t>
  </si>
  <si>
    <t xml:space="preserve">Evaluar las acciones frente al desarrollo de las estrategias  de pedagogía y educación vial </t>
  </si>
  <si>
    <t>Desarrollar el 100% del plan estratégico de comunicaciones y cultura para la movilidad.</t>
  </si>
  <si>
    <t>Desarrollar  las acciones necesarias frente a la implementación del Plan de Comunicaciones y Cultura para la movilidad</t>
  </si>
  <si>
    <t>5.1</t>
  </si>
  <si>
    <t>5.2</t>
  </si>
  <si>
    <t>Implementar el Plan de Comunicaciones y Cultura para la movilidad</t>
  </si>
  <si>
    <t>5.3</t>
  </si>
  <si>
    <t>Evaluar la implementación del Plan de Comunicaciones</t>
  </si>
  <si>
    <t>Realizar el monitoreo de las diferentes noticias publicadas que brinden insumos para la toma de decisiones</t>
  </si>
  <si>
    <t>5.2. Eliminar todas las formas de violencia contra todas las mujeres y las niñas en los ámbitos público y privado, incluidas la trata y la explotación sexual y otros tipos de explotación</t>
  </si>
  <si>
    <t xml:space="preserve">1. TPIEG(GIP)-C04.90.Indirecto.Transformación de imaginarios para la igualdad
</t>
  </si>
  <si>
    <t>1. TPIEG(GIP)-C04.90.Indirecto.Transformación de imaginarios para la igualdad
2. TPGE(EON)-C15.Comunidades Negras, Afrocolombianos y Palenquera (NAP) - Comunidad Raizal - Pueblos y Comunidades Indígenas - Pueblo Rrom o Gitano Indirecto. Adecuación institucional y lucha contra el racismo y la discriminación.</t>
  </si>
  <si>
    <t>1. TPIEG(GIP)-C04.90.Indirecto.Transformación de imaginarios para la igualdad</t>
  </si>
  <si>
    <t>1. TPIEG(GIP)-C04.90.Indirecto.Transformación de imaginarios para la igualdad
2. TPGE(EON)-C15.Comunidades Negras, Afrocolombianos y Palenquera (NAP) - Comunidad Raizal - Pueblos y Comunidades Indígenas - Pueblo Rrom o Gitano Indirecto. Adecuación institucional y lucha contra el racismo y la discriminación.
3. TPPD(DIJ)-C05.Ciudad accesible e incluyente.20.Indirecto.Movilidad y entornos accesibles e inclusivos</t>
  </si>
  <si>
    <t>Definir e implementar dos estrategias de cultura ciudadana para el sistema de movilidad, con enfoque diferencial, de género y territorial, donde una de ellas incluya la prevención, atención y sanción de la violencia contra la mujer en el transporte.</t>
  </si>
  <si>
    <t>1. TPIEG(GIP)-C04.90.Indirecto.Transformación de imaginarios para la igualdad
TPGE(EON)-C15.Comunidades Negras, Afrocolombianos y Palenquera (NAP) - Comunidad Raizal - Pueblos y Comunidades Indígenas - Pueblo Rrom o Gitano Indirecto. Adecuación institucional y lucha contra el racismo y la discriminación.</t>
  </si>
  <si>
    <t>2409029
Documentos metodológicos</t>
  </si>
  <si>
    <t>Documentos metodológicos 
realizados</t>
  </si>
  <si>
    <t>2409022
Servicio de educación informal en 
seguridad vial</t>
  </si>
  <si>
    <t>Personas beneficiadas de 
estrategias de educación informal</t>
  </si>
  <si>
    <t>2409014
Documentos de planeación</t>
  </si>
  <si>
    <t>Documentos de planeación 
realizados</t>
  </si>
  <si>
    <t>2409002
Servicio de sensibilización a usuarios 
de los sistemas de transporte, en 
relación con la seguridad al 
desplazarse</t>
  </si>
  <si>
    <t>Campañas realizadas</t>
  </si>
  <si>
    <t>2409009
Servicio de promoción y difusión para 
la seguridad de transporte</t>
  </si>
  <si>
    <t>Estrategias implementadas</t>
  </si>
  <si>
    <t>1. Definir metodologías de alto impacto para promover una cultura ciudadana para la movilidad.</t>
  </si>
  <si>
    <t>2. Fortalecer la propuesta argumentativa para lograr acuerdos colectivos entre los diferentes actores viales.</t>
  </si>
  <si>
    <t>3. Establecer un sistema óptimo de información y comunicación frente a los contenidos de los mensajes y el impacto que puedan generar en la ciudadanía</t>
  </si>
  <si>
    <t xml:space="preserve">4. Definir y desarrollar, de manera articulada a nivel intra e interinstitucional, estrategias de cultura ciudadana para la movilidad </t>
  </si>
  <si>
    <t>5. Aumentar el conocimiento y apropiación de la normativa de tránsito y transporte, a través de los diferentes canales y estrategias de comunicación, pedagogía y educación vial.</t>
  </si>
  <si>
    <t>Definir e implementar dos estrategias de cultura ciudadana para el sistema de movilidad, con enfoque diferencial, de género y territorial.</t>
  </si>
  <si>
    <t>1. Diseñar y evaluar el  100% de una metodología de alto impacto frente a cultura ciudadana para la movilidad</t>
  </si>
  <si>
    <t>2. Implementar el 100% de las Estrategias de cultura ciudadana definidas para el sistema de movilidad con enfoque diferencial, de género y territorial.</t>
  </si>
  <si>
    <t>3. Implementar y evaluar el 100% de las campañas de cultura para la movilidad diseñadas</t>
  </si>
  <si>
    <t>02-06-0004</t>
  </si>
  <si>
    <t>4. Ejecutar y evaluar el 100% de las estrategias de pedagogía y educación vial diseñadas</t>
  </si>
  <si>
    <t>5. Desarrollar el 100% del plan estratégico de comunicaciones y cultura para la movilidad.</t>
  </si>
  <si>
    <t>08-01-0002</t>
  </si>
  <si>
    <t>OSGA-Definir un plan de acción que dé cumplimiento a las diferentes políticas, lineamientos y estrategias institucionales en materia ambiental.</t>
  </si>
  <si>
    <t>OSGA- Ejecutar las diferentes actividades de los programas de Gestión Ambiental, definidas en el plan de acción acorde a la normatividad vigente.</t>
  </si>
  <si>
    <t xml:space="preserve">OSGA- Realizar seguimientos al cumplimiento de las diferentes actividades del plan de acción a través del equipo técnico de Gestión Ambiental, informes de seguimiento a la Secretaría Distrital de Ambiente, auditorías internas y externas y mecanismo de autocontrol. </t>
  </si>
  <si>
    <t>OSGAS- Implementar las buenas prácticas antisoborno contenidas en la norma ISO 37001:2016.</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</si>
  <si>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</si>
  <si>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OSGAS- Fortalecer el reporte de las denuncias presentadas por presuntos actos de soborno, asegurando la protección de la identidad del denunciante en buena fe y bajo una sospecha razonable, y evitar represalias a este.</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</si>
  <si>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</si>
  <si>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r>
      <t xml:space="preserve">OSGAS- </t>
    </r>
    <r>
      <rPr>
        <b/>
        <sz val="10"/>
        <rFont val="Calibri"/>
        <family val="2"/>
      </rPr>
      <t>1.</t>
    </r>
    <r>
      <rPr>
        <sz val="10"/>
        <rFont val="Calibri"/>
        <family val="2"/>
      </rPr>
      <t xml:space="preserve"> Implementar las buenas prácticas antisoborno contenidas en la norma ISO 37001:2016. / </t>
    </r>
    <r>
      <rPr>
        <b/>
        <sz val="10"/>
        <rFont val="Calibri"/>
        <family val="2"/>
      </rPr>
      <t xml:space="preserve">2. </t>
    </r>
    <r>
      <rPr>
        <sz val="10"/>
        <rFont val="Calibri"/>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10"/>
        <rFont val="Calibri"/>
        <family val="2"/>
      </rPr>
      <t xml:space="preserve"> 3.</t>
    </r>
    <r>
      <rPr>
        <sz val="10"/>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10"/>
        <rFont val="Calibri"/>
        <family val="2"/>
      </rPr>
      <t>4.</t>
    </r>
    <r>
      <rPr>
        <sz val="10"/>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</si>
  <si>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r>
      <t xml:space="preserve">OSGSST- </t>
    </r>
    <r>
      <rPr>
        <b/>
        <sz val="10"/>
        <rFont val="Calibri"/>
        <family val="2"/>
      </rPr>
      <t>1.</t>
    </r>
    <r>
      <rPr>
        <sz val="10"/>
        <rFont val="Calibri"/>
        <family val="2"/>
      </rPr>
      <t xml:space="preserve"> Identificar continua y sistemáticamente los peligros, evaluar, valorar los riesgos en SST y determinar los controles operacionales para su eliminación o mitigación / </t>
    </r>
    <r>
      <rPr>
        <b/>
        <sz val="10"/>
        <rFont val="Calibri"/>
        <family val="2"/>
      </rPr>
      <t>2.</t>
    </r>
    <r>
      <rPr>
        <sz val="10"/>
        <rFont val="Calibri"/>
        <family val="2"/>
      </rPr>
      <t xml:space="preserve"> Prevenir lesiones y deterioro de la salud relacionados con el trabajo a los (as) colaboradores (as) proporcionando lugares de trabajo seguros y saludables, favoreciendo en todo momento su consulta y participación y la de sus representantes. / </t>
    </r>
    <r>
      <rPr>
        <b/>
        <sz val="10"/>
        <rFont val="Calibri"/>
        <family val="2"/>
      </rPr>
      <t>3.</t>
    </r>
    <r>
      <rPr>
        <sz val="10"/>
        <rFont val="Calibri"/>
        <family val="2"/>
      </rPr>
      <t xml:space="preserve"> Cumplir la normatividad nacional vigente en materia de riesgos laborales y de otra índole, teniendo en cuenta los requisitos aplicables a la Secretaría. / </t>
    </r>
    <r>
      <rPr>
        <b/>
        <sz val="10"/>
        <rFont val="Calibri"/>
        <family val="2"/>
      </rPr>
      <t>4.</t>
    </r>
    <r>
      <rPr>
        <sz val="10"/>
        <rFont val="Calibri"/>
        <family val="2"/>
      </rPr>
      <t xml:space="preserve"> Definir e implementar planes y estrategias para el mejoramiento continuo de las condiciones de salud y seguridad en el trabajo. </t>
    </r>
  </si>
  <si>
    <t>En cumplimiento del Plan de Desarrollo Distrital, Acuerdo 761 de 2020 "Por medio del cual se adopta el plan de desarrollo económico, social, ambiental y de obras públicas del Distrito Capital 2020-2024  " un nuevo contrato social y ambiental para la Bogota del Siglo XXI"</t>
  </si>
  <si>
    <t>Milena Castelblanco/Sergio León</t>
  </si>
  <si>
    <t>En cumplimiento del Plan de Desarrollo Distrital, Acuerdo 761 de 2020 "Por medio del cual se adopta el plan de desarrollo económico, social, ambiental y de obras públicas del Distrito Capital 2020-2024  " un nuevo contrato social y ambiental para la Bogota del Siglo XXI" y el Decreto 672 de 2018 " por medio del cual se modifica la estructura organizacional de la Secretaría distrital de Movilidad y se dictan otras disposiciones"</t>
  </si>
  <si>
    <t>La variable mide el porcentaje de avance de las acciones ejecutadas en el periodo, con el fin  de verificar el cumplimiento de  las  acciones programadas.</t>
  </si>
  <si>
    <t>La variable mide el porcentaje de avance de las acciones programadas en el periodo, con el fin de dar cumplimiento a las acciones programadas en la vigencia,  de acuerdo con la especificidad de cada acción y la necesidad del tiempo para su ejecución.</t>
  </si>
  <si>
    <t>En cumplimiento del Decreto 672 de 2018 " por medio del cual se modifica la estructura organizacional de la Secretaría distrital de Movilidad y se dictan otras disposiciones"</t>
  </si>
  <si>
    <t>Porcentaje de avance de las acciones frente al la ejecución y evaluación de las estartegias de pedagogía/   Porcentaje de avance  de las acciones  programadas</t>
  </si>
  <si>
    <t>Lilia Milena Castiblanco/ Jorge Goyeneche</t>
  </si>
  <si>
    <t xml:space="preserve">Durante el primer trimestre de 2022 se suscribieron los contratos de prestación de servicios No. 2022669 y 2022458 que a través de sus obligaciones aporta al cumplimiento de la meta con la ejecución de acciones y actividades inherentes, a la comunicación usando un lenguaje claro con los ciudadanos y el cubrimiento periodístico de la información técnica, que apoyan al diseño y evaluación del 100% de una metodología de alto impacto frente a la cultura ciudadana para la movilidad. </t>
  </si>
  <si>
    <t>A nivel de pedagogía, la Entidad tiene a disposición de la ciudadanía un portafolio de actividades con el cual busca promover hábitos, actitudes y comportamientos adecuados en la vía, fomentar la seguridad vial, la cultura ciudadana, la sana convivencia y el buen aprovechamiento del espacio público; estas actividades están dispuestas para ser desarrolladas en modalidad presencial y virtual (online/sincrónica). Por otra parte, se retomó la implementación de la campaña “Tú Eres el Corazón de la Nueva Movilidad”, estrategia con componente lúdico-pedagógico en calle que invitó a crear una nueva movilidad desde las acciones empáticas que cada ciudadano puede tener con los demás actores viales, prestando especial énfasis en que cada actor vial ponga lo mejor de sí en el respeto al peatón como el actor vial más vulnerable y el más importante en la movilidad sostenible.</t>
  </si>
  <si>
    <t xml:space="preserve">Las acciones pedagógicas tiene tres ejes transversales siendo el de cultura para la movilidad uno de ellos, ya que, se parte del supuesto que las acciones pedagógicas en seguridad vial y cultura para la movilidad promueven la construcción y apropiación por parte de la ciudadanía del cuidado de lo público, la convivencia, la reflexión sobre la vida como valor supremo, el respeto de la legalidad, el sentido de la norma, el autocuidado, la corresponsabilidad y la comunicación asertiva entre los diferentes actores viales para la resolución de los conflictos viales y de esta forma aportar a la disminución de la siniestralidad y la promoción de la cultura ciudadana. Frente a campañas de Cultura Ciudadana se continuó con la implementación de la campaña “Un Pedido por la Vida”, la cual consta de una metodología lúdico-pedagógica cuyo objetivo principal fue el de invitar a los domiciliarios de Bogotá a no exceder los límites máximos de velocidad en las vías y aprender sobre otros factores de riesgo y formas de prevención. Esto a partir de 2 escenarios de capacitación o momentos: "1. Entre dos Ruedas" y "2. Un Pedido por la Vida", donde se aportaron diferentes conocimientos escenciales para el cuidado de sus vidas y las de los demás actores viales.
Igualmente, se continuó con el Curso Virtual para Motociclistas “La Nueva Movilidad Actores en la Vía”, en el cual a partir de 5 módulos, los motociclistas inscritos pudieron interactuaron con herramientas conceptuales referentes a: cultura para la movilidad segura, educar en infraestructura, visión cero, entre otros.
</t>
  </si>
  <si>
    <t xml:space="preserve">Para el cumplimiento de esta meta en la presente vigencia, se tienen en consideración dos (2) estrategias fundamentalmente: 1) Elaboración de documentos técnicos que permitan fortalecer el diseño e implementación de la metodología de alto impacto. 2) Realizar mediciones de resultados e impacto frente a acciones estratégicas de la OACCM de acuerdo a los "Lineamientos conceptuales y de medición, monitoreo y evaluación (MM&amp;E) de la OACCM".  Para el trimestre inicial de 2022 se avanzó en la elaboración de documentos técnicos que permitieron fortalecer el diseño e implementación de la metodología de alto impacto y también avanzar en la evaluación de cada uno de los componentes del Plan de Comunicaciones y Cultura para la Movilidad. </t>
  </si>
  <si>
    <t>N.A</t>
  </si>
  <si>
    <t>Durante el primer trimestre de 2022 se realizó la adición y prórroga del contrato 2021-1219 y se suscribieron los contratos 2022535 y 20212164 a través de los cuales desarrollan productos, acciones y actividades que apuntan al cumplimiento de la meta, a través de la estructuración e implementación de estrategias de cultura para la movilidad. La contratación del servicio de transporte garantiza la oportunidad, seguridad y disponibilidad de los elementos en el lugar y hora requerida para la ejecución de las actividades de la Oficina Asesora de Comunicaciones y Cultura para la Movilidad (OACCM), entre las que también se destacan el traslado de equipos de audio y video utilizados para la toma de imágenes y grabación de entrevistas y en general actividades para la construcción de piezas comunicacionales entre otras. Lo anterior en cumplimiento a lo establecido en el artículo 5 del Decreto 672 de 2018, en donde se citan entre otras las funciones de la OACCM. Es importante resaltar que varias de las acciones de comunicación, pedagogía y cultura ciudadana requieren del apoyo de este servicio en cuanto su planeación y desarrollo, toda vez que facilita la organización y ejecución de actividades inherentes al traslado de personal, traslado de equipos como elementos comunicativos y divulgativos a utilizar en eventos, campañas, planes, programas y actividades de comunicación, pedagogía y cultura ciudadana, propias de la Oficina Asesora de Comunicaciones y Cultura para la Movilidad. Adicionalmente a través del contrato 2021-1219 se accede a los espacios de divulgación en medios masivos, comunitarios o alternativos permiten comunicar de manera integral a los diferentes actores viales y los públicos objetivos del SDM haciéndolos participes de la gestión a través de la comunicación con mensajes que aportan a la implementación de estrategias de cultura para la movilidad. Finalmente, a través de los entregables del contrato 2022535 se construyen productos que aportan al cumplimiento de la meta.</t>
  </si>
  <si>
    <t>Durante el primer trimestre de 2022 se suscribió la adición y prórroga de los contratos de prestación de servicio No. 2021492, 2021525, 20211068, 2021467, 2021789, 2021732, 2021748, 2021733, 2021736, 2021742, 2021721, 2021696, 2021738, 2021743, 2021734, 2021714, 2021468, 2021739, 2021763, 2021722 y se suscribió el contrato No. 2022551, a través de los cuales de desarrollan e implementan acciones que se encuentran enmarcadas en procesos de creación e implementación de campañas de cultura ciudadana dirigidas a los diferentes actores y grupos de interés de la SDM, que constituyen una de las actividades centrales de la Oficina Asesora de Comunicaciones y Cultura para la Movilidad los cuales a través de acciones lúdicas y artísticas de cultura ciudadana, promueven en los actores viales comportamientos seguros.</t>
  </si>
  <si>
    <t>En el primer trimestre de 2022, se realizaron las siguientes campañas de Cultura Ciudadana para la Movilidad:"Un Pedido por la Vida" y "Tú Eres el Corazón de la Nueva Movilidad". Las acciones desarrolladas estuvieron relacionadas con la seguridad vial, la reducción de la velocidad, la prevención de siniestros viales y el cuidado del peatón, el actor vial más vulnerable y el más importante en la movilidad sostenible.</t>
  </si>
  <si>
    <t>Se siguieron los parámetros establecidos para la elaboración de metodologías de evaluación, por medio de instrumentos y seguimiento consignados en los "Lineamientos conceptuales y de medición, monitoreo y evaluación (MM&amp;E) de la OACCM". Para este trimestre, se continuó con la evaluación de seguimiento de la campaña "Un Pedido por la Vida". Así mismo, se continuó la implementación en calle y la medición, con formato de alcances diarios (evaluación de resultados y gestión), para la campaña "Tú Eres el Corazón de la Nueva Movilidad". Estos instrumentos incluyeron herramientas cuantitativas (registros de gestión: alcances diarios) y cualitativas (sondeos de conocimientos adquiridos y percepción), que permitieron identificar los efectos de las campañas de una manera integral.</t>
  </si>
  <si>
    <t>Durante el primer trimestre de 2022 se realizó la adición y prórroga de los contratos No. 2021279, 20211005, 2021463, 2021841, 2021715, 2021287, 2021330, 2021328, 2021592, 2021685, 2021644, 2021362, 2021417, 20211684 y se suscribieron los contratos No. 2022677, 2022688, 2022562, 2022632, 2022780, 2022443, 2022711, 2022400, 2022721, 2022672, 2022700, 2022838, a través de los cuales desarrollan productos y actividades que apuntan al cumplimiento de la meta, por medio de acciones comunicación, divulgación y de fomento de una cultura para la movilidad, con la construcción y socialización de información misional de la Secretaria utilizados como insumo para comunicar de manera pedagógica, clara y accesible las normas, estrategias y lineamientos que aportan a la educación vial.</t>
  </si>
  <si>
    <t>Se implementó y desarrolló la estrategía pedagógica en seguridad vial y cultura para la movilidad, en escenarios educativos, empresas, entidades y acciones en vía; para instituciones educativas y empresas se desarrolló tanto en la modalidad presencial como en la virtual.
 * 93 acciones pedagógicas en instituciones educativas públicas y privadas de educación básica y superior, participaron 9.643 personas entre niñas, niños, jóvenes y adultos.
 * 241 acciones pedagógicas en empresas y entidades, participaron 5.960 personas.
 * 190 acciones pedagógicas en vía, participaron 19.960 personas.</t>
  </si>
  <si>
    <t>Para este periodo se implementaron las campañas "Un Pedido por la Vida" y "Tú Eres el Corazón de la Nueva Movilidad", con el fin de promocionar los actos seguros en el espacio público y con ello lograr una reducción de los siniestros viales en el sistema de movilidad de Bogotá</t>
  </si>
  <si>
    <t xml:space="preserve">Para desarrollar la evaluación de las acciones pedagógicas se tiene un instrumento de medición que está compuesto por un test de entrada y un test de salida y es de aplicación virtual. Este cuestionario consta de preguntas de orden cuali-cuantitativo, compuesto por 18 preguntas y 4 ejes estructurales, en los que se destacaron: cultura para la movilidad, visión cero, educar en infraestructura y movilidad sostenible. </t>
  </si>
  <si>
    <t>Durante el primer trimestre de 2022 se realizó a la adición y prórroga de los contratos de prestación de servicios No. 20211149, 2021268, 2021854, 2021532, 2021784, 2021446, 2021413, 2021427, 20211343, 20211018, 2021967, 20211344, 2021651, 2021973 y se suscribieron los contratos de prestación de servicio No. 2022410, 2022533, 2022406, 2022570, 2022875, 2022588, 2022652, 2022900, 2022903. A través de los cuales se elaboran productos y se implementan acciones que permiten aportar al cumplimiento de la meta de implementar desarrollar el 100% del plan estratégico de comunicaciones y cultura para la movilidad</t>
  </si>
  <si>
    <t>Durante el primer trimestre, se abordaron temáticas en cumplimiento del Plan de Comunicaciones y Cultura para la Movilidad: - Atención al Ciudadano, - Centro de Gestión de Tránsito, - Movilidad sostenible -</t>
  </si>
  <si>
    <t>Diariamente, se realizó de manera ininterrumpida el monitoreo de las notas o impactos en medios de comunicación nacionales, regionales, locales y especializados. En el primer trimestre, se registraron cerca de 5.000 impactos: 3.180 en medios digitales, 486 en radio, 413 en televisión y 339 en impresos (periódicos y revistas)</t>
  </si>
  <si>
    <t xml:space="preserve">Ledys Magaly Moreno Basto
Sergio Jiménez
Sergio León </t>
  </si>
  <si>
    <t>Realizar actividades que fortalezcan los acuerdos colectivos frente a la convivencia y la transformación del conflicto en la vía, así como la apropiación de las normas de tránsito,  a través de las campañas de cultura para la movilidad</t>
  </si>
  <si>
    <t>Desarrollar las acciones necesarias que permitan la implementación de las estrategias de Cultura Ciudadana para la Movilidad</t>
  </si>
  <si>
    <t>Para este periodo se adelantaron las campañas: “Tú Eres el Corazón de la Nueva Movilidad”, que tuvo un enfoque territorial, al ser implementada en las localidades del centro y sur de la ciudad con especial problemática de siniestralidad peatonal: Ciudad Bolívar, Kennedy, Puente Aranda y Antonio Nariño. De igual manera, la campaña “Un Pedido por la Vida” que contó con un enfoque de género, en la medida en que la capacitación tuvo todo un ítem de nuevas masculinidades en la conducción (BALOTA # 6 Sesgo de confianza y masculinidad), así como un compromiso para rechazar los actos de acoso sexual y violencia contra las mujeres en el espacio público.</t>
  </si>
  <si>
    <t>Se implementó y desarrolló la estrategia pedagógica en seguridad vial y cultura para la movilidad, en escenarios educativos, empresas, entidades y acciones en vía; para instituciones educativas y empresas se desarrolló tanto en la modalidad presencial como en la virtual.
 * 93 acciones pedagógicas en instituciones educativas públicas y privadas de educación básica y superior, participaron 9.643 personas entre niñas, niños, jóvenes y adultos.
 * 241 acciones pedagógicas en empresas y entidades, participaron 5.960 personas.
 * 190 acciones pedagógicas en vía, participaron 19.960 personas.</t>
  </si>
  <si>
    <t>Se revisó el cuestionario de evaluación de las acciones pedagógicas que consta de preguntas de orden cuali-cuantitativo, donde se destacan los componentes de: cultura para la movilidad, visión cero, educar en infraestructura y movilidad sostenible. Para el análisis del instrumento y de la información recolectada se empleó estadística descriptiva, distribución modal, enfatizando en medidas de tendencia como la Moda, para encontrar las variables/características más frecuentes que influyen en las personas que son capacitadas</t>
  </si>
  <si>
    <t xml:space="preserve">Durante el primer trimestre, se realizaron las siguientes acciones del Plan de Comunicaciones y Cultura para la Movilidad:
- Atención al Ciudadano: a través de 22 boletines de prensa, los ciudadanos conocieron en este periodo las novedades en trámites, servicios, espacios y canales de atención, que ofrece la entidad, tales como: Agendamiento virtual, Chat Lucía, Ventanilla Única de Servicios, Centro de Contacto de Movilidad y Registro para excepciones al pico y placa. Para reforzar el mensaje de agendamiento directo, sin intermediarios (tramitadores), se imprimieron 40.000 volantes, que han sido entregados en puntos de atención y en las ferias de servicios, también se ubicaron pendones en 25 estaciones de TransMilenio priorizadas. En el centro de Calle 13, se ubicaron vallas exteriores (16), con la información del agendamiento fácil, gratis y sin intermediarios.                                                                          
 - Centro de Gestión de Tránsito: por el aumento en el volumen de obras en la ciudad, 40 boletines de prensa se emitieron para que la ciudadanía conociera los Planes de Manejo de Tránsito preparados para la Ciudad.
- Movilidad sostenible: en el camino de lograr una movilidad cada vez más sostenible en Bogotá, se han implementado estrategias como: Registro bici, Bici-pensante, Sistema de Bicicletas Compartidas y Cicloparqueaderos, que desde Comunicaciones contempló la redacción y divulgación de 7 boletines de prensa, así como la realización de eventos y videos de lanzamiento, que buscan el conocimiento y la sensibilización de los ciudadanos.
- Amnistías y gestión de cobro: 6 boletines de prensa se han redactado y divulgado para que los deudores morosos de tránsito tomen conciencia y se motiven a ponerse al día con Bogotá. La estrategia también contempló la divulgación de información a través de redes sociales, cuña radial, pendones y el reparto de 20.000 volantes, con información de los beneficios y/o descuentos asociados a la Ley de Inversión Social. Cabe destacar que los temas positivos, con más de 2.321 impactos en los medios de comunicación y que más estuvieron en el radar de la ciudadanía fueron: Obras y Planes de Manejo de Tránsito, Pico y placa extendido y sus excepciones, Pico y placa regional (planes éxodo y retorno)  en los puentes festivos, Ventanilla Única de Servicios, Sistema de bicicletas compartidas y Movilidad escolar en la Autopista Norte.
- Bajo las campañas 'Bogotá está mejorando' y 'La Bogotá que estamos construyendo', se realizaron 20 videos. Frente al monitoreo, las notas se clasifican en cinco (5) secciones básicas: Primera Plana, Recomendado del día, Movilidad es Protagonista, Noticias del Sector y Opinión. 
-  Adicionalmente, de lunes a viernes se hacen dos monitoreos diarios (mañana y finalización de la tarde) de notas o impactos de última hora y de aparición en los medios de comunicación de más impacto, para la toma de decisiones del Secretario.
- La divulgación del reporte al interior de la Entidad permite conocer su imagen y lo que se dice del sector; además facilita la toma de decisiones, como es el caso del 'Carril preferencial en la Autopista Norte para facilitar la movilidad escolar', ya que conociendo la opinión de los padres de familia y los directivos de los colegios, se organizaron reuniones y espacios de concertación para tomar medidas.
- El monitoreo también muestra la imagen de la entidad, de sus voceros y del sector.
- Las notas o impactos registrados y divulgados al interior, también permite la anticipación de planes.    
</t>
  </si>
  <si>
    <t>O2320202009</t>
  </si>
  <si>
    <t>O2320201003</t>
  </si>
  <si>
    <t>O2320202008</t>
  </si>
  <si>
    <t>O2320202006</t>
  </si>
  <si>
    <t>O2310202005</t>
  </si>
  <si>
    <t>El desarrollo de la estrategia de cultura ciudadana, estuvo enfocado en campañas, pedagogía y comunicación externa. Uno de los principales componentes de comunicación externa es la construcción de contenidos y mensajes con un lenguaje incluyen y claro. De esta manera se promocionaron el uso de los modos alternativos, en especial la bicicleta, allí se manejaron mensajes donde se priorizó una comunicación directa, inclusiva, cordial y de corresponsabilidad en el sentido de que todos los ciudadanos aporten a la protección de la vida en el sistema de movilidad. Se dio a conocer la obligatoriedad desde el 2 de enero del registro bici.  Ahora bien, en campañas de cultura ciudadana, se implementaron las campañas “Un Pedido por la Vida” y “Tú Eres el Corazón de la Nueva Movilidad”, las cuales constaron de acciones lúdico-pedagógica en espacio público, con lo cual se logró alcanzar a domiciliarios y transeúntes de las zonas de intervención, generando conocimientos sobre el cuidado de la vida propia y la de los demás actores viales, haciendo énfasis tanto en no exceder los límites máximos de velocidad en las vías como en el respeto al peatón como el actor vial más vulnerable y el más importante en la movilidad sostenible. Y, por último se puso a disposición de la ciudadanía los portafolios de actividades en seguridad vial y cultura para la movilidad, como el portafolio de acciones pedagógicas para empresas y entidades que consta de 14 módulos de capacitación.  La Entidad cuenta con 6 actividades dirigidas a la comunidad educativa y 3 actividades tipo feria que se desarrollaron en los diferentes escenarios (instituciones educativas, empresas, entidades y espacio público), así como  actividades en espacio público dirigidas a actores viales vulnerables (peatón, ciclista y motociclista).</t>
  </si>
  <si>
    <t>Metas Proyecto de Inversión</t>
  </si>
  <si>
    <t>Análisis cualitativo acumulado meta_vigencia</t>
  </si>
  <si>
    <t>Objetivos de Desarrollo Sostenible _ODS</t>
  </si>
  <si>
    <t xml:space="preserve">
INSTRUCTIVO DE DILIGENCIAMIENTO_SEGUIMIENTO PLAN DE ACCIÓN
</t>
  </si>
  <si>
    <t>Las celdas de presupuesto deben estar en formato celda moneda y en pesos</t>
  </si>
  <si>
    <t>El tipo de letra es fuente calibri tamaño 10</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</si>
  <si>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establece el Plan de Desarrollo. </t>
  </si>
  <si>
    <t>En caso que se requiera reprogramaciones se deberá remitir formato oficial debidamente firmado por el gerente y ordenador de gasto</t>
  </si>
  <si>
    <t xml:space="preserve"> La asociación estratégica y táctica con las metas proyecto de inversión no crea relación directa con el presupuesto ni con la magnitud</t>
  </si>
  <si>
    <t>Para obtener información específica frente al avance físico y presupuestal de las politícas públicas se debe consultar los planes de acción de cada política, toda vez que la información aca señalada es solo indicativa</t>
  </si>
  <si>
    <t>Consideraciones generales</t>
  </si>
  <si>
    <r>
      <rPr>
        <b/>
        <sz val="10"/>
        <color theme="1"/>
        <rFont val="Calibri"/>
        <family val="2"/>
        <scheme val="minor"/>
      </rPr>
      <t xml:space="preserve">Periodicidad informe: SEGUN CRONOGRAMA DE LA VIGENCIA </t>
    </r>
    <r>
      <rPr>
        <sz val="10"/>
        <color theme="1"/>
        <rFont val="Calibri"/>
        <family val="2"/>
        <scheme val="minor"/>
      </rPr>
      <t xml:space="preserve">
Responsable: Subsecretario/ordenador de gasto
Responsable diligenciamiento:   Director/ Jefe de Oficina/ Subdirector
Medio de entrega: Digital enviado por el Subsecretario/ Ordenador de gasto
Calidad reporte: Buena ortografía, coherencia, redacción, claridad, precisión de la información, validación de las fuentes de información, oportunidad en la entrega, no usar siglas 
</t>
    </r>
  </si>
  <si>
    <t>Anexo_Hoja de vida Indicador</t>
  </si>
  <si>
    <t>Conforme a lo dispuesto en el procedimiento PRF01 se incorpora el formato F11 como formato unico de hoja de vida para el registro de indicadores de la Entidad</t>
  </si>
  <si>
    <t>Actividades_tareas_vigencia</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</si>
  <si>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SEGUIMIENTO A METAS: ACTIVIDADES Y TAREAS
De acuerdo con la Programación del Plan de Acción, es necesario por cada proyecto de Inversión: 
- Relacionar la meta relacionada con la actividad a reportar 
- A continuación deberá diligenciar la información correspondiente al avance de la Actividad por cada uno de los meses activos para el plan de acción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0"/>
        <color theme="1"/>
        <rFont val="Calibri"/>
        <family val="2"/>
        <scheme val="minor"/>
      </rPr>
      <t xml:space="preserve">ciudad, claros y concretos
- </t>
    </r>
    <r>
      <rPr>
        <sz val="10"/>
        <color theme="1"/>
        <rFont val="Calibri"/>
        <family val="2"/>
        <scheme val="minor"/>
      </rPr>
      <t>Si la programación vigente es diferente a la inicialmente programada favor justificar en Observaciones
Con corte trimestral  debe existir coherencia entre lo relacionado en el formato y los productos entregables señalados en la programación del plan de acción.</t>
    </r>
  </si>
  <si>
    <t>Verificar que las objetivos, metas, actividades y tareas correspondan a lo programado en el Plan de Acción y Ficha EBI. 
Articular  las metas proyecto y PDD con la plataforma estratégica y táctica de la Entidad, como herramienta de marcación sin que ello signifique que exista relación directa entre la magnitud y presupuesto con la información que en este espacio se identifique.
EJECUCION DE METAS PRODUCTO Y ACTIVIDADES PROYECTO INVERSIÓN
De acuerdo con la Programación del Plan de Acción 2020-2024, es necesario por cada proyecto de Inversión: 
Ubicación estratégica: Se desplegarán la misión, visión, objetivos estratégicos, de calidad, gestión ambiental, Antisoborno y de seguridad y salud en el trabajo y componentes de Plan Maestro de Movilidad
Marcadores a Nivel táctico: se desplegarán PMR, ODS, Metas trazadoras, Politicas Públicas, Código e indicador de MGA
Metas proyecto de inversión: Diligenciar de manera manual la información referente a magnitudes y presupuesto, las casillas de porcentajes se encuentran formuladas automáticamente. Registrar avance cualitativo trimestralmente y  el avance acumulado en avances y logros, retrasos y soluciones.
Población beneficiada: especificar tipo de población, grupo etáreo, condición, enfoque diferencial y de género). Tener presente la población objetivo identificada en la formulación del proyecto.
La asociación estratégica y táctica con las metas proyecto de inversión no crea relación directa con el presupuesto ni con la magnitud, por tanto se debe consultar en cada caso el instrumento específico (planes de acción de politica pública, tableros de control metas estratégicas, seguimiento PMR, etc)</t>
  </si>
  <si>
    <t>Metas_PDD</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</si>
  <si>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Institucional
MAGNITUD TOTAL 2020-2024: debe coincidir con la meta establecida y la suma total de las magnitudes por vigencia.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
</t>
  </si>
  <si>
    <t xml:space="preserve">Magnitud_Presupuesto
</t>
  </si>
  <si>
    <t xml:space="preserve">Verificar que los datos numéricos (cifras pesos, magnitudes) sean iguales a BOGDATA y PAA 
Verificar que los datos cualitativos (descripción de objetivos, conceptos de gastos, actividades y metas etc.) sean iguales a lo reportado en Ficha EBI
PRESUPUESTO PROGRAMADO AL CORTE DEL INFORME: Es el presupuesto programado, ajustado según las modificaciones presupuestales que hayan tenido a lugar durante el tiempo de reporte. Todo ajuste presupuestal debe haberse avalado en el PAA y coincidir con la información en BOGDATA
PRESUPUESTO TOTAL 2020-2024: Debe coincidir con la suma del presupuesto programado por vigencia.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RECURSOS COMPROMETIDOS: Ingresar los valores  que a la fecha de corte del diligenciamiento,  se encuentran vigentes, discriminar por Meta
RESERVAS PRESUPUESTALES: Ingresar la información a la fecha de corte del diligenciamiento, correspondiente al avance en pago de reservas presupuestales por meta; así mismo para el periodo de reporte se debe indicar si se han realizado liberaciones o anulaciones sobre las reservas.
Se debe relacionar el valor de reserva por cada CRP y en la columna siguiente los giros realizados y los valores pendientes de giro (para cada trimestre se podrá observar el avance en la ejecución de las reservas). 
</t>
  </si>
  <si>
    <t xml:space="preserve">Esta pestaña tiene por objeto sintetizar en un archivo la información cuantitativa y cualitativa de avance al corte de la información, en ese sentido: 
No.  META: Este corresponde al establecido en ficha Levi.
DESCRIPCIÓN DE LA META : Transcriba, literalmente, la meta según como se encuentra en Ficha EBI. 
PRESUPUESTO VIGENCIA: información actualizada al corte de la presentación del informe , tanto en programación como en ejecución del presupuesto de la vigencia. La información debe coincidir con las Herramientas Financieras y PREDIS.  Ingresar los valores en pesos en cada una de las columnas habilitadas, las celdas de los porcentajes se encuentran formuladas automáticamente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Convenios importantes para el desarrollo de ciudad, articulaciones, alianzas, trabajos conjuntos, etc.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</si>
  <si>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Territorialización de la inversión</t>
  </si>
  <si>
    <t>Política de Mujer
Politica Juventud
Politica de Familia
Politica de Bici
Politica de Adultez</t>
  </si>
  <si>
    <t xml:space="preserve">Politica de Mujer
Politica Bici
</t>
  </si>
  <si>
    <t>Durante este trimestre se realizó la adición y prórroga No. 1 al contrato 2021-2349</t>
  </si>
  <si>
    <t>Se creó e implementó la campaña "La Bogotá que Estamos Construyendo" (parqueo pago-mal parqueo): se realizaron 4.468 correcciones de vehículos mal parqueados y se entregaron 2.811 stickers a los involucrados para generar recordación de la corrección. 
Se creo la segunda fase de la campaña "Un Pedido por la Vida".</t>
  </si>
  <si>
    <t xml:space="preserve">Durante el II trimestre,  realizó la implementación de la evaluación de las distintas estrategias enmarcadas en Campañas y Pedagogía.  En concreto para Campañas, se implementó una  (1) metodología de evaluación en su fase de diseño, a partir de tres (3) instrumentos de sondeo, para la campaña Un Pedido por la Vida "fase ciclistas". Con estas acciones de diseño, implementación y retroalimentación a la evaluación de las acciones de Campañas se robustece la ejecución de las estrategias y la medición de sus resultados. </t>
  </si>
  <si>
    <t xml:space="preserve">En el segundo trimestre del año 2022 (abril-junio), en comunicaciones externas, se han visibilizado y promovido los temas misionales y estratégicos de la Entidad, como:  Planes de Manejo de Tránsito, cierres y desvíos viales, Excepciones pico y placa, pico y placa regional, Contraflujo de Las Américas, seguridad y prevención vial, amnistías para pago de comparendos, descongestión de patios, embargos y desembargos, sistema de bicicletas compartidas, movilidad sostenible, carro compartido, programas de formación y sensibilización para conductoras y conductores de taxi, obras de infraestructura vial, alianzas de entidades públicas y privadas, zonas de parqueo pago y BiciCarga.                                                                                                             </t>
  </si>
  <si>
    <t xml:space="preserve">Para el segundo trimestre de 2022 se culminó una consultoría técnica que tuvo como resultado documentos técnicos para fortalecer el diseño e implementación de la metodología de alto impacto y también avanzar en la evaluación de cada uno de los componentes del Plan de Comunicaciones. Adicional a esto se realizó un ciclo de conversaciones y formación a los equipos internos de la Oficina. </t>
  </si>
  <si>
    <t>La revisión de lo publicado en los medios de comunicación frente al quehacer de la Secretaría de Movilidad, es una tarea que se realiza a diario donde se logran identificar los tipos de noticias que pueden ser positivas, neutras y negativas. Para el II trimestre este monitoreo dirigido a los servidores públicos, se vio reflejado en “Movilidad en la Mira" así como en los grupos de WhatsApp “conectados nos movemos" y "monitoreo de medios SDM".</t>
  </si>
  <si>
    <t xml:space="preserve">Para el segundo periodo se diseñó, revisó y actualizó la propuesta pedagógica dirigida a los diferentes actores viales, en especial a los ciclistas, adultos mayores que promovieron la educación vial y la movilidad segura. Así mismo, se desarrollaron intervenciones pedagógicas en las modalidades virtual y presencial en empresas, entidades (se dispuso 14 módulos de educación vial y cultura ciudadana), instituciones educativas (se realizó actividades para niñas, niños, adolescentes, docentes, padres de familia, adultos acompañantes y conductores de rutas escolares) y en espacio público (se desarrollaron acciones con ciclistas, motociclistas, conductores y peatones). En estas jornadas se promovió la cultura ciudadana, los hábitos y comportamientos necesarios para un sistema de movilidad seguro. Por último, a nivel pedagógico se revisó y ajustó el instrumento de medición de la efectividad de las acciones realizadas.
Mientras que para campañas, con el acompañamiento de otras dependencias de la SDM como gerencia en bici y pedagogía, se construyó el protocolo de intervención en calle de la nueva fase de la campaña “Un Pedido por la Vida”,  la cual se enfocará en ciclistas en un escenario que contiene  cinco (5) componentes: 1. Si no te veo, no te creo (uso de luces y reflectivos), 2. Tómate una... buena decisión (precaución con el uso de sustancias alicorantes y psicoactivas), 3. Me muevo atento y nunca pierdo (dispositivos distractores y enfoque de género), 4. Respetando las señales, ¡así es la vuelta! (señales de tránsito) y 5. No te rompas la cabeza (uso del casco). En cuanto a la evaluación, de manera transversal, el equipo contratado para fortalecer los instrumentos de medición culminó el proceso con documentos técnicos y un ciclo de conversaciones y charlas formativas de discusión y transferencia de conocimiento.  En relación a las acciones de pedagogía y campañas, se realizaron reuniones de formación para de esta manera comprender los principales aspectos de la implementación y monitoreo de procesos de evaluación de impacto. Además, se llevaron a cabo tres (3) reuniones con los diferentes equipos de la Oficina Asesora de Comunicaciones y Cultura para la Movilidad, con el fin de unificar las preguntas relacionadas con la categoría "Socio-demográfica", para poder realizar a futuro el análisis estadístico que permitiera cruzar las diversas bases de datos de la Oficina.
</t>
  </si>
  <si>
    <t>Una de las principales acciones en relación con la implementación de la estrategia de cultura ciudadana fue poner en marcha las acciones pedagógicas en educación vial y cultura para movilidad, enmarcadas en unos contenidos, metodologías y herramientas didácticas en tres ejes estructurales: Visión cero, Educar en Infraestructura y cultura para la Movilidad. Desde allí, se implementaron 741 acciones pedagógicas.  También, se recepcionó y consolidó en matriz Excel las solicitudes de las acciones pedagógicas en educación vial y cultura ciudadana con lo cual se programaron y ejecutaron las acciones pedagógicas dirigidas a la ciudadanía en empresas, instituciones educativas y en espacio público de esta forma se promovió durante el trimestre la educación vial y la cultura ciudadana en el sistema de movilidad. Frente a campañas, con el objetivo de reducir el comportamiento de mal parqueo en las zonas contiguas a los nuevos espacios de "parqueo pago" en vía pública, en el marco de la campaña "La Bogotá que Estamos Construyendo" y  junto a la Secretaría de Cultura, se realizaron intervenciones de cultura ciudadana en 19 zonas de la ciudad, realizándose sketchs y llamados pedagógicos a los vehículos mal parqueados, e invitando a la ciudadanía a conocer la normatividad y las nuevas disposiciones en materia de ocupación del espacio público: zonas habilitadas para el parqueo en vía.  Ahora bien, dentro de la estrategia de cultura para la Movilidad, el usuario de moto (conductor + acompañante) se convirtió en el actor vial con más relevancia, ya que es el que presenta mayor número de fatalidades en el tránsito, por lo que las acciones se han volcado hacía éste, con el propósito de generar diferentes actividades que buscan reducir el número de víctimas en el tránsito. Es por eso que, durante este trimestre, se han desarrollado actividades como jornadas de conducción teórico prácticas totalmente gratuitas y con inscripción previa para que los motociclistas pongan a prueba sus habilidades, y para que mejoren la pericia al volante y así reducir el número de víctimas fatales en este actor vial.</t>
  </si>
  <si>
    <t>a. Campañas de Cultura Ciudadana: entre abril a junio de 2022, se crearon las siguientes campañas de Cultura Ciudadana para la Movilidad: la segunda fase de la campaña Un Pedido por la Vida para ciclistas domiciliarios. Junto con el equipo de pedagogía se implementó la estrategia de pedagogía sobre el mal parqueo, con la campaña "La Bogotá que Estamos Construyendo", con la cual se trabajó de la mano, también, con la Secretaría de Cultura. Las acciones desarrolladas estuvieron relacionadas con la seguridad vial, la reducción de la velocidad, la prevención de siniestros viales y el cuidado del peatón, el actor vial más vulnerable y el más importante en la movilidad sostenible. . Por otra parte, Se siguieron los parámetros establecidos para la elaboración de metodologías de evaluación consignados en los "Lineamientos conceptuales y de medición, monitoreo y evaluación (MM&amp;E) de la OACCM". Para este trimestre, se diseñó la evaluación de resultados de la campaña Un Pedido por la Vida en su segunda fase con ciclistas domiciliarios.</t>
  </si>
  <si>
    <t xml:space="preserve">Desde la Oficina de Comunicaciones y Cultura para la Movilidad, se desarrollaron acciones pedagógicas en empresas, entidades, instituciones educativas y en espacio público, en estas jornadas se promovió la cultura ciudadana, los hábitos y comportamientos necesarios para un sistema de movilidad seguro. Por otra parte, se aplicó el instrumento de evaluación de impacto de las acciones pedagógicas a un total de 728 personas de diversos rasgos etéreos que iban desde menores 18 años a mayores de 66, en escenarios como empresas de transporte y entidades (78,02%), seguido de las instituciones educativas (17,58%) y promotores escolares (4,40%). Los procesos de evaluación de las acciones pedagógicas contaron con la participación de diversos actores viales como peatones, motociclistas, ciclistas, conductores de vehículos particulares y de transporte público, en edades comprendidas entre menores de 18 años a mayores de 66. La recolección de datos se realizó mediante un formulario virtual con prueba de entrada (pretest) aplicada a 728 personas y prueba de salida (postest) aplicada a 406 personas, este a su vez fue monitoreado mensualmente a lo largo del trimestre, para observar el número de respuestas ingresadas por los participantes en los diferentes escenarios y motivar su aplicación por los pedagogos del equipo. Posterior a la aplicación del instrumento se realizó el análisis de los datos recolectados en el II periodo de 2022 y se elaboró un informe con esta información.
</t>
  </si>
  <si>
    <t>Durante el segundo trimestre de 2022 se suscribieron se suscribieron tres (3) nuevos contratos (2022-925) (2022-1119) y (2022-1031)</t>
  </si>
  <si>
    <t>Con base en los "Lineamientos conceptuales y de medición, monitoreo y evaluación (MM&amp;E) de la OACCM" y las acciones estratégicas de la Oficina de Comunicaciones y Cultura para la Movilidad que contribuyan a la transformación de actitudes y comportamientos de los actores viales, se implementó  la evaluación de las distintas estrategias enmarcadas en Campañas y Pedagogía.  En cuanto a Pedagogía, se ejecutó una metodología de evaluación de las estrategias pedagógicas en cultura ciudadana, que consistió en la aplicación de un cuestionario conformado por un pre y post-test de aplicación virtual, que constaba de preguntas de orden cual-cuantitativo, compuesto por 29 preguntas y 4 ejes estructurales, además, por preguntas de caracterización socio-demográfica. En lo relacionado a Campañas, se diseñó una (1) metodología de evaluación, a partir de tres (3) instrumentos de sondeo, para la campaña Un Pedido por la Vida "fase ciclistas".  
Con estas acciones de diseño, implementación y retroalimentación a la evaluación de las acciones de Cultura para la Movilidad se robustece la ejecución de las estrategias y la medición de sus resultados.</t>
  </si>
  <si>
    <t>Se realizó la adición al contrato 2021-2328, así mismo se suscribió la resolución de pago de ARL</t>
  </si>
  <si>
    <t>En el II trimestre los resultados de la implementación de la estrategia pedagógica fueron:
 *741 acciones pedagógicas en educación vial y cultura para la movilidad
 *52.228 participantes</t>
  </si>
  <si>
    <t>Durante este periodo se realizó la  evaluación de las estrategias de pedagogía y educación vial, donde se aplicó el instrumento de evaluación de impacto de las acciones pedagógicas a un total de 728 hombres (70%) y mujeres (30%) de diversos rasgos etarios que iban desde menores 18 años a mayores de 66; en escenarios como empresas de transporte y entidades (78,02%), instituciones educativas (17,58%) y promotores escolares (4,40%). De los 728 evaluados, el 61,65% se identificaba con el rol de conductor y el 38,05% con el rol de pasajero</t>
  </si>
  <si>
    <t>Durante el segundo trimestre de 2022 no se programaron la suscripción de contratos</t>
  </si>
  <si>
    <t>En relación con las acciones de pedagogía y campañas, se realizaron reuniones de formación, con el fin de comprender los principales aspectos de la implementación y monitoreo de procesos de evaluación de impacto. Adicional,  se adelantaron  tres (3) reuniones para analizar el instrumento  liderado por el equipo de pedagogía, con el fin de determinar la viabilidad y efectividad de cada una de las preguntas, además, de su coherencia con los objetivos planteados en el instrumento y las categorías establecidas en el mismo. Por otro lado, se revisaron nuevamente los aspectos sociodemográficos. En cuanto a campañas, se trabajó en la elaboración y pilotaje de tres (3)  instrumentos de medición de resultados de la campaña "Un Pedido por la Vida", en su segunda fase dirigida a ciclistas, con el objetivo de capturar información que permitiera observar cambios en conocimientos adquiridos y percepciones sobre inseguridad y factores de riesgo en la conducción (reducción del sesgo de confianza).</t>
  </si>
  <si>
    <r>
      <t xml:space="preserve">Entre abril y junio se realizaron las siguientes acciones para dar cumplimiento a la tarea :
</t>
    </r>
    <r>
      <rPr>
        <sz val="8"/>
        <rFont val="Arial"/>
        <family val="2"/>
      </rPr>
      <t xml:space="preserve">*Recepción y consolidación en matriz Excel de las solicitudes de las acciones pedagógicas en educación vial y cultura ciudadana.
*Implementación de 376 encuestas de satisfacción y de 728 Pre-test y 406 Post-test .
* En cuanto a campañas, en  " La Bogotá que Estamos Construyendo" (parqueo pago-mal parqueo)" se realizaron 4.468 correcciones frente a los vehículos mal parqueados y se entregaron 2.811 stickers a los involucrados para generar recordación de la corrección o del mal uso del espacio público para con ello evitar que esta situación, se vuelva a presentar.  En relación con la campaña de estrellas  "Estrellas Negras" se generaron  espacios de conversación para la elaboración de la estrategia que busca la reducción de siniestros viales. </t>
    </r>
  </si>
  <si>
    <t>Para el II trimestre,  los resultados frente a la implementación de la metodología fueron: 
*Diseño de 7 acciones lúdico pedagógicas
*Medición de satisfacción y efectividad de las acciones pedagógicas
*Diseño y pilotaje de 1 protocolo de intervención lúdico pedagógica en calle, con enfoque de cultura ciudadana: campaña Un Pedido por la Vida "fase ciclistas"</t>
  </si>
  <si>
    <t xml:space="preserve">Durante el tercer trimestre de 2022 se suscribió un (1) nuevo contrato (2022-1877) </t>
  </si>
  <si>
    <t>Las acciones adelantadas frente a la implementación de la metodología fueron: 
 *Diseño y actualización de 8 productos lúdicos - pedagógicos
 *Ejecución de 720 acciones pedagógicas en educación vial y cultura para la movilidad
 *Medición de satisfacción y efectividad de las acciones pedagógicas
* Diseño, pilotaje e implementación de 1 protocolo de intervención lúdico pedagógica en calle, con enfoque de cultura ciudadana: campaña Un Pedido por la Vida sección motociclistas.</t>
  </si>
  <si>
    <t xml:space="preserve">En cumplimiento de la tarea, se realizaron las siguientes actividades
*Recepción y consolidación en matriz Excel de las solicitudes de las acciones pedagógicas en educación vial y cultura ciudadana.
 *Desarrollo de 720 acciones pedagógicas en educación vial y cultura ciudadana.
 *Implementación de 646 Pre-test y 326 Post-test .
*"La Bogotá que Estamos Construyendo" (estrategia), campaña: "#nicincominuticos”, implementada en 13 localidades de Bogotá con más de 7.000 vehículos intervenidos. También se creó el espacio para la elaboración de la campaña "Estrellas Negras". 
</t>
  </si>
  <si>
    <t>Durante el tercer trimestre de 2022 se suscribieron los contratos de prestación de servicio No.  2022-1605, 2022-1470, 2022-1454, 2022-1275, 2022-1407, 2022-1286, 2022-1276, 2022-1303, 2022-1266, 2022-1284, 2022-1322, 2022-1314, 2022-1319, 2022-1263, 2022-1283, 2022-1305, 2022-1290, 2012-1323, 2022-1285 y 2022-1264, mediante los cuales de desarrollan e implementan acciones que se encuentran enmarcadas en procesos de creación e implementación de campañas de cultura ciudadana dirigidas a los diferentes actores y grupos de interés de la SDM, que constituyen una de las actividades centrales de la Oficina Asesora de Comunicaciones y Cultura para la Movilidad los cuales a través de acciones lúdicas y artísticas de cultura ciudadana, promueven en los actores viales comportamientos seguros.</t>
  </si>
  <si>
    <t>Campañas de Cultura Ciudadana:
Se realizó el pilotaje y el desarrollo de la versión final de la campaña "Un Pedido Por la Vida" dirigida a ciclistas domiciliarios</t>
  </si>
  <si>
    <t>Durante el tercer trimestre de 2022 se suscribieron los contratos de prestación de servicio No. 2022-1590, 2022-1364, 2022-1358, 2022-1378, 2022-1422, 2022-1400, 2022-1373, 2022-1410, 2022-1210, 2022-1205, 2022-1473, 2022-1173, 2022-1167, 2022-1694 y 2022-1695,  a través de los cuales se desarrollan productos y actividades que apuntan al cumplimiento de la meta.</t>
  </si>
  <si>
    <t>Durante el trimestre, se realizó el monitoreo de los diferentes medios de comunicación frente a las noticias de movilidad y de acuerdo con el impacto noticioso, se elaboró un formato que es remitido a los servidores de la SDM a través de comunicacioninterna@movilidadbogota.gov.co</t>
  </si>
  <si>
    <t>Durante el tercer trimestre se realizó la adición No. 1 y prórroga No. 3 al contrato 2021-2349 por medio del cual se realiza la producción e impresión de material informativo para la socialización de información de interés para los grupos objetivos de la SDM, así mismo se suscribió el contrato 2022-1200 mediante el cual se presta el servicio de  divulgación de información institucional a los diferentes públicos objetivos.</t>
  </si>
  <si>
    <t>Durante el periodo comprendido entre julio y septiembre del 2022,  se aplicó el instrumento de evaluación de impacto de las acciones pedagógicas a un total de 542 hombres (83,90%) y 103 mujeres (15,94%) y una persona que se identificó como transgénero; en los rangos etarios de menores de 18 años a 66 años; en escenarios como empresas de transporte y entidades (93,19%), instituciones educativas (3,87%) y promotores escolares (2,94%). De los 646 encuestados, el 80,03% se identificó con el rol de conductor y el 19,97% con el rol de pasajero.</t>
  </si>
  <si>
    <t>Se aplicaron dos (2) instrumentos de evaluación de la intervención lúdico pedagógica, con enfoque de cultura ciudadana en campaña “Un Pedido por la Vida” secciones dirigidas a motocicletas y bicicletas. Entre julio y septiembre de 2022, se piloteó y desarrolló la sección dirigida a ciclistas de la campaña Un Pedido por la Vida, con la cual se logró impactar a 122 ciclistas domiciliarios. Así mismo, de manera transversal se realizó una evaluación del posicionamiento de los agentes civiles tanto con la ciudadanía como las percepciones de los agentes civiles sobre sus roles y relacionamiento ciudadano. Hasta la fecha se han encuestado 325 ciudadanos y 98 agentes civiles.
De igual manera, en el periodo de julio a septiembre se implementó el instrumento de medición de las acciones pedagógicas, en total se recibió respuesta de 646 pre-test y 326 pos-test.</t>
  </si>
  <si>
    <t xml:space="preserve">Estos son los resultados de la implementación de la metodología: 
*En Campañas de Cultura Ciudadana se implementó 1 metodología de evaluación compuesta tanto por los sondeos de resultados, como por formatos de conteo diarios (aforos) de participación.
*En acciones pedagógicas, la metodología que se implementó para evaluar las acciones pedagógicas en educación vial consistió en la aplicación de un cuestionario conformado por un pre y post-test de aplicación virtual, que consta de preguntas de orden cuali-cuantitativo, compuesto por 29 preguntas y 4 ejes estructurales, además, por preguntas de caracterización socio-demográfica. También se elaboró el instrumento de medición de las acciones en vía y ajuste del instrumento de empresas e instituciones educativas.
</t>
  </si>
  <si>
    <t>Durante el tercer trimestre se suscribieron los contratos de prestación de servicios No.  2022-1864, 2022-1846, 2022-1360, 2022-1471, 2022-1464, 2022-1378, 2022-1351, 2022-1412, 2022-1437,  2022-1354, 2022-1230, 2022-1265, 2022-1404, 2022-1119, 2022-1181, A través de los cuales se elaboran productos y se implementan acciones que permiten aportar al cumplimiento de la meta de implementar desarrollar el 100% del plan estratégico de comunicaciones y cultura para la movilidad</t>
  </si>
  <si>
    <t xml:space="preserve">Durante el III trimestre, se implementaron acciones de acuerdo con el cronograma descrito en el Plan de Comunicaciones y Cultura para la Movilidad, obteniendo productos específicos como: boletín de comunicación interna, Wallpaper o fondo de escritorio, Carteleras digitales, contenido intranet, comunicados de prensa, ruedas de prensa, publicación en medios, monitoreo en medios de comunicación y publicaciones en redes sociales, entre otras. </t>
  </si>
  <si>
    <t>Con base en los "Lineamientos conceptuales y de medición, monitoreo y evaluación (MM&amp;E) de la OACCM", se implementó una (1) metodología de evaluación para la campaña Un Pedido por la Vida, con dos (2) componentes: sondeos de resultados y conocimientos adquiridos y formatos de conteo diarios (aforos) de participación. Así mismo, se evaluaron las percepciones frente al rol y funcionamiento de agentes civiles de tránsito, en la ciudad.</t>
  </si>
  <si>
    <t>En el III trimestre los resultados de la implementación de la estrategia pedagógica fueron:
*720 acciones pedagógicas en educación vial y cultura para la movilidad
*46.871 participantes</t>
  </si>
  <si>
    <t>Entre julio y septiembre de 2022, se piloteó y desarrolló la sección dirigida a ciclistas de la campaña “Un Pedido por la Vida”, con la cual se logró impactar a 122 ciclistas domiciliarios. La acción desarrollada tuvo componentes de seguridad vial, reducción de la velocidad, prevención de siniestros viales y cuidado del peatón. Así mismo, se siguieron los parámetros establecidos para la elaboración de metodologías de evaluación consignados en los "Lineamientos conceptuales y de medición, monitoreo y evaluación (MM&amp;E) de la OACCM". Se aplicaron correcciones en los instrumentos y se implementaron las versiones finales en el desarrollo de la campaña “Un Pedido por la Vida”, en sus secciones dirigidas tanto a ciclistas como a motociclistas.</t>
  </si>
  <si>
    <t xml:space="preserve">Las acciones adelantadas se establecieron desde el componente pedagógico y de campañas, de la siguiente manera:
A nivel pedagógico se diseñó, revisó y actualizó la propuesta pedagógica dirigida a los diferentes actores viales, en especial, ciclistas, adultos mayores que promovieron la educación vial y la movilidad segura. Así mismo, se realizaron las intervenciones pedagógicas en las modalidades virtual y presencial tanto en empresas, donde se dispuso de 14 módulos de educación vial y cultura ciudadana, como en las instituciones educativas. Allí se implementaron actividades para niñas, niños, adolescentes, docentes, padres de familia, adultos acompañantes y conductores de rutas escolares. Ahora bien, en el   espacio público (se desarrollaron acciones con ciclistas, motociclistas, conductores y peatones). En estas jornadas se promovió la cultura ciudadana, los hábitos y comportamientos necesarios para un sistema de movilidad seguro. En cuanto a campañas de Cultura Ciudadana, se construyó un nuevo protocolo de intervención en calle para la campaña “Un Pedido por la Vida”, en su sección dirigida a motociclistas domiciliarios. Este nuevo protocolo unifica el curso “La Nueva Movilidad”, Actores en la Vía, con la temática de seguridad pasiva y activa, factores de riesgo y normatividad. El nuevo protocolo lo componen los siguientes 5 escenarios: sistema de seguridad pasiva, interacción con los otros, yo te cuido, todos nos cuidamos, conozco mi moto.
Ahora bien, frente a la evaluación de la metodología, se recibió respuesta de 646 pretest y 326 postest del instrumento de medición de las acciones pedagógicas, lo cual permitió tener resultado de las percepciones de cambios comportamentales de las personas que participaron de dichas acciones.  Mas del 60% de los encuestados mencionó su compromiso de cambio en su comportamiento en las vías, cambio de hábitos para ser ejemplo a otros usuarios de las vías. En cuanto a campañas, se aplicaron las versiones finales de los instrumentos de medición de resultados de la campaña “Un Pedido por la Vida”, tanto de la sección ciclistas como de la sección motociclistas, con el objetivo de capturar información que permita observar cambios en conocimientos adquiridos y percepciones sobre inseguridad y factores de riesgo en la conducción (reducción del sesgo de confianza). La acción desarrollada tuvo componentes de seguridad vial, reducción de la velocidad, prevención de siniestros viales y cuidado del peatón. Así mismo, se aplicó un sondeo virtual por autoselección web sobre la acción de seguridad vial Estrellas Negras y se aplicó un instrumento de medición para conocer la percepción ciudadana sobre los agentes civiles tanto en términos generales como en la imagen que tienen los mismos agentes sobre ellos mismos.  </t>
  </si>
  <si>
    <t>A nivel pedagógico se recepcionó y consolidó en matriz Excel las solicitudes de las acciones pedagógicas en educación vial y cultura ciudadana con lo cual se programaron y ejecutaron las acciones de educación vial dirigidas a las empresas, instituciones educativas y en espacio público, de esta forma se promovió durante el trimestre la educación vial y la cultura ciudadana en el sistema de movilidad. Adicionalmente, la metodología adelantada en los procesos pedagógicos, evaluó la percepción de los participantes frente a la disposición a los comportamientos protectores, atención plena y cuidado colectivo, conocimiento sobre seguridad vial, reconocimiento y uso seguro de infraestructura y disposición para la elección de alternativas multimodales en los desplazamientos. Para el análisis del instrumento y de la información recolectada se empleó estadística descriptiva, distribución modal, enfatizando en medidas de tendencia como la Moda, para encontrar las variables/características más frecuentes que influyen en los participantes. Se desarrolló el diseño del instrumento de medición de las acciones en vía y se ajustó el instrumento de empresas y entidades, en el cual se fortalecen preguntas sociodemográficas, tipo de actor formado (conductores profesionales).
En cuanto a campañas de Cultura Ciudadana y con el objetivo de reducir el comportamiento de mal parqueo en las zonas contiguas a los nuevos espacios de "parqueo pago" en vía pública, en el marco de la estrategia "La Bogotá que Estamos Construyendo" y junto a la Secretaría de Cultura, se implementó la campaña #nicincominuticos en 13 localidades de Bogotá. En las intervenciones se realizaron sketchs y llamados pedagógicos a los conductores de vehículos mal parqueados y se invitó a la ciudadanía a conocer la normatividad y las nuevas disposiciones en materia de ocupación del espacio público como zonas habilitadas para el parqueo en vía. Igualmente, se realizaron los encuentros para el diseño de la nueva campaña Estrellas Negras, donde se partió de revisar los resultados de la primera versión de la misma (2003), así como la creación y análisis de resultados de la encuesta de partida sobre percepción e impresiones de los elementos conmemorativos alusivos a las estrellas negras. 
Se implementó la metodología de evaluación de la campaña “Un Pedido por la Vida”, en sus secciones dirigidas a ciclistas y motociclistas, tanto en materia de sondeos como de formatos de conteo de participación diarios, con lo cual se determinó el material entregado a los participantes, el porcentaje de quienes terminaron las capacitaciones y los sesgos de género en materia de conducción. Se puso en marcha el instrumento de evaluación de Agentes Civiles de Tránsito.</t>
  </si>
  <si>
    <t>Entre julio y 26 de septiembre, se desarrollaron acciones pedagógicas en empresas, entidades, instituciones educativas y en espacio público. En estas jornadas se promovió la cultura ciudadana, los hábitos y comportamientos necesarios para un sistema de movilidad seguro; reflexionando sobre los comportamientos en las vías, las relaciones de poder entre los diferentes actores viales y que generan conflictos y siniestros. Mientras que los procesos de evaluación de las acciones pedagógicas contaron con la participación de diversos actores viales como peatones, motociclistas, ciclistas, conductores de vehículos particulares y de transporte público, en edades comprendidas entre menores de 18 años a mayores de 66. La recolección de datos se realizó mediante un formulario virtual con prueba de entrada (pretest) aplicada a 646 personas y prueba de salida (postest) aplicada a 326 personas, este a su vez fue monitoreado mensualmente a lo largo del trimestre, para observar el número de respuestas ingresadas por los participantes en los diferentes escenarios y motivar su aplicación por los pedagogos del equipo. Se realizó el análisis de los datos recolectados (corte parcial a 15 de septiembre) y se elaboró un informe con estos datos. De igual manera, para el periodo en mención se implementó el programa de formación a promotores escolares en 11 instituciones educativas, de las cuales (4) cuatro eran colegios privados y (7) siete colegios oficiales. Con estas acciones se continuó con el fortalecimiento de las capacidades de los estudiantes en temas de educación vial y cultura para la movilidad.
En relación con el evento anual que convoca a los estudiantes, se estructuró el formato tipo feria que consta de 4 zonas y con los siguientes objetivos: *Fortalecer conocimientos en seguridad vial, *Compartir proyectos de líderes juveniles en seguridad vial y *Crear la red de Promotores Escolares en Seguridad Vial - Red PESVI.</t>
  </si>
  <si>
    <t>El papel de la comunicación en los programas y proyecto de movilidad es decisivo por su importancia en los procesos de información y participación ciudadana, educación para el cambio, promoción de una movilidad sostenible y segura, ya que solo con una comunicación clara, oportuna, confiable, transparente y solidaria será posible lograr la apropiación por parte de la población capitalina, en los temas referentes a la movilidad. Las interacciones con los ciudadanos ofrecen la oportunidad de fortalecer las comunicaciones contrarrestando la posibilidad de que los mensajes, acciones y percepciones sean tergiversados por carencia o debilidad en los contenidos de la información, falta de oportunidad o claridad y/o confiablidad de ésta. Así mismo, la comunicación como herramienta posibilita el diálogo con la ciudadanía y la puesta en marcha de estrategias encaminadas a la transformación de actitudes y comportamientos en un marco de Cultura para la Movilidad.  Los mensajes emitidos a través de los diferentes canales de comunicación, con los que cuenta la Entidad, le permiten construir con la participación de los usuarios del sistema de movilidad y con sus grupos de interés, conceptos y prácticas alrededor de la cultura ciudadana como parte de lo cotidiano en la ciudad.
Las principales actividades en cumplimiento del Plan de Comunicaciones y Cultura para la Movilidad, fueron
*Construcción y divulgación de los boletines de prensa.
* Ruedas de prensa en temas relevantes como la movilidad segura y alternativa (en especial el uso de la bicicleta).
*Implementación del cronograma frente a la divulgación a nivel interno de los Sistemas de Gestión.
*Monitoreo a diario de las principales noticias publicadas en los diferentes medios de comunicación
* Estrategia de Comunicación, información y acciones educativas en espacio público Estrategia de Comunicación, información y acciones educativas en espacio público
*Fortalecimiento de la   imagen corporativa en el marco de la campaña “La Bogotá que estamos construyendo”</t>
  </si>
  <si>
    <t xml:space="preserve">1. Se beneficia a la población en general ya que habilitan espacios de interacción directa y vivencial en relación a las estrategias pedagógicas y de cultura ciudadana que implementa la Secretaría Distrital de Movilidad, ofreciéndole a población objeto de la intervención elementos vitales que aportan a construir una mejor movilidad para todos los Bogotanos.
2. Campañas de Cultura Ciudadana: Un Pedido por la Vida: Hombres y mujeres motociclistas domiciliarios de la ciudad de Bogotá, mayores de 16, principalmente jóvenes adultos de los estratos 1, 2 y 3
Frente a la población beneficiada, Un Pedido por la Vida: Hombres y mujeres ciclistas domiciliarios de la ciudad de Bogotá, mayores de 16 años, principalmente jóvenes adultos de los estratos 1, 2 y 3.
La Bogotá que Estamos Construyendo: ciudadanos usuarios de vehículo residentes o visitantes de las 19 zonas de intervención de la campaña.
</t>
  </si>
  <si>
    <t>- Toda la ciudadanía en Bogotá, en especial aquellos actores viales que conducen vehículo automotor o de tracción humana. 
Para la vigencia, la población beneficiada de las acciones de implementación del PCC corresponde a varios públicos: 
i) Áreas internas de la SDM
ii) Grupos reportados por cada uno de los componentes del Plan de CC. Por ejemplo para Campañas de Cultura Ciudadana: Un Pedido por la Vida: Hombres y mujeres motociclistas domiciliarios de la ciudad de Bogotá, mayores de 16, principalmente jóvenes adultos de los estratos 1, 2 y 3. Tú Eres el Corazón de la Nueva Movilidad: todos los actores viales transeúntes de los puntos de intervención seleccionados.
Para Pedagogía, el instrumento de medición tuvo una muestra de la población en las 20 localidades del distrito capital, con quienes se desarrollaron las acciones pedagógicas, obteniendo un nivel de confiabilidad de 99% y un margen de error del 4%.                                 iii) Toda la ciudadanía en Bogotá.</t>
  </si>
  <si>
    <t>O2320101003</t>
  </si>
  <si>
    <t>se aplicaron los instrumentos de medición de resultados de la campaña Un Pedido por la Vida, tanto de la sección ciclistas como de la sección motociclistas, con el objetivo de capturar información que permitiera observar cambios en conocimientos adquiridos y percepciones sobre inseguridad y factores de riesgo en la conducción (reducción del sesgo de confianza). En pedagogía, se fortalecieron las preguntas sociodemográficas, para obtener mayor validez entre los datos del pretest y postest).</t>
  </si>
  <si>
    <t>La metodología de alto impacto frente a la Cultura para la Movilidad incluye dos componentes:  1. Campañas de Cultura Ciudadana donde se lanzó e implementó la campaña Un Pedido por la Vida con ciclistas y motociclistas domiciliarios, con el apoyo de alianzas con las empresas Ifood y Rappi. Del 1 de octubre al 7 de diciembre se capacitaron a 711 domiciliarios en seguridad vial y factores de riesgo, señales de tránsito, elementos protectores y prevención del acoso sexual.  2. Educación vial y pedagogía.  Se diseñaron y actualizaron 9 productos lúdicos y pedagógicos. Para el periodo se revisó y actualizó los módulos de: ecoconducción, biocinemática, rutas escolares, transporte de carga, sustancias psicoactivas, estrés e ira en la conducción, Taller lúdico: “actos creativos para soluciones viables” presentado en el foro de promotores escolares 2022, Video: “defensora de la ciudadanía” apoyo a la oficina de atención al ciudadano y Performance: “y la vida es uno mismo, y uno mismo son los otros” presentado en el homenaje a víctimas. De igual manera, se implementaron 532 acciones pedagógicas en educación vial y cultura para la movilidad, en las que participaron 31.724 personas. También se hizo la medición de satisfacción y efectividad de las acciones pedagógicas. Ahora bien, frente a la medición en Campañas, se aplicaron los instrumentos de medición de resultados de la campaña Un Pedido por la Vida, tanto de la sección ciclistas como de la sección motociclistas. Entre el 1 octubre y el 7 de diciembre de 2022, se implementaron tanto la sección dirigida a ciclistas domiciliarios como aquella dirigida a motociclistas, con la cual se logró impactar a 194 motociclista y 517 ciclistas domiciliarios. Y, en acciones pedagógicas se implementó el instrumento de medición ajustado (en este instrumento que fue revisado y ajustado entre el II y III trimestre como también se fortalecieron las preguntas sociodemográficas, para obtener mayor validez entre los datos del pretest y postest). En este periodo, en total se recibió respuesta de 419 pretest y 266 postest.</t>
  </si>
  <si>
    <t>La metodología que se implementó para evaluar las acciones pedagógicas en educación vial consistió en la aplicación de un cuestionario conformado por un pre y post-test de aplicación virtual mientras que para campañas, se implementó la metodología de evaluación de la campaña Un Pedido por la Vida, con sondeos  de formatos de conteo de participación diarias.</t>
  </si>
  <si>
    <t xml:space="preserve">Para la implementación de las estrategias de cultura ciudadana, se adelantaron las siguientes acciones
*Revisión y actualización del portafolio de acciones pedagógicas.
 *Recepción y consolidación en matriz Excel, las solicitudes de las acciones pedagógicas en educación vial y cultura ciudadana con lo cual se programaron y ejecutaron las acciones dirigidas a la ciudadanía en empresas, instituciones educativas y en espacio público y de esta forma se contribuyó a la reflexión de la necesidad de hábitos y comportamientos seguros para la protección de las vidas en las vías. 
 *Medición de la efectividad. se implementó el instrumento (formulario google) de medición, * Con el objetivo de reducir el comportamiento de mal parqueo en las zonas con alto impacto de este fenómeno en vía pública, se implementó la campaña #NiCincoMinuticos en 10 localidades de Bogotá, alcanzando en octubre y noviembre la intervención de 937 vehículos. En estas acciones se realizaron sketchs y llamados pedagógicos a los vehículos mal parqueados, se invitó a la ciudadanía a conocer la normatividad y las nuevas zonas habilitadas para el parqueo en vía. Igualmente, se presentaron los resultados de las herramientas aplicadas para el diseño de la nueva campaña Estrellas En La Vía, donde se realizaron hallazgos sobre percepción e impresiones de los elementos conmemorativos alusivos a los fallecidos en siniestros viales.
* La metodología que se implementó para evaluar las acciones pedagógicas en educación vial consistió en la aplicación de un cuestionario conformado por un pre y post-test de aplicación virtual, que midió la percepción de los participantes frente a los siguientes aspectos: disposición a comportamientos protectores, atención plena y cuidado colectivo, conocimiento sobre seguridad vial, reconocimiento y uso seguro de infraestructura y disposición para la elección de alternativas multimodales en los desplazamientos. Se recibieron 419 evaluaciones de pretest y 266 postest.  Para el análisis del instrumento y de la información recolectada se empleó estadística descriptiva, distribución modal, enfatizando en medidas de tendencia como la Moda, para encontrar las variables/características más frecuentes que influyen en los participantes. 
</t>
  </si>
  <si>
    <t>Para este periodo lanzó e implementó una sección completamente novedosa dirigida a ciclistas, en el marco de la campaña Un Pedido por la Vida, con la cual se logró impactar a 517 ciclistas domiciliarios</t>
  </si>
  <si>
    <t>Para el IV trimestre de 2022, se implementaron las versiones finales de los instrumentos de medición en el desarrollo de la campaña Un Pedido por la Vida, en sus secciones dirigidas tanto a ciclistas como a motociclistas. El 98,5% de los motociclistas domiciliarios capacitados en la segunda fase reconocieron el límite máximo de velocidad.</t>
  </si>
  <si>
    <t>El equipo de pedagogía implemento 532 acciones pedagógicas en empresas y entidades (61,4%), instituciones educativas (10,9%) y en espacio público (27,6%). En estas jornadas se promovió la cultura ciudadana, los hábitos y comportamientos necesarios para un sistema de movilidad seguro; reflexionando sobre los comportamientos en las vías, las relaciones de poder entre los diferentes actores viales y que generan conflictos y siniestros.</t>
  </si>
  <si>
    <t>La recolección de datos se realizó mediante un formulario virtual con prueba de entrada (pretest) aplicada a 419 personas y prueba de salida (postest) aplicada a 266 personas</t>
  </si>
  <si>
    <t>Para el IV trimestre de 2022, se crearon 114 boletines de prensa y se implementaron 16 ruedas de prensa</t>
  </si>
  <si>
    <t xml:space="preserve">Durante el último trimestre de 2022, se verificó el cumplimiento del cronograma descrito en el Plan de Comunicaciones y Cultura para la Movilidad, en especial  la actividad de "Planear, diseñar y divulgar  contenidos a través de los canales establecidos". Frente a comunicación interna se aplicaron dos (2) encuestas de apropiación de contenidos cuyo resultados estuvieron por encima del 95%. </t>
  </si>
  <si>
    <t xml:space="preserve"> Durante el periodo se implementaron una serie de  acciones que permitieron dar cumplimiento a la programación establecida en el Plan de Comunicaciones y de cutura para la Movilidad
Acciones o actividades desarrolladas:                                                                                                                                                                 
- 90 boletines de prensa redactados y publicados para que los ciudadanos conozcan las políticas, planes, campañas y estrategias de la SDM.                     
  - Más de 900 notas e impactos de prensa compartidos.                                                                                                                                     
 - Planeación e implementación de cerca de 20 estrategias comunicativas para que los actores viales y la ciudadanía, en general, conozca las políticas, las acciones y las novedades en los trámites y servicios de la Entidad.                                           
  - Alianzas con empresas privadas y públicas para planes piloto de movilidad sostenible.                                                                                                                    
- Realización y publicación de más de 28 videos sobre los temas misionales y estratégicos de la SDM.                                                                                             
  - Edición y diagramación de 60 ediciones del boletín del sector, 'La Bogotá que estamos construyendo'.                                                                                              
 - Cerca de 12 Facebook Live con el Secretario Distrital de Movilidad.                                                                                                            
 - 24 Atenciones a medios o ruedas de prensa para dar a conocer acciones de la SDM a la opinión pública.      
En relación con la evaluación, en comunicación externa (atención al ciudadano, relacionamiento con medios de comunicación, comunicación para la participación ciudadana): En el primer semestre del 2022, se diseñó e implementó una encuesta para medir la percepción de los periodistas con respecto a la Entidad. Los resultados ya fueron analizados, encontrándose como positiva la percepción que este grupo de profesionales tiene de la SDM. De igual manera, el monitoreo diario facilita el conocimiento de la opinión pública sobre los temas del sector movilidad, así como los directivos y asesores toman decisiones con base en el panorama noticioso e informativo.
</t>
  </si>
  <si>
    <t>Durante el trimestre, se realizó el monitoreo de los diferentes medios de comunicación frente a las noticias de movilidad y de acuerdo con el impacto noticioso, se elaboró un formato que es remitido a los servidores de la SDM a través de comunicacioninterna@movilidadbogota.gov.co y del grupo de WhatsApp "Monitore de Medios SDM"</t>
  </si>
  <si>
    <t xml:space="preserve">Para el periodo se suscribieron diez (10) contratos que corresponden a Prestación de servicios identificados con los siguientes números (2022-1319, 2022-1266, 2022-1969, 2022-1959, 2022-1974, 2022-1970, 2022-1971, 2022-1973, 2022-2002 y 2022-2014 </t>
  </si>
  <si>
    <t>Durante este periodo no se suscribieron nuevos contratos</t>
  </si>
  <si>
    <t>Durante este trimestre se suscribió la adición del contrato 2022-1200 de plan de medios. El contrato No. 2022-2054 para incentivar y realizar los procesos de sensibilización entre los actores viales. Así mismo se realizó la suscripción del contrato No. 2022-2016 por medio del cual se realiza la impresión de material informativo y divulgativo de la entidad que aporta a la socialización de la información institucional.</t>
  </si>
  <si>
    <t>Durante es ultimo trimestre se realizó la suscripción de los contratos No. 2022-2011 y 2022-2015 de prestación de servicios, los cuales con su obligación aporta al cumplimiento de esta meta, los productos comunicacionales resultantes de la ejecución de estos contrataos suscritos facilitan la comunicación entre la SDM y la ciudadanía en general</t>
  </si>
  <si>
    <t>Durante el cuadro trimestre de 2022 no  se suscribieron nuevos contratos</t>
  </si>
  <si>
    <t>La implementación de la metodología, se hizo a través del diseño y actualización de 9 productos lúdicos y pedagógicos, así como en la implementación de 532 acciones pedagógicas en educación vial y cultura para la movilidad y el lanzamiento de la campaña Un Pedido por la Vida con ciclistas y motociclistas domiciliarios.</t>
  </si>
  <si>
    <t xml:space="preserve">la estrategia de cultura ciudadana se ejecutó  a través de 532 acciones pedagógicas en las que participaron 8.564 menores de edad y 23.160 adultos y para su medición se  implementó un formulario google donde  se recibieron 419 evaluaciones en pretest y 266 en postest. Por otra parte, se  puso en marcha  la campaña #NiCincoMinuticos en 10 localidades de Bogotá, alcanzando entre octubre y noviembre la intervención de 937 vehículos
</t>
  </si>
  <si>
    <t>Se implementó 532 acciones pedagógicas en empresas y entidades (61,4%), instituciones educativas (10,9%) y en espacio público (27,6%). En estas jornadas se promovió la cultura ciudadana, los hábitos y comportamientos necesarios para un sistema de movilidad seguro; reflexionando sobre los comportamientos en las vías, las relaciones de poder entre los diferentes actores viales y que generan conflictos y siniestros. En cuanto a los procesos de evaluación de las acciones pedagógicas, se contó con la participación de diversos actores viales como peatones, motociclistas, ciclistas, conductores de vehículos particulares y de transporte público, en edades comprendidas entre menores de 18 años a mayores de 66. La recolección de datos se realizó mediante un formulario virtual con prueba de entrada (pretest) aplicada a 419 personas y prueba de salida (postest) aplicada a 266 personas, corte 10 de diciembre.  En el último trimestre de 2022, se aplicó el instrumento de evaluación de impacto de las acciones pedagógicas a un total de 330 hombres (78,75%), 86 mujeres (20,52%), una (1) persona que se identificó como intersexual/no binario y dos (2) personas no desearon responder; en los rangos etarios de 18 años en adelante; en escenarios como empresas de transporte y entidades (98%) e instituciones educativas (2%). De los 419 encuestados, el 68% se identificó con el rol de conductor.</t>
  </si>
  <si>
    <t>En el trimestre se trabajó en la generación de productos (boletines, comunicados, piezas, videos) que destacaron las estrategias, anuncios y proyectos de la Secretaría. Asimismo, se tuvo como aliado estratégico a los representantes de los medios de comunicación, en particular a los periodistas que cubren noticias del sector movilidad, con ellos se mantiene comunicación a través de grupos de WhatsApp y contacto directo con el jefe de la oficina y/o la persona designada.  De otra parte, se obtuvieron avances en las mediciones de resultados e impacto frente a acciones estratégicas de la OACCM de acuerdo a los "Lineamientos conceptuales y de medición, monitoreo y evaluación (MM&amp;E) de la OACCM” que se asociaron con el Plan de Comunicaciones y de Cultura Ciudadana.  De igual manera, durante el periodo al que hace referencia este informe, se realizó el monitoreo de las noticias que tuvieron como protagonista a la Secretaría Distrital de Movilidad en los principales medios de comunicación nacionales, locales y comunitarios. También, a diario se hace el monitoreo de las notas o impactos en medios de comunicación masivos, alternativos, especializados y digitales, relacionados con la entidad y el sector de movilidad de Bogotá, ejemplo de ello son el reporte de los cierres y desvíos realizados por las obras en la ciudad. Las notas o impactos se presentan en cinco secciones básicas: Primera Plana, Recomendado del día, Movilidad es Protagonista, Noticias del Sector y Opinión.                                                                                                                                                                                                                          Además de compartir en el grupo de Comunicaciones Externas, las notas se envían al grupo de directivos con el fin de mantenerlos informados En promedio, se seleccionaron y se compartieron más cerca de 840 notas en el último trimestre.</t>
  </si>
  <si>
    <t>Las y los participantes (ciudadanía) de las 20 localidades de Bogotá, generando beneficios a la ciudad, debido a que, se fortalece la promoción e implementación del sistema seguro movilidad y la educación y desarrollo de habilidades de los diferentes actores viales, al igual que se promovió  la reflexión y visibilización de la necesidad de disminuir las brechas en la garantía de derechos, en especial para las mujeres y la promoción de la reducción de la desigualdad en el sistema de movilidad.</t>
  </si>
  <si>
    <t>•Implementar 
*Campaña “Un Pedido por la Vida”, durante la vigencia se implementó tanto con domiciliarios en moto como con domiciliarios ciclistas. 
*Campaña “Tú Eres el Corazón de la Nueva Movilidad”, se logró sensibilizar a 16.720 ciudadanos, invitando a la ciudadanía a hacer un buen uso de los pasos y andenes peatonales, para de esta forma proteger la vida del actor vial más vulnerable. 
*La implementación de las campañas de Cultura Ciudadana para la Movilidad, Un Pedido por la Vida y Tú Eres el Corazón de la Nueva Movilidad, permitieron avanzar en el Objetivo Estratégico de la Secretaría Distrital de Movilidad número 4: “Desarrollar estrategias de cultura y respeto en la ciudadanía para el sistema de movilidad, protegiendo en especial a los actores vulnerables y promoviendo los modos activos, con enfoque incluyente diferencial, de género y territorial”.  
•Evaluar
*Para la campaña Un Pedido por la Vida, se aplicaron los instrumentos de evaluación para el componente de acción en calle, con el objetivo de hacer seguimiento y determinar los alcances en materia de resultados de la campaña. De esta manera, se tomó información ex antes, ex post y ex post 2 (seguimiento) sobre los diferentes factores de riesgo que inciden en la seguridad vial y cómo prevenirlos, para observar los aprendizajes adquiridos por los motociclistas domiciliarios partícipes de los espacios de capacitación.  Algunos resultados relevantes que indican los avances de la campaña a lo largo del tiempo fueron: el reconocimiento de la velocidad máxima permitida pasó de un 54,7% entre los encuestados del ecosistema de domiciliarios a un 97,5% entre los participantes de las capacitaciones, y la recordación 3 meses después de la campaña fue del 84,2%. El reconocimiento de la reducción de la velocidad como principal factor de autocuidado y cuidado mutuo pasó de un 48,4%, entre el ecosistema de domiciliarios, al 87,1% entre los domiciliarios que realizaron la capacitación. La recordación se mantuvo en el 74,5%.
Durante este periodo se suscribieron (20) adiciones y prórrogas y un contrato nuevo que permitieron garantizar la socialización de estrategias y campañas entre los diferentes actores viales a través de la intervención directa en puntos seleccionados por la entidad y se impulsó de manera lúdica los mensajes e iniciativas adelantadas por la Secretaría Distrital de Movilidad que permiten la implementación de campañas de cultura en torno a la movilidad de la ciudad.</t>
  </si>
  <si>
    <t>Para la vigencia se obtuvo los siguientes avances y logros
•Diseño
 *Elaboración de documentos técnicos que permitieron fortalecer el diseño e implementación de la metodología de alto impacto.
 *Diseño de propuesta para eventos especiales como: evento anual de promotores escolares, propuesta pedagógica para el mes de la prevención vial, propuesta jornada de conciencia vial, propuesta “Un pedido por la vida” y propuesta de seguridad vial para persona mayor y pieza teatral para evento día del taxista, preproducción, producción y posproducción de video para el X Foro de Promotores Escolares. 
 *Diseño y actualización de productos pedagógicos, como: actualización de la propuesta pedagógica dirigida a instituciones educativas “Plan Aula” (PPT, protocolo, anexos, documentos de apoyo), por cada grupo: Grados Preescolar, 1° y 2°, Grados 3°, 4° y 5°, Grados 6°, 7° y 8° y Grados 9°, 10° y 11°; diseño de juegos de gran formato, Sketch Sistemas de Gestión interna, rediseño de sketch teatral para estudiantes de instituciones educativas: “Las Excelsas”, Actualización módulo manejo del estrés al conducir.  Asimismo, se actualizó el taller lúdico: “actos creativos para soluciones viables”, video: “defensora de la ciudadanía” apoyo a la oficina de atención al ciudadano, performance: “y la vida es uno mismo, y uno mismo son los otros” presentado en el homenaje a víctimas, módulo de eco conducción/ biocinemática/ rutas escolares/ transporte de carga/módulo de sustancias psicoactivas/módulo de estrés e ira en la conducción.  
 *Creación del protocolo de intervención en vía, con lo cual se logró implementar unos pilotos y con los resultados obtenidos, se realizaron los ajustes necesarios para la segunda fase de “un pedido por la vida”, como definición de objetivos, teoría de cambio, público y zonas de intervención, componente lúdico pedagógico con enfoque de cultura ciudadana, línea base, pilotaje, evaluación de resultados y seguimiento
•Implementar
 *campaña “Un Pedido por la Vida”, en los 2 escenarios de capacitación en calle se tuvo un índice de participación del 98,79%, cifra que corresponde a los domiciliarios que tomaron las capacitaciones de principio a fin y llenaron las encuestas de aprendizajes y percepciones.
 *“Curso Virtual para Motociclistas”: 60 personas se registraron al curso. 
 *Campaña “Tú Eres el Corazón de la Nueva Movilidad”, aquí se logró que los vehículos motorizados observarán las intervenciones en cruces semafóricos de las localidades: Puente Aranda, Antonio Nariño, Kennedy y Ciudad Bolívar, llegando a 16.720 ciudadanos, a quienes se invitó a hacer un buen uso de los pasos y andenes peatonales, para entre todos y todas cuidar al actor vial más vulnerable de la ciudad: el peatón.
 *Se desarrolló el 100% de las acciones pedagógicas: 1.434 acciones pedagógicas en empresas y entidades, 571 acciones en instituciones educativas y 841 en espacio público; se contó con la participación de 64.771 niñas, niños y jóvenes y 121.687 adultos.
•Evaluar
 *Se aplicó los instrumentos de evaluación para el componente de acción en calle de la campaña “Un Pedido por la Vida”, sobre los diferentes factores de riesgo que inciden en la seguridad vial de los domiciliarios y la adquisición de nuevos conocimientos.  De esta manera, se tomó información ex antes, ex post y ex post 2 (seguimiento) sobre los diferentes factores de riesgo que inciden en la seguridad vial y cómo prevenirlos, para observar los aprendizajes adquiridos por los motociclistas domiciliarios partícipes de los espacios de capacitación. Algunos resultados relevantes que indican los avances de la campaña a lo largo del tiempo fueron: el reconocimiento de la velocidad máxima permitida pasó de un 54,7% entre los encuestados del ecosistema de domiciliarios a un 97,5% entre los participantes de las capacitaciones, y la recordación 3 meses después de la campaña fue del 84,2%; El reconocimiento de la reducción de la velocidad como principal factor de autocuidado y cuidado mutuo pasó de un 48,4%, entre el ecosistema de domiciliarios, al 87,1% entre los domiciliarios que realizaron la capacitación. La recordación se mantuvo en el 74,5%.
 *En la encuesta de seguridad vial para la campaña Estrellas Negras, se obtuvo el siguiente resultado: 70% de las y los encuestados está de acuerdo con conmemorar la vida de quienes han fallecido por siniestro vial, así mismo hubo una alta aceptación de la acción propuesta: “implementar en diferentes zonas de la ciudad un símbolo que conmemore la vida de las víctimas por siniestro vial”, lo cual coincide con el objetivo que tiene la campaña de seguridad vial. 
 *Se observó también mayor comprensión de lo que hacen los agentes civiles y su posicionamiento frente a la ciudadanía. 
 *Frente a los documentos técnicos e instrumentos de evaluación en la vigencia se realizó: 1. Revisión de experiencias internacionales en materia de implementación y evaluación de acciones comunicativas de cultura ciudadana, 2. Revisión de la metodología existente de evaluación en la OACCM y elaboración de recomendaciones y ajustes. 3. Propuesta de transversalización del enfoque de género en la OACCM. 4. Repositorio de datos con bases de datos estandarizadas. 5. Análisis econométrico con base en información producida en la oficina que permita comprobar hipótesis de intervención. 6. Diseño de una metodología para medir resultados en temas de redes sociales. 
 *En cuanto a la evaluación de las acciones pedagógicas, se aplicó el instrumento de evaluación de impacto de las acciones pedagógicas a un total de 3.976 personas. En los resultados se evidenció que los participantes identificaron la importancia del seguimiento a normas a través de su acuerdo con afirmaciones sobre las multas y comparendos como medio para modificar comportamientos inseguros en la vía (43,41%), porcentaje que aumentó en un 1,57%. Otro resultado esta relacionado con el aumento del grado de conciencia acerca de la velocidad como factor de riesgo,  en respuestas de desacuerdo ante afirmaciones relacionadas con la  posibilidad de aumentar la velocidad si había suficiente visibilidad  (81,51%), tipo de respuestas que incrementó en un 4,25%, después de la acción pedagógica; e igualmente, de la poca posibilidad de detenerse ante un imprevisto si se iba a 60 k/h o más (80,51% después de la intervención).
A través de los productos asociados a la contratación implementada, se realizó el acompañamiento en temas estratégicos de comunicación y socialización de la Entidad, optimizando los mecanismos de comunicación, bajo los atributos de claridad y oportunidad, Cumpliendo con el 100% de la contratación programación para esta meta.</t>
  </si>
  <si>
    <t>1.Comunicación externa. Los contenidos producidos y divulgados permitieron aportar a las siguientes actividades del plan de comunicaciones: 
-Obligatoriedad del registro bici, mantener contacto/relaciones con los medios de comunicación y planear, diseñar y divulgar contenidos a través de las redes sociales 
- Sistema de bicicletas compartidas: 
- Ciclo parqueaderos: 
2. Campañas de Cultura Ciudadana. La implementación de las estrategias de comunicación de Cultura Ciudadana para la Movilidad, permitieron avanzar en el Objetivo Estratégico de la Secretaría Distrital de Movilidad número 4 que consiste en desarrollar estrategias de cultura y respeto en la ciudadanía para el sistema de movilidad, protegiendo en especial a los actores vulnerables y promoviendo los modos activos, con enfoque incluyente diferencial, de género y territorial. 
3. Pedagogía y educación vial: Para este periodo (enero - marzo) se realizaron 524 acciones pedagógicas en educación vial en las cuales participaron 35.563 personas. Frente al instrumento de medición, en el trimestre  fue diligenciado por 1267 personas en los diferentes escenarios de intervención pedagógica, como empresas y entidades (78,93%), promotores escolares en seguridad vial (13,89%) e instituciones educativas (7,18%), mostrando un incremento en las respuestas correctas en relación con el post test en el 95 % de las preguntas,  lo que evidencia cambios en las percepciones, apropiación de conocimientos y disposición a comportamientos protectores en la movilidad, además, la pertinencia de las preguntas implementadas en el cuestionario en tanto que cumplieron con el objetivo planteado en la matriz de consistencia.
* Se implementaron 1.993 acciones pedagógicas con la participación de 130.823 ciudadanos, de la siguiente manera:
1.054 acciones pedagógicas en empresas y entidades donde estuvieron presente 30.577 ciudadanos.
430 acciones pedagógicas en instituciones educativas donde se contó con la asistencia de 54.701 de los cuales   50.679 eran menores de edad.
509 acciones pedagógicas en vía, con una participación de 45.545 personas (ciudadanía sensibilizada
En estas jornadas se promovió la cultura ciudadana, los hábitos y comportamientos necesarios para un sistema de movilidad seguro. 
* Por otra parte, Se aplicó el instrumento de evaluación de impacto de las acciones pedagógicas a un total de 646 personas, de diversos rangos etarios que iban desde menores 18 años a mayores de 66, en escenarios como empresas de transporte y entidades (93,19%), instituciones educativas (3,87%) y promotores escolares (2,94%). De los 646 encuestados, el 80,03% se identificó con el rol de conductor y el 19,97% con el rol de pasajero. Los resultados se evidenció cambios en las percepciones, apropiación de conocimientos y disposición a comportamientos protectores en la movilidad, tales como: mayor comprensión de la diferencia entre los conceptos de accidente y siniestro, mayor disposición a cambios en la manera de conducir (prácticas de eco conducción) y de uso de modos de transporte sostenible y que son más amigables con el medio ambiente y aumento de la percepción del exceso de velocidad como un factor de riesgo para la protección de la vida. Entre septiembre y octubre se aplicó el instrumento de evaluación de impacto de las acciones pedagógicas a un total de 419 personas, de diversos rangos etarios que iban desde menores 18 años a mayores de 66, en escenarios como empresas de transporte y entidades (98%) e instituciones educativas (2%).
*En cuanto a campañas, gracias a estas estrategias, se avanzó en la implementación del Plan Estratégico de Comunicaciones y Cultura para la Movilidad, en los puntos 3. Planear, diseñar y divulgar contenidos a través de las redes sociales; 4. Planear y diseñar las campañas requeridas, así como estrategias de intervención frente a comunicación estratégica y/o cultura para la movilidad; y 8. Diseñar piezas de comunicaciones.
Adicionalmente se desarrollaron las siguientes actividades en torno a la seguridad vial:
* Mes de la prevención vial para motociclistas
* Clausura de la convocatoria internacional de seguridad vial
* Lanzamiento de la serie web Milagros Bogotanos
* Actividades de pedagogía en vía para peatones, ciclistas y motociclistas. También se realizan jornadas dirigidas a población infantil, juvenil y a conductores del SITP.
* Actividades de seguridad vial para domiciliarios en bici y moto
* Convocatoria empresas salvavidas en moto
De igual manera, se lograron aplicar los 3 formatos de participación y de recopilación de información sobre sesgos de género en la conducción, en el marco de la campaña Un Pedido por la Vida, y el instrumento de medición de percepciones sobre Agentes Civiles de Tránsito. 
*  Revisión y ajuste de los módulos de Seguridad vial ciclistas, biocinemática, sustancias psicoactivas y alcohol, carga, rutas escolares. Se actualizó los portafolios de actividades incluyendo las nuevas actividades y juegos de gran formato.</t>
  </si>
  <si>
    <t>•Campaña “Un Pedido por la Vida”, en los 2 escenarios de capacitación en calle se tuvo un índice de participación del 98,79%, cifra que corresponde a los domiciliarios que tomaron las capacitaciones de principio a fin y llenaron las encuestas de aprendizajes y percepciones.
•“Curso Virtual para Motociclistas”: 60 personas se registraron al curso. 
•Campaña “Tú Eres el Corazón de la Nueva Movilidad”, aquí se logró que los vehículos motorizados observarán las intervenciones en cruces semafóricos de las localidades: Puente Aranda, Antonio Nariño, Kennedy y Ciudad Bolívar, llegando a 16.720 ciudadanos, a quienes se invitó a hacer un buen uso de los pasos y andenes peatonales, para entre todos y todas cuidar al actor vial más vulnerable de la ciudad: el peatón.
•Se desarrolló el 100% de las acciones pedagógicas: 1.434 acciones pedagógicas en empresas y entidades, 571 acciones en instituciones educativas y 841 en espacio público; se contó con la participación de 64.771 niñas, niños y jóvenes y 121.687 adultos.
•Los contenidos producidos y divulgados aportaron al cumplimiento del plan de comunicaciones
•Aplicación de 3 formatos de participación y de recopilación de información sobre sesgos de género en la conducción, en el marco de la campaña Un Pedido por la Vida, y el instrumento de medición de percepciones sobre Agentes Civiles de Tránsito. 
•Adicionalmente se desarrollaron las siguientes actividades en torno a la seguridad vial:
  * Mes de la prevención vial para motociclistas
  * Clausura de la convocatoria internacional de seguridad vial
  * Lanzamiento de la serie web Milagros Bogotanos
  * Actividades de pedagogía en vía para peatones, ciclistas y motociclistas. También se realizan jornadas dirigidas a población infantil, juvenil y a conductores del SITP.
  * Actividades de seguridad vial para domiciliarios en bici y moto
  * Convocatoria empresas salvavidas en moto</t>
  </si>
  <si>
    <t xml:space="preserve">Durante la vigencia se obtuvo los siguientes avances y logros
•Conocimiento y uso de los canales de comunicación y de servicios para que los ciudadanos puedan ser atendidos de forma ágil, eficiente y segura.
•La opinión pública conoce y se prepara ante las medidas de movilidad.  
•Creación e implementación de estrategias de comunicación interna, que además de informar a los colaboradores, fortalecieron la apropiación de la gestión institucional, generando sentido de pertenencia y un mayor compromiso.
•A través de experiencias, aprendizajes y mensajes, se conecta más fácilmente la entidad con los ciudadanos.
•Se ha fortalecido la relación con los diferentes medios de comunicación y con sus representantes, a través de la generación de vínculos de confianza por la información que se emite.
•Para el público que recibe el reporte diario y para el Secretario, esta información les ha permitido anticiparse a la toma de decisiones y de acciones.
•Con los reportes de monitoreo se pueden visualizar necesidades, problemáticas y temas urgentes (que están en el radar de la opinión pública) de la ciudadanía para que estos sean atendidos de manera oportuna y eficiente.
•Resultados estratégicos de medios: Gracias a la gestión realizada en la OACCM la información publicada, divulgada y emitida por los medios de comunicación fue considerada con tono positivo. Adicionalmente, en el tiempo de análisis, un amplio número, se dieron con un tono neutro, pues no afectaron la reputación de la marca, se dieron bajo lenguaje informativo y equilibrado.
•Entre los anuncios más importantes están: Medidas planes éxodo y retorno, Pico y Placa Regional, operativos de control a mal parqueo, velocidad y embriaguez, zonas de parqueo pago, contraflujo de la Av. Américas, Ventanilla única de Servicios, serie web ‘Milagros bogotanos’, Semana de la Bici, Día sin Carro y sin Moto, semana de la Seguridad Vial, entrada en servicio Sistema de Bicicletas Compartidas, operación La Rolita, y dotación cuerpo de Agentes Civiles, entre otros temas relevantes de la entidad que reflejan gestión en la movilidad.
•Fortalecimiento de la Movilidad alternativa a través de: Sistema de Bicicletas Compartidas, Barrios Vitales, Registro Bici, Semana de la Bici, Ciclo parqueaderos, Al Colegio en bici, donde se adelantaron acciones para mantener contacto/relaciones con los medios de comunicación, planear, diseñar y divulgar contenidos a través de las redes sociales, así como organizar e implementar eventos.
•Coordinación intra e interinstitucional: Las secretarías de Movilidad y de Cultura, junto con la Terminal de Transporte de Bogotá, implementaron la campaña de 'Mal parqueados', denominada #NiCincoMinuticos, cuyo objetivo es sensibilizar a los ciudadanos sobre las consecuencias de esta infracción a la norma. 
•Fortalecimiento de canales digitales: a través de las redes sociales de la Entidad y en diferentes formatos se busca llegar a los ciudadanos. Por ejemplo: carruseles en Facebook, Facebook Live de Eventos, Historias en Instagram, Mapas e Infografías en Twitter, Videos tipo Tik Tok sobre los temas del sector.
•Se logró mantener el contacto con los representantes de los medios de comunicación, permitiendo posicionar en la agenda noticiosa la información relevante de la Secretaría de Movilidad. 
•Consolidación del espacio “En Línea con la Secretaria”, a través de seis (6) charlas, enfocadas en temas de interés común. Esta actividad se convirtió en un lugar de construcción, participación y reconocimiento de los y las colaboradores(as) de la SDM.Y de acercamiento con la alta dirección y los y las colaboradores(as).
•Renovación del noticiero interno, lo cual incluyó un cambio de nombre: “Conectados Nos Movemos”, este se emite una (1) vez por mes con notas de diferentes temas atractivos para los y las colaboradores(as) y permitiendo consolidarse como uno de los productos de comunicaciones más llamativos y de recordación..
•Fortalecimiento de un nuevo canal de comunicación interna que se constituye en dos (2) grupos de WhatsApp con el nombre: “Conectados Nos Movemos”, en los cuales participan 543 colaboradores(as) (a la fecha). En este espacio se comparte información de interés, campañas e invitaciones a compartir la información que entrega la entidad por las redes sociales.
•Posicionamiento de la campaña “Servicio Somos Todos”, la cual se trabaja en conjunto con la Subsecretaría de Servicio a la Ciudadanía, donde busca fomentar la cultura del servicio, como un valor propio de todos los colaboradores de la Entidad.
•Establecimiento y ejecución de planes de comunicación para aportar al posicionamiento de los Sistemas de Gestión de la Entidad: Anti soborno, Seguridad de la Información, EFR, Gestión Ambiental y Seguridad y Salud en el trabajo. De igual modo, se realizó despliegue de comunicación frente a la divulgación y cubrimiento de las diferentes actividades que surgen a partir de estos sistemas.
•Creación del producto de comunicación interna “Servidores de Corazón”, para visibilizar y reconocer la labor y las cualidades de los colaboradores, colaboradoras y equipos de la SDM. Se manejan (2) dos productos audiovisuales cada mes y diferentes piezas gráficas visibilizando el tema.
•Creación del producto de comunicación interna “Datos que debes conocer” para divulgar información clave de manera sencilla y atractiva. Este tiene una periodicidad quincenal.
•Se rediseñó el contenido de las carteleras digitales con secciones específicas: “En la Movida” y “Pasa en mi Entidad”. La Entidad incrementó el número de pantallas y desde la OACCM se está fortaleciendo todo el contenido que a través de ellas se proyecta.
•A través de los canales de comunicación nombrados y los productos de comunicación hemos ido consolidando cada vez más la comunicación interna en el imaginario interno, generando un tema de cultura organizacional, sentido de pertenencia y recordación lo que nos permite evidenciar el impacto positivo en las acciones realizadas por el equipo de comunicación interna, la interacción con nuestro público de interés y el conocimiento en los temas más importantes que los y las colaboradores(as) deben saber día a día, y esto está respaldado por la encuesta de percepción de comunicaciones internas que nos permite tener un 95% de apropiación de los productos, canales y campañas socializadas está a corte diciembre 2022.
•Desarrollo de diferentes acciones de pedagogía y cultura ciudadana, con el propósito promover hábitos y comportamiento seguros que permitan reducir el número de víctimas en el tránsito, en especial con los actores viales más vulnerables.
•Los resultados de la encuesta de percepción a periodistas respecto a la gestión de la entidad y el grupo de Comunicaciones Externas fue, en su mayoría, positivos. Participaron 34 El periodistas y los medios a los que representan son radio, televisión, entre otros. En concreto, en relación a la calidad el 44% de los encuestados piensa que la información suministrada por la Oficina de Comulaciones es buena y el 47% afirma que es muy buena. Así mismo, el 29% de encuestados tiene algo de confianza en la entidad y el 65% dice que tiene mucha confianza. La percepción de la Secretaría es valorada como buena por el 41% de personas y como muy buena por el 29% de encuestados.         </t>
  </si>
  <si>
    <t xml:space="preserve">1.Se beneficia a la población en general, debido a la interacción directa y vivencial en relación a las estrategias pedagógicas y de cultura ciudadana que implementa la Secretaría Distrital de Movilidad, ofreciéndole a población objeto de la intervención elementos vitales que aportan a construir una mejor movilidad para todos los Bogotanos.
Para la vigencia, frente a las acciones pedagógicas: Personas entre los 3 a 62 años de las 20 localidades de Bogotá: Antonio Nariño, Barrios Unidos, Bosa, Candelaria, Chapinero, Ciudad Bolívar, Engativá, Fontibón, Kennedy, Mártires, Puente Aranda, Rafael Uribe, San Cristóbal, Santafé, Suba, Sumapaz, Teusaquillo, Tunjuelito, Usaquén y Usme.  Los actores viales que principalmente se ven beneficiados con estas estrategias son los más vulnerables en la vía, es decir, el peatón, el ciclista y el motociclista.
</t>
  </si>
  <si>
    <t xml:space="preserve">1. Ciudadanía en general entre los 3 y 62 años, de las 20 as actividades se desarrollaron en 19 localidades: Antonio Nariño, barrios unidos, bosa, candelaria, chapinero, ciudad Bolívar, Engativá, Fontibón, Kennedy, mártires, puente Aranda, Rafael Uribe, san Cristóbal, Santafé, suba, sumapaz, Teusaquillo, Tunjuelito, Usaquén, Usme.
Estas acciones facilitan el posicionamiento de la Entidad y promueven la cultura ciudadana, los hábitos y comportamientos necesarios para un sistema de movilidad seguro. </t>
  </si>
  <si>
    <t>Entre octubre y diciembre de 2022 se implementó una versión especial de la campaña "Un pedido por la vida" dirigida a ciclistas, con la cual se logró impactar a 517 ciclistas domiciliarios. La acción desarrollada tuvo componentes de seguridad vial, reducción de la velocidad, prevención de siniestros viales y cuidado del peatón. En materia de Campañas de Cultura Ciudadana, se siguieron los parámetros establecidos para la elaboración de metodologías de evaluación consignados en los "Lineamientos conceptuales y de medición, monitoreo y evaluación (MM&amp;E) de la OACCM". Para el IV trimestre de 2022, se implementaron las versiones finales de los instrumentos en el desarrollo de la campaña Un Pedido por la Vida, en sus secciones dirigidas tanto a ciclistas como a motociclistas. Los principales hallazgos de dicha medición fueron: El 98,5% de los motociclistas domiciliarios capacitados en la segunda fase reconocieron el límite máximo de velocidad; Incrementó el reconocimiento del “Efecto Venturi” o “Efecto de Succión”: del 21,4% al 98,5% de los motociclistas domiciliarios capacitados; Del 23,3% al 58,2% aumentó la proporción de ciclistas domiciliarios “Muy en desacuerdo” con la conducta de zigzagueo*; Aumentó el reconocimiento de los elementos de seguridad para hacerse visibles como ciclistas: pasó del 76,3% al 84,9%.</t>
  </si>
  <si>
    <t>Durante la vigencia, el desarrollo de la estrategia de cultura ciudadana, estuvo enfocado en campañas, pedagogía y comunicación externa. 
Uno de los principales componentes de comunicación externa es la construcción de contenidos y mensajes con un lenguaje incluyente y claro; manejando mensajes donde se priorizó una comunicación directa, inclusiva, cordial y de corresponsabilidad en el sentido de que todos los ciudadanos aporten a la protección de la vida en el sistema de movilidad. Entre los temas promocionados fue el uso de los modos alternativos de transporte, en especial la bicicleta y la obligatoriedad desde el 2 de enero del registro bici.
Las acciones desarrolladas en términos de pedagogía estuvieron relacionadas con:
•	Diseño de contenidos innovadores, herramientas lúdicas y artísticas a partir de tres ejes estructurales: Visión cero, Educar en Infraestructura y cultura para la Movilidad; así como, del conocimiento sensible y de lenguajes escénicos y estructuración de estrategias y módulos de capacitación acordes a los lineamientos pedagógicos y programas en seguridad vial y cultura para la movilidad:
•	Implementación de acciones pedagógicas en instituciones educativas, empresas, entidades y en el espacio público.  Para la vigencia, se desarrolló el 100% de la meta proyectada.  En estas jornadas se promovió la cultura ciudadana, los hábitos y comportamientos necesarios para un sistema de movilidad seguro
•	Evaluación tanto del grado de satisfacción como del impacto de las acciones donde se evidenció el 93,67% de satisfacción y cambios en las percepciones, apropiación de conocimientos y disposición a comportamientos protectores de la vida en el sistema de movilidad.
Ahora bien, en campañas de cultura ciudadana, se implementaron las campañas “Un Pedido por la Vida”, “Tú Eres el Corazón de la Nueva Movilidad” y “#NiCincoMinuticos” , las cuales constan de acciones lúdico-pedagógica en espacio público, con lo cual se logró alcanzar a domiciliarios y transeúntes de las zonas de intervención, generando conocimientos sobre el cuidado de la vida propia y la de los demás actores viales, haciendo énfasis tanto en no exceder los límites máximos de velocidad en las vías, promoción de estacionar en los sitios permitidos y autorizados y en el respeto al peatón como el actor vial más vulnerable y el más importante en la movilidad sostenible.
Las acciones de comunicación externa, pedagogía y campañas se diseñaron e implementaron teniendo en cuenta las necesidades y características de los diferentes grupos poblacionales, haciendo uso de lenguaje incluyente y buscaron generar espacios de reflexión y visibilización de la necesidad de disminuir las brechas en la garantía de derechos, en especial para las mujeres, invitando a la promoción de la reducción de la desigualdad especialmente en lo referido a la movilidad.</t>
  </si>
  <si>
    <t xml:space="preserve">Para la vigencia 2022, se desarrolló el 100% de las estrategias de cultura ciudadana en instituciones educativas, empresas, entidades y en el espacio público donde se promovió la cultura ciudadana, hábitos y comportamientos necesarios para un sistema de movilidad seguro y protector de la vida.
Como impacto de las estrategías se menciona cambios en las percepciones de niñas, niños, jóvenes y adultos sobre la importancia de contribuir a la construcción de una movilidad segura y sostenible, la necesidad de apropiar conocimientos sobre normatividad, señalización, uso adecuado del espacio público; evidencian disposición por parte de las y los participantes en asumir comportamientos protectores en la movilidad, mayor comprensión de la diferencia entre los conceptos de accidente y siniestro, mayor disposición a cambios en la manera de conducir (prácticas de eco conducción), uso de modos de transporte sostenible y que son más amigables con el medio ambiente y aumento de la percepción del exceso de velocidad como un factor de riesgo para la protección de la vida.
Las estrategias beneficiaron a las y los participantes (ciudadanía) de las 20 localidades de Bogotá, generando beneficios a la ciudad, debido a que, se fortalece la promoción e implementación del sistema seguro movilidad y la educación y desarrollo de habilidades de los diferentes actores viales, al igual que se promovió  la reflexión y visibilización de la necesidad de disminuir las brechas en la garantía de derechos, en especial para las mujeres y la promoción de la reducción de la desigualdad en el sistema de movilidad.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</si>
</sst>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quot;$&quot;\ * #,##0_-;\-&quot;$&quot;\ * #,##0_-;_-&quot;$&quot;\ * &quot;-&quot;_-;_-@_-"/>
    <numFmt numFmtId="44" formatCode="_-&quot;$&quot;\ * #,##0.00_-;\-&quot;$&quot;\ * #,##0.00_-;_-&quot;$&quot;\ * &quot;-&quot;??_-;_-@_-"/>
    <numFmt numFmtId="43" formatCode="_-* #,##0.00_-;\-* #,##0.00_-;_-* &quot;-&quot;??_-;_-@_-"/>
    <numFmt numFmtId="164" formatCode="0.0%"/>
    <numFmt numFmtId="165" formatCode="&quot;$&quot;#,##0"/>
    <numFmt numFmtId="166" formatCode="_-&quot;$&quot;\ * #,##0_-;\-&quot;$&quot;\ * #,##0_-;_-&quot;$&quot;\ * &quot;-&quot;_-;_-@"/>
    <numFmt numFmtId="167" formatCode="_-* #,##0.00_-;\-* #,##0.00_-;_-* &quot;-&quot;_-;_-@"/>
    <numFmt numFmtId="168" formatCode="_-* #,##0.000_-;\-* #,##0.000_-;_-* &quot;-&quot;??_-;_-@"/>
    <numFmt numFmtId="169" formatCode="_-&quot;$&quot;* #,##0_-;\-&quot;$&quot;* #,##0_-;_-&quot;$&quot;* &quot;-&quot;??_-;_-@"/>
    <numFmt numFmtId="170" formatCode="_-&quot;$&quot;* #,##0.00_-;\-&quot;$&quot;* #,##0.00_-;_-&quot;$&quot;* &quot;-&quot;??_-;_-@"/>
    <numFmt numFmtId="171" formatCode="_-&quot;$&quot;* #,##0_-;\-&quot;$&quot;* #,##0_-;_-&quot;$&quot;* &quot;-&quot;??_-;_-@_-"/>
    <numFmt numFmtId="172" formatCode="_-&quot;$&quot;\ * #,##0_-;\-&quot;$&quot;\ * #,##0_-;_-&quot;$&quot;\ * &quot;-&quot;??_-;_-@_-"/>
    <numFmt numFmtId="173" formatCode="_-&quot;$&quot;* #,##0.00000000_-;\-&quot;$&quot;* #,##0.00000000_-;_-&quot;$&quot;* &quot;-&quot;??_-;_-@"/>
    <numFmt numFmtId="174" formatCode="&quot;$&quot;\ #,##0"/>
  </numFmts>
  <fonts count="108" x14ac:knownFonts="1">
    <font>
      <sz val="11"/>
      <color theme="1"/>
      <name val="Arial"/>
    </font>
    <font>
      <sz val="11"/>
      <color theme="1"/>
      <name val="Calibri"/>
      <family val="2"/>
      <scheme val="minor"/>
    </font>
    <font>
      <sz val="12"/>
      <color theme="1"/>
      <name val="Arial"/>
      <family val="2"/>
    </font>
    <font>
      <sz val="11"/>
      <name val="Arial"/>
      <family val="2"/>
    </font>
    <font>
      <b/>
      <sz val="12"/>
      <color theme="1"/>
      <name val="Arial"/>
      <family val="2"/>
    </font>
    <font>
      <b/>
      <sz val="12"/>
      <color theme="0"/>
      <name val="Arial"/>
      <family val="2"/>
    </font>
    <font>
      <b/>
      <sz val="12"/>
      <color rgb="FF879739"/>
      <name val="Arial"/>
      <family val="2"/>
    </font>
    <font>
      <b/>
      <sz val="12"/>
      <color theme="9"/>
      <name val="Arial"/>
      <family val="2"/>
    </font>
    <font>
      <sz val="11"/>
      <color theme="0"/>
      <name val="Arial"/>
      <family val="2"/>
    </font>
    <font>
      <b/>
      <sz val="14"/>
      <color rgb="FF82892B"/>
      <name val="Arial"/>
      <family val="2"/>
    </font>
    <font>
      <sz val="12"/>
      <color theme="9"/>
      <name val="Arial"/>
      <family val="2"/>
    </font>
    <font>
      <b/>
      <sz val="14"/>
      <color rgb="FF879739"/>
      <name val="Arial"/>
      <family val="2"/>
    </font>
    <font>
      <b/>
      <sz val="14"/>
      <color theme="9"/>
      <name val="Arial"/>
      <family val="2"/>
    </font>
    <font>
      <b/>
      <u/>
      <sz val="12"/>
      <color theme="9"/>
      <name val="Arial"/>
      <family val="2"/>
    </font>
    <font>
      <u/>
      <sz val="12"/>
      <color theme="9"/>
      <name val="Arial"/>
      <family val="2"/>
    </font>
    <font>
      <sz val="12"/>
      <color rgb="FF7F7F7F"/>
      <name val="Arial"/>
      <family val="2"/>
    </font>
    <font>
      <b/>
      <sz val="16"/>
      <color rgb="FF879739"/>
      <name val="Arial"/>
      <family val="2"/>
    </font>
    <font>
      <sz val="14"/>
      <color theme="1"/>
      <name val="Arial"/>
      <family val="2"/>
    </font>
    <font>
      <sz val="14"/>
      <color rgb="FF7F7F7F"/>
      <name val="Arial"/>
      <family val="2"/>
    </font>
    <font>
      <u/>
      <sz val="12"/>
      <color theme="10"/>
      <name val="Arial"/>
      <family val="2"/>
    </font>
    <font>
      <b/>
      <u/>
      <sz val="12"/>
      <color theme="10"/>
      <name val="Arial"/>
      <family val="2"/>
    </font>
    <font>
      <b/>
      <sz val="12"/>
      <color rgb="FF7F7F7F"/>
      <name val="Arial"/>
      <family val="2"/>
    </font>
    <font>
      <b/>
      <sz val="11"/>
      <color rgb="FF7F7F7F"/>
      <name val="Arial"/>
      <family val="2"/>
    </font>
    <font>
      <sz val="10"/>
      <color theme="1"/>
      <name val="Arial"/>
      <family val="2"/>
    </font>
    <font>
      <b/>
      <sz val="10"/>
      <color theme="1"/>
      <name val="Arial"/>
      <family val="2"/>
    </font>
    <font>
      <sz val="10"/>
      <color theme="0"/>
      <name val="Arial"/>
      <family val="2"/>
    </font>
    <font>
      <sz val="10"/>
      <color rgb="FF7F7F7F"/>
      <name val="Arial"/>
      <family val="2"/>
    </font>
    <font>
      <b/>
      <sz val="10"/>
      <color theme="0"/>
      <name val="Arial"/>
      <family val="2"/>
    </font>
    <font>
      <sz val="10"/>
      <color rgb="FF000000"/>
      <name val="Arial"/>
      <family val="2"/>
    </font>
    <font>
      <b/>
      <sz val="9"/>
      <color theme="1"/>
      <name val="Century Gothic"/>
      <family val="2"/>
    </font>
    <font>
      <i/>
      <sz val="10"/>
      <color rgb="FF008080"/>
      <name val="Arial"/>
      <family val="2"/>
    </font>
    <font>
      <i/>
      <sz val="10"/>
      <color theme="1"/>
      <name val="Arial"/>
      <family val="2"/>
    </font>
    <font>
      <b/>
      <i/>
      <sz val="10"/>
      <color theme="1"/>
      <name val="Arial"/>
      <family val="2"/>
    </font>
    <font>
      <b/>
      <i/>
      <sz val="10"/>
      <color rgb="FF008080"/>
      <name val="Arial"/>
      <family val="2"/>
    </font>
    <font>
      <i/>
      <sz val="10"/>
      <color theme="0"/>
      <name val="Arial"/>
      <family val="2"/>
    </font>
    <font>
      <sz val="9"/>
      <color theme="1"/>
      <name val="Arial"/>
      <family val="2"/>
    </font>
    <font>
      <sz val="11"/>
      <color theme="1"/>
      <name val="Calibri"/>
      <family val="2"/>
    </font>
    <font>
      <b/>
      <sz val="11"/>
      <color theme="0"/>
      <name val="Arial"/>
      <family val="2"/>
    </font>
    <font>
      <sz val="11"/>
      <color theme="1"/>
      <name val="Calibri"/>
      <family val="2"/>
    </font>
    <font>
      <sz val="9"/>
      <color rgb="FF747474"/>
      <name val="Arial"/>
      <family val="2"/>
    </font>
    <font>
      <b/>
      <sz val="10"/>
      <color theme="1"/>
      <name val="Century Gothic"/>
      <family val="2"/>
    </font>
    <font>
      <b/>
      <sz val="9"/>
      <color theme="4"/>
      <name val="Arial"/>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0"/>
      <color theme="1"/>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4"/>
      <color rgb="FF3F3F3F"/>
      <name val="Arial"/>
      <family val="2"/>
    </font>
    <font>
      <b/>
      <u/>
      <sz val="11"/>
      <color rgb="FF0000FF"/>
      <name val="Arial"/>
      <family val="2"/>
    </font>
    <font>
      <sz val="11"/>
      <color theme="9"/>
      <name val="Arial"/>
      <family val="2"/>
    </font>
    <font>
      <b/>
      <sz val="11"/>
      <color rgb="FF000000"/>
      <name val="Arial"/>
      <family val="2"/>
    </font>
    <font>
      <sz val="11"/>
      <color theme="1"/>
      <name val="Arial"/>
      <family val="2"/>
    </font>
    <font>
      <sz val="10"/>
      <name val="Arial"/>
      <family val="2"/>
    </font>
    <font>
      <b/>
      <sz val="10"/>
      <color theme="0"/>
      <name val="Calibri"/>
      <family val="2"/>
      <scheme val="minor"/>
    </font>
    <font>
      <b/>
      <sz val="9"/>
      <color theme="1"/>
      <name val="Calibri"/>
      <family val="2"/>
    </font>
    <font>
      <sz val="9"/>
      <color theme="1"/>
      <name val="Calibri"/>
      <family val="2"/>
    </font>
    <font>
      <sz val="9"/>
      <color rgb="FF333333"/>
      <name val="Calibri"/>
      <family val="2"/>
    </font>
    <font>
      <sz val="9"/>
      <name val="Calibri"/>
      <family val="2"/>
    </font>
    <font>
      <sz val="9"/>
      <color rgb="FF000000"/>
      <name val="Calibri"/>
      <family val="2"/>
    </font>
    <font>
      <sz val="9"/>
      <color rgb="FF000000"/>
      <name val="Calibri"/>
      <family val="2"/>
      <scheme val="minor"/>
    </font>
    <font>
      <sz val="9"/>
      <color rgb="FFFF0000"/>
      <name val="Calibri"/>
      <family val="2"/>
    </font>
    <font>
      <sz val="10"/>
      <color rgb="FF000000"/>
      <name val="Calibri"/>
      <family val="2"/>
      <scheme val="major"/>
    </font>
    <font>
      <sz val="10"/>
      <color theme="1"/>
      <name val="Calibri"/>
      <family val="2"/>
      <scheme val="major"/>
    </font>
    <font>
      <b/>
      <sz val="10"/>
      <color theme="1"/>
      <name val="Calibri"/>
      <family val="2"/>
      <scheme val="major"/>
    </font>
    <font>
      <sz val="10"/>
      <color theme="0"/>
      <name val="Calibri"/>
      <family val="2"/>
      <scheme val="major"/>
    </font>
    <font>
      <b/>
      <sz val="10"/>
      <color theme="0"/>
      <name val="Calibri"/>
      <family val="2"/>
      <scheme val="major"/>
    </font>
    <font>
      <sz val="10"/>
      <name val="Calibri"/>
      <family val="2"/>
      <scheme val="major"/>
    </font>
    <font>
      <b/>
      <sz val="10"/>
      <name val="Arial"/>
      <family val="2"/>
    </font>
    <font>
      <sz val="9"/>
      <color rgb="FF000000"/>
      <name val="Arial"/>
      <family val="2"/>
    </font>
    <font>
      <sz val="8"/>
      <color rgb="FF000000"/>
      <name val="Arial"/>
      <family val="2"/>
    </font>
    <font>
      <b/>
      <sz val="9"/>
      <color rgb="FF000000"/>
      <name val="Arial"/>
      <family val="2"/>
    </font>
    <font>
      <b/>
      <sz val="9"/>
      <color theme="1"/>
      <name val="Arial"/>
      <family val="2"/>
    </font>
    <font>
      <sz val="8"/>
      <name val="Arial"/>
      <family val="2"/>
    </font>
    <font>
      <sz val="8"/>
      <color theme="1"/>
      <name val="Arial"/>
      <family val="2"/>
    </font>
    <font>
      <b/>
      <sz val="11"/>
      <name val="Arial"/>
      <family val="2"/>
    </font>
    <font>
      <sz val="10"/>
      <color theme="1" tint="4.9989318521683403E-2"/>
      <name val="Arial"/>
      <family val="2"/>
    </font>
    <font>
      <sz val="10"/>
      <color theme="1" tint="0.499984740745262"/>
      <name val="Arial"/>
      <family val="2"/>
    </font>
    <font>
      <sz val="11"/>
      <color theme="1"/>
      <name val="Arial"/>
      <family val="2"/>
    </font>
    <font>
      <sz val="10"/>
      <color indexed="8"/>
      <name val="Arial"/>
      <family val="2"/>
    </font>
    <font>
      <sz val="9"/>
      <color indexed="81"/>
      <name val="Tahoma"/>
      <family val="2"/>
    </font>
    <font>
      <b/>
      <sz val="9"/>
      <color indexed="81"/>
      <name val="Tahoma"/>
      <family val="2"/>
    </font>
    <font>
      <b/>
      <sz val="10"/>
      <color indexed="8"/>
      <name val="Arial"/>
      <family val="2"/>
    </font>
    <font>
      <sz val="10"/>
      <color theme="1"/>
      <name val="Calibri"/>
      <family val="2"/>
    </font>
    <font>
      <sz val="10"/>
      <name val="Calibri"/>
      <family val="2"/>
    </font>
    <font>
      <b/>
      <sz val="10"/>
      <name val="Calibri"/>
      <family val="2"/>
    </font>
    <font>
      <sz val="9"/>
      <name val="Arial"/>
      <family val="2"/>
    </font>
    <font>
      <sz val="11"/>
      <color rgb="FF9C5700"/>
      <name val="Calibri"/>
      <family val="2"/>
      <scheme val="minor"/>
    </font>
    <font>
      <sz val="10"/>
      <color theme="0"/>
      <name val="Calibri"/>
      <family val="2"/>
      <scheme val="minor"/>
    </font>
    <font>
      <sz val="10"/>
      <color theme="1"/>
      <name val="Calibri"/>
      <family val="2"/>
      <scheme val="minor"/>
    </font>
    <font>
      <b/>
      <sz val="10"/>
      <color rgb="FF738030"/>
      <name val="Calibri"/>
      <family val="2"/>
      <scheme val="minor"/>
    </font>
    <font>
      <sz val="10"/>
      <color rgb="FF738030"/>
      <name val="Calibri"/>
      <family val="2"/>
      <scheme val="minor"/>
    </font>
    <font>
      <b/>
      <sz val="10"/>
      <color rgb="FF3CB1EC"/>
      <name val="Calibri"/>
      <family val="2"/>
      <scheme val="minor"/>
    </font>
    <font>
      <u/>
      <sz val="11"/>
      <color theme="10"/>
      <name val="Calibri"/>
      <family val="2"/>
    </font>
    <font>
      <b/>
      <sz val="10"/>
      <name val="Calibri"/>
      <family val="2"/>
      <scheme val="minor"/>
    </font>
    <font>
      <b/>
      <sz val="10"/>
      <color theme="1"/>
      <name val="Calibri"/>
      <family val="2"/>
      <scheme val="minor"/>
    </font>
    <font>
      <sz val="10"/>
      <color rgb="FF00B0F0"/>
      <name val="Arial"/>
      <family val="2"/>
    </font>
  </fonts>
  <fills count="40">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BFBFBF"/>
        <bgColor rgb="FFBFBFBF"/>
      </patternFill>
    </fill>
    <fill>
      <patternFill patternType="solid">
        <fgColor rgb="FF545D03"/>
        <bgColor rgb="FF545D03"/>
      </patternFill>
    </fill>
    <fill>
      <patternFill patternType="solid">
        <fgColor rgb="FF808E00"/>
        <bgColor rgb="FF808E00"/>
      </patternFill>
    </fill>
    <fill>
      <patternFill patternType="solid">
        <fgColor rgb="FFA5A5A5"/>
        <bgColor rgb="FFA5A5A5"/>
      </patternFill>
    </fill>
    <fill>
      <patternFill patternType="solid">
        <fgColor rgb="FFB6C400"/>
        <bgColor rgb="FFB6C400"/>
      </patternFill>
    </fill>
    <fill>
      <patternFill patternType="solid">
        <fgColor rgb="FFE7ECCA"/>
        <bgColor rgb="FFE7ECCA"/>
      </patternFill>
    </fill>
    <fill>
      <patternFill patternType="solid">
        <fgColor rgb="FF8D9731"/>
        <bgColor rgb="FF8D9731"/>
      </patternFill>
    </fill>
    <fill>
      <patternFill patternType="solid">
        <fgColor rgb="FF939D33"/>
        <bgColor rgb="FF939D33"/>
      </patternFill>
    </fill>
    <fill>
      <patternFill patternType="solid">
        <fgColor rgb="FFD0CECE"/>
        <bgColor rgb="FFD0CECE"/>
      </patternFill>
    </fill>
    <fill>
      <patternFill patternType="solid">
        <fgColor rgb="FFFFFFFF"/>
        <bgColor rgb="FFFFFFFF"/>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bgColor indexed="64"/>
      </patternFill>
    </fill>
    <fill>
      <patternFill patternType="solid">
        <fgColor theme="0" tint="-4.9989318521683403E-2"/>
        <bgColor theme="0"/>
      </patternFill>
    </fill>
    <fill>
      <patternFill patternType="solid">
        <fgColor theme="0" tint="-0.34998626667073579"/>
        <bgColor indexed="64"/>
      </patternFill>
    </fill>
    <fill>
      <patternFill patternType="solid">
        <fgColor rgb="FF97A606"/>
        <bgColor indexed="64"/>
      </patternFill>
    </fill>
    <fill>
      <patternFill patternType="solid">
        <fgColor indexed="9"/>
        <bgColor indexed="64"/>
      </patternFill>
    </fill>
    <fill>
      <patternFill patternType="solid">
        <fgColor theme="0" tint="-0.14999847407452621"/>
        <bgColor theme="0"/>
      </patternFill>
    </fill>
    <fill>
      <patternFill patternType="solid">
        <fgColor theme="0" tint="-4.9989318521683403E-2"/>
        <bgColor indexed="64"/>
      </patternFill>
    </fill>
    <fill>
      <patternFill patternType="solid">
        <fgColor rgb="FFB6C400"/>
        <bgColor indexed="64"/>
      </patternFill>
    </fill>
    <fill>
      <patternFill patternType="solid">
        <fgColor theme="0"/>
        <bgColor rgb="FFE7E6E6"/>
      </patternFill>
    </fill>
    <fill>
      <patternFill patternType="solid">
        <fgColor theme="0"/>
        <bgColor rgb="FFC8C8C8"/>
      </patternFill>
    </fill>
    <fill>
      <patternFill patternType="solid">
        <fgColor theme="0" tint="-0.249977111117893"/>
        <bgColor rgb="FFC8C8C8"/>
      </patternFill>
    </fill>
    <fill>
      <patternFill patternType="solid">
        <fgColor theme="0" tint="-0.249977111117893"/>
        <bgColor indexed="64"/>
      </patternFill>
    </fill>
    <fill>
      <patternFill patternType="solid">
        <fgColor rgb="FFFFEB9C"/>
      </patternFill>
    </fill>
    <fill>
      <patternFill patternType="solid">
        <fgColor theme="0" tint="-0.249977111117893"/>
        <bgColor rgb="FFC7D389"/>
      </patternFill>
    </fill>
    <fill>
      <patternFill patternType="solid">
        <fgColor rgb="FF545D03"/>
        <bgColor indexed="64"/>
      </patternFill>
    </fill>
    <fill>
      <patternFill patternType="solid">
        <fgColor rgb="FF808E00"/>
        <bgColor indexed="64"/>
      </patternFill>
    </fill>
    <fill>
      <patternFill patternType="solid">
        <fgColor rgb="FF828B2D"/>
        <bgColor indexed="64"/>
      </patternFill>
    </fill>
    <fill>
      <patternFill patternType="solid">
        <fgColor theme="0" tint="-0.499984740745262"/>
        <bgColor indexed="64"/>
      </patternFill>
    </fill>
    <fill>
      <patternFill patternType="solid">
        <fgColor rgb="FF7F882C"/>
        <bgColor indexed="64"/>
      </patternFill>
    </fill>
    <fill>
      <patternFill patternType="solid">
        <fgColor rgb="FF8D9731"/>
        <bgColor indexed="64"/>
      </patternFill>
    </fill>
    <fill>
      <patternFill patternType="solid">
        <fgColor theme="0" tint="-4.9989318521683403E-2"/>
        <bgColor rgb="FFF2F2F2"/>
      </patternFill>
    </fill>
  </fills>
  <borders count="114">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right/>
      <top style="hair">
        <color rgb="FF000000"/>
      </top>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top style="hair">
        <color rgb="FF000000"/>
      </top>
      <bottom style="hair">
        <color rgb="FF000000"/>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indexed="64"/>
      </left>
      <right style="hair">
        <color indexed="64"/>
      </right>
      <top style="hair">
        <color indexed="64"/>
      </top>
      <bottom style="hair">
        <color indexed="64"/>
      </bottom>
      <diagonal/>
    </border>
    <border>
      <left style="hair">
        <color theme="1"/>
      </left>
      <right style="hair">
        <color theme="1"/>
      </right>
      <top style="hair">
        <color theme="1"/>
      </top>
      <bottom style="hair">
        <color theme="1"/>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hair">
        <color rgb="FF000000"/>
      </left>
      <right style="hair">
        <color rgb="FF000000"/>
      </right>
      <top style="hair">
        <color rgb="FF000000"/>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rgb="FF000000"/>
      </right>
      <top style="hair">
        <color rgb="FF000000"/>
      </top>
      <bottom/>
      <diagonal/>
    </border>
    <border>
      <left style="hair">
        <color indexed="64"/>
      </left>
      <right style="hair">
        <color rgb="FF000000"/>
      </right>
      <top/>
      <bottom style="hair">
        <color rgb="FF000000"/>
      </bottom>
      <diagonal/>
    </border>
  </borders>
  <cellStyleXfs count="12">
    <xf numFmtId="0" fontId="0" fillId="0" borderId="0"/>
    <xf numFmtId="0" fontId="64" fillId="0" borderId="30"/>
    <xf numFmtId="0" fontId="64" fillId="0" borderId="30"/>
    <xf numFmtId="9" fontId="64" fillId="0" borderId="30" applyFont="0" applyFill="0" applyBorder="0" applyAlignment="0" applyProtection="0"/>
    <xf numFmtId="0" fontId="63" fillId="0" borderId="30"/>
    <xf numFmtId="44" fontId="63" fillId="0" borderId="30" applyFont="0" applyFill="0" applyBorder="0" applyAlignment="0" applyProtection="0"/>
    <xf numFmtId="43" fontId="89" fillId="0" borderId="0" applyFont="0" applyFill="0" applyBorder="0" applyAlignment="0" applyProtection="0"/>
    <xf numFmtId="44" fontId="89" fillId="0" borderId="0" applyFont="0" applyFill="0" applyBorder="0" applyAlignment="0" applyProtection="0"/>
    <xf numFmtId="9" fontId="89" fillId="0" borderId="0" applyFont="0" applyFill="0" applyBorder="0" applyAlignment="0" applyProtection="0"/>
    <xf numFmtId="0" fontId="98" fillId="31" borderId="0" applyNumberFormat="0" applyBorder="0" applyAlignment="0" applyProtection="0"/>
    <xf numFmtId="0" fontId="1" fillId="0" borderId="30"/>
    <xf numFmtId="0" fontId="104" fillId="0" borderId="30" applyNumberFormat="0" applyFill="0" applyBorder="0" applyAlignment="0" applyProtection="0">
      <alignment vertical="top"/>
      <protection locked="0"/>
    </xf>
  </cellStyleXfs>
  <cellXfs count="830">
    <xf numFmtId="0" fontId="0" fillId="0" borderId="0" xfId="0"/>
    <xf numFmtId="0" fontId="2" fillId="2" borderId="1" xfId="0" applyFont="1" applyFill="1" applyBorder="1" applyAlignment="1">
      <alignment vertical="center"/>
    </xf>
    <xf numFmtId="0" fontId="2" fillId="2" borderId="1" xfId="0" applyFont="1" applyFill="1" applyBorder="1"/>
    <xf numFmtId="0" fontId="4" fillId="0" borderId="0" xfId="0" applyFont="1" applyAlignment="1">
      <alignment vertical="center"/>
    </xf>
    <xf numFmtId="0" fontId="4" fillId="0" borderId="7"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right" vertical="center"/>
    </xf>
    <xf numFmtId="0" fontId="2" fillId="0" borderId="6" xfId="0" applyFont="1" applyBorder="1" applyAlignment="1">
      <alignment horizontal="right" vertical="center"/>
    </xf>
    <xf numFmtId="0" fontId="4" fillId="2" borderId="1" xfId="0" applyFont="1" applyFill="1" applyBorder="1"/>
    <xf numFmtId="0" fontId="2" fillId="0" borderId="0" xfId="0" applyFont="1"/>
    <xf numFmtId="0" fontId="6" fillId="2" borderId="1" xfId="0"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horizontal="center" wrapText="1"/>
    </xf>
    <xf numFmtId="0" fontId="6" fillId="5" borderId="1" xfId="0" applyFont="1" applyFill="1" applyBorder="1" applyAlignment="1">
      <alignment horizontal="center" wrapText="1"/>
    </xf>
    <xf numFmtId="0" fontId="10" fillId="2" borderId="1" xfId="0" applyFont="1" applyFill="1" applyBorder="1"/>
    <xf numFmtId="0" fontId="10" fillId="5" borderId="1" xfId="0" applyFont="1" applyFill="1" applyBorder="1"/>
    <xf numFmtId="0" fontId="12" fillId="3" borderId="1" xfId="0" applyFont="1" applyFill="1" applyBorder="1"/>
    <xf numFmtId="0" fontId="11" fillId="3" borderId="1" xfId="0" applyFont="1" applyFill="1" applyBorder="1" applyAlignment="1">
      <alignment horizontal="center" wrapText="1"/>
    </xf>
    <xf numFmtId="0" fontId="7" fillId="3" borderId="1" xfId="0" applyFont="1" applyFill="1" applyBorder="1"/>
    <xf numFmtId="0" fontId="6" fillId="3" borderId="1" xfId="0" applyFont="1" applyFill="1" applyBorder="1" applyAlignment="1">
      <alignment horizontal="center" wrapText="1"/>
    </xf>
    <xf numFmtId="0" fontId="13" fillId="3" borderId="1" xfId="0" applyFont="1" applyFill="1" applyBorder="1"/>
    <xf numFmtId="0" fontId="14" fillId="2" borderId="1" xfId="0" applyFont="1" applyFill="1" applyBorder="1"/>
    <xf numFmtId="0" fontId="7" fillId="3" borderId="1" xfId="0" applyFont="1" applyFill="1" applyBorder="1" applyAlignment="1">
      <alignment wrapText="1"/>
    </xf>
    <xf numFmtId="0" fontId="2" fillId="3" borderId="1" xfId="0" applyFont="1" applyFill="1" applyBorder="1"/>
    <xf numFmtId="0" fontId="15" fillId="3" borderId="1" xfId="0" applyFont="1" applyFill="1" applyBorder="1" applyAlignment="1">
      <alignment vertical="center" wrapText="1"/>
    </xf>
    <xf numFmtId="0" fontId="17" fillId="3" borderId="1" xfId="0" applyFont="1" applyFill="1" applyBorder="1" applyAlignment="1">
      <alignment vertical="center"/>
    </xf>
    <xf numFmtId="0" fontId="18" fillId="3" borderId="1" xfId="0" applyFont="1" applyFill="1" applyBorder="1" applyAlignment="1">
      <alignment vertical="center"/>
    </xf>
    <xf numFmtId="0" fontId="19" fillId="2" borderId="1" xfId="0" applyFont="1" applyFill="1" applyBorder="1"/>
    <xf numFmtId="0" fontId="20" fillId="3" borderId="1" xfId="0" applyFont="1" applyFill="1" applyBorder="1"/>
    <xf numFmtId="0" fontId="15" fillId="3" borderId="1" xfId="0" applyFont="1" applyFill="1" applyBorder="1"/>
    <xf numFmtId="0" fontId="17" fillId="3" borderId="1" xfId="0" applyFont="1" applyFill="1" applyBorder="1"/>
    <xf numFmtId="0" fontId="18" fillId="3" borderId="1" xfId="0" applyFont="1" applyFill="1" applyBorder="1"/>
    <xf numFmtId="0" fontId="21" fillId="3" borderId="1" xfId="0" applyFont="1" applyFill="1" applyBorder="1" applyAlignment="1">
      <alignment vertical="center" wrapText="1"/>
    </xf>
    <xf numFmtId="0" fontId="4" fillId="2" borderId="1" xfId="0" applyFont="1" applyFill="1" applyBorder="1" applyAlignment="1">
      <alignment vertical="center" wrapText="1"/>
    </xf>
    <xf numFmtId="0" fontId="7" fillId="2" borderId="1" xfId="0" applyFont="1" applyFill="1" applyBorder="1"/>
    <xf numFmtId="0" fontId="23" fillId="0" borderId="0" xfId="0" applyFont="1"/>
    <xf numFmtId="0" fontId="23" fillId="2" borderId="1" xfId="0" applyFont="1" applyFill="1" applyBorder="1"/>
    <xf numFmtId="0" fontId="23" fillId="0" borderId="0" xfId="0" applyFont="1" applyAlignment="1">
      <alignment horizontal="right"/>
    </xf>
    <xf numFmtId="0" fontId="23" fillId="0" borderId="0" xfId="0" applyFont="1" applyAlignment="1">
      <alignment horizontal="right" vertical="center"/>
    </xf>
    <xf numFmtId="0" fontId="23" fillId="2" borderId="1" xfId="0" applyFont="1" applyFill="1" applyBorder="1" applyAlignment="1">
      <alignment horizontal="right" vertical="center"/>
    </xf>
    <xf numFmtId="0" fontId="23" fillId="2" borderId="1" xfId="0" applyFont="1" applyFill="1" applyBorder="1" applyAlignment="1">
      <alignment horizontal="left" vertical="center"/>
    </xf>
    <xf numFmtId="0" fontId="23" fillId="0" borderId="0" xfId="0" applyFont="1" applyAlignment="1">
      <alignment horizontal="left" vertical="center"/>
    </xf>
    <xf numFmtId="0" fontId="23" fillId="0" borderId="0" xfId="0" applyFont="1" applyAlignment="1">
      <alignment horizontal="center" vertical="center"/>
    </xf>
    <xf numFmtId="0" fontId="23" fillId="2" borderId="1" xfId="0" applyFont="1" applyFill="1" applyBorder="1" applyAlignment="1">
      <alignment horizontal="center" vertical="center"/>
    </xf>
    <xf numFmtId="0" fontId="25" fillId="0" borderId="0" xfId="0" applyFont="1"/>
    <xf numFmtId="0" fontId="25" fillId="2" borderId="1" xfId="0" applyFont="1" applyFill="1" applyBorder="1"/>
    <xf numFmtId="0" fontId="25" fillId="8" borderId="22" xfId="0" applyFont="1" applyFill="1" applyBorder="1" applyAlignment="1">
      <alignment horizontal="center" vertical="center" wrapText="1"/>
    </xf>
    <xf numFmtId="0" fontId="25" fillId="7" borderId="22" xfId="0" applyFont="1" applyFill="1" applyBorder="1" applyAlignment="1">
      <alignment horizontal="center" vertical="center" wrapText="1"/>
    </xf>
    <xf numFmtId="164" fontId="23" fillId="2" borderId="22" xfId="0" applyNumberFormat="1" applyFont="1" applyFill="1" applyBorder="1" applyAlignment="1">
      <alignment horizontal="center" vertical="center" wrapText="1"/>
    </xf>
    <xf numFmtId="0" fontId="23" fillId="2" borderId="1" xfId="0" applyFont="1" applyFill="1" applyBorder="1" applyAlignment="1">
      <alignment vertical="center"/>
    </xf>
    <xf numFmtId="0" fontId="24" fillId="2" borderId="1" xfId="0" applyFont="1" applyFill="1" applyBorder="1" applyAlignment="1">
      <alignment vertical="center" wrapText="1"/>
    </xf>
    <xf numFmtId="0" fontId="24" fillId="2" borderId="1" xfId="0" applyFont="1" applyFill="1" applyBorder="1" applyAlignment="1">
      <alignment horizontal="right" vertical="center" wrapText="1"/>
    </xf>
    <xf numFmtId="0" fontId="24" fillId="2" borderId="1" xfId="0" applyFont="1" applyFill="1" applyBorder="1" applyAlignment="1">
      <alignment horizontal="left" vertical="center"/>
    </xf>
    <xf numFmtId="0" fontId="27" fillId="2" borderId="1" xfId="0" applyFont="1" applyFill="1" applyBorder="1" applyAlignment="1">
      <alignment vertical="center" wrapText="1"/>
    </xf>
    <xf numFmtId="0" fontId="23" fillId="2" borderId="1" xfId="0" applyFont="1" applyFill="1" applyBorder="1" applyAlignment="1">
      <alignment vertical="center" wrapText="1"/>
    </xf>
    <xf numFmtId="0" fontId="23" fillId="2" borderId="1" xfId="0" applyFont="1" applyFill="1" applyBorder="1" applyAlignment="1">
      <alignment horizontal="right" vertical="center" wrapText="1"/>
    </xf>
    <xf numFmtId="0" fontId="24" fillId="0" borderId="0" xfId="0" applyFont="1" applyAlignment="1">
      <alignment vertical="center"/>
    </xf>
    <xf numFmtId="0" fontId="23" fillId="0" borderId="0" xfId="0" applyFont="1" applyAlignment="1">
      <alignment horizontal="center"/>
    </xf>
    <xf numFmtId="0" fontId="23" fillId="0" borderId="22" xfId="0" applyFont="1" applyBorder="1"/>
    <xf numFmtId="0" fontId="23" fillId="0" borderId="0" xfId="0" applyFont="1" applyAlignment="1">
      <alignment vertical="center"/>
    </xf>
    <xf numFmtId="0" fontId="25" fillId="2" borderId="1" xfId="0" applyFont="1" applyFill="1" applyBorder="1" applyAlignment="1">
      <alignment vertical="center"/>
    </xf>
    <xf numFmtId="0" fontId="27" fillId="2" borderId="1" xfId="0" applyFont="1" applyFill="1" applyBorder="1" applyAlignment="1">
      <alignment vertical="center"/>
    </xf>
    <xf numFmtId="0" fontId="23" fillId="0" borderId="0" xfId="0" applyFont="1" applyAlignment="1">
      <alignment wrapText="1"/>
    </xf>
    <xf numFmtId="168" fontId="23" fillId="0" borderId="0" xfId="0" applyNumberFormat="1" applyFont="1" applyAlignment="1">
      <alignment horizontal="right" vertical="center"/>
    </xf>
    <xf numFmtId="0" fontId="23" fillId="0" borderId="0" xfId="0" applyFont="1" applyAlignment="1">
      <alignment horizontal="right" vertical="center" wrapText="1"/>
    </xf>
    <xf numFmtId="0" fontId="25" fillId="12" borderId="22" xfId="0" applyFont="1" applyFill="1" applyBorder="1" applyAlignment="1">
      <alignment horizontal="center" vertical="center" wrapText="1"/>
    </xf>
    <xf numFmtId="0" fontId="25" fillId="0" borderId="0" xfId="0" applyFont="1" applyAlignment="1">
      <alignment vertical="center"/>
    </xf>
    <xf numFmtId="164" fontId="24" fillId="2" borderId="1" xfId="0" applyNumberFormat="1" applyFont="1" applyFill="1" applyBorder="1" applyAlignment="1">
      <alignment horizontal="right" vertical="center" wrapText="1"/>
    </xf>
    <xf numFmtId="0" fontId="35" fillId="0" borderId="0" xfId="0" applyFont="1"/>
    <xf numFmtId="0" fontId="35" fillId="0" borderId="0" xfId="0" applyFont="1" applyAlignment="1">
      <alignment horizontal="left" vertical="center" wrapText="1"/>
    </xf>
    <xf numFmtId="0" fontId="36" fillId="0" borderId="0" xfId="0" applyFont="1"/>
    <xf numFmtId="0" fontId="37" fillId="2" borderId="1" xfId="0" applyFont="1" applyFill="1" applyBorder="1" applyAlignment="1">
      <alignment horizontal="center"/>
    </xf>
    <xf numFmtId="0" fontId="37" fillId="2" borderId="1" xfId="0" applyFont="1" applyFill="1" applyBorder="1" applyAlignment="1">
      <alignment vertical="center" wrapText="1"/>
    </xf>
    <xf numFmtId="0" fontId="8" fillId="2" borderId="1" xfId="0" applyFont="1" applyFill="1" applyBorder="1"/>
    <xf numFmtId="0" fontId="37" fillId="2" borderId="1" xfId="0" applyFont="1" applyFill="1" applyBorder="1" applyAlignment="1">
      <alignment horizontal="center" wrapText="1"/>
    </xf>
    <xf numFmtId="0" fontId="8" fillId="2" borderId="1" xfId="0" applyFont="1" applyFill="1" applyBorder="1" applyAlignment="1">
      <alignment wrapText="1"/>
    </xf>
    <xf numFmtId="0" fontId="8" fillId="6" borderId="2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0" borderId="0" xfId="0" applyFont="1"/>
    <xf numFmtId="0" fontId="8" fillId="2" borderId="1" xfId="0" applyFont="1" applyFill="1" applyBorder="1" applyAlignment="1">
      <alignment vertical="center" wrapText="1"/>
    </xf>
    <xf numFmtId="0" fontId="8" fillId="0" borderId="0" xfId="0" applyFont="1" applyAlignment="1">
      <alignment vertical="center"/>
    </xf>
    <xf numFmtId="0" fontId="8" fillId="7" borderId="22"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8" fillId="7" borderId="46"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0" borderId="22" xfId="0" applyFont="1" applyBorder="1" applyAlignment="1">
      <alignment horizontal="left" vertical="center"/>
    </xf>
    <xf numFmtId="0" fontId="8" fillId="0" borderId="22" xfId="0" applyFont="1" applyBorder="1" applyAlignment="1">
      <alignment horizontal="center" vertical="center"/>
    </xf>
    <xf numFmtId="1" fontId="8" fillId="0" borderId="22" xfId="0" applyNumberFormat="1" applyFont="1" applyBorder="1" applyAlignment="1">
      <alignment horizontal="center" vertical="center"/>
    </xf>
    <xf numFmtId="0" fontId="8" fillId="6" borderId="22" xfId="0" applyFont="1" applyFill="1" applyBorder="1" applyAlignment="1">
      <alignment horizontal="center" vertical="center"/>
    </xf>
    <xf numFmtId="1" fontId="8" fillId="6" borderId="22" xfId="0" applyNumberFormat="1" applyFont="1" applyFill="1" applyBorder="1" applyAlignment="1">
      <alignment horizontal="center" vertical="center"/>
    </xf>
    <xf numFmtId="0" fontId="38" fillId="0" borderId="0" xfId="0" applyFont="1"/>
    <xf numFmtId="0" fontId="39" fillId="0" borderId="0" xfId="0" applyFont="1" applyAlignment="1">
      <alignment horizontal="center" vertical="center"/>
    </xf>
    <xf numFmtId="0" fontId="39" fillId="0" borderId="0" xfId="0" applyFont="1" applyAlignment="1">
      <alignment horizontal="left" vertical="center" wrapText="1"/>
    </xf>
    <xf numFmtId="0" fontId="39" fillId="0" borderId="0" xfId="0" applyFont="1" applyAlignment="1">
      <alignment horizontal="left" vertical="center"/>
    </xf>
    <xf numFmtId="0" fontId="38" fillId="2" borderId="1" xfId="0" applyFont="1" applyFill="1" applyBorder="1"/>
    <xf numFmtId="0" fontId="39" fillId="2" borderId="1" xfId="0" applyFont="1" applyFill="1" applyBorder="1" applyAlignment="1">
      <alignment horizontal="left" vertical="center"/>
    </xf>
    <xf numFmtId="0" fontId="39" fillId="2" borderId="52" xfId="0" applyFont="1" applyFill="1" applyBorder="1" applyAlignment="1">
      <alignment horizontal="center" vertical="center"/>
    </xf>
    <xf numFmtId="0" fontId="39" fillId="2" borderId="52" xfId="0" applyFont="1" applyFill="1" applyBorder="1" applyAlignment="1">
      <alignment horizontal="left" vertical="center" wrapText="1"/>
    </xf>
    <xf numFmtId="0" fontId="41" fillId="2" borderId="52" xfId="0" applyFont="1" applyFill="1" applyBorder="1" applyAlignment="1">
      <alignment horizontal="center" vertical="center"/>
    </xf>
    <xf numFmtId="0" fontId="41" fillId="2" borderId="52" xfId="0" applyFont="1" applyFill="1" applyBorder="1" applyAlignment="1">
      <alignment horizontal="left" vertical="center" wrapText="1"/>
    </xf>
    <xf numFmtId="0" fontId="39" fillId="0" borderId="52" xfId="0" applyFont="1" applyBorder="1" applyAlignment="1">
      <alignment horizontal="left" vertical="center" wrapText="1"/>
    </xf>
    <xf numFmtId="0" fontId="39" fillId="2" borderId="1" xfId="0" applyFont="1" applyFill="1" applyBorder="1" applyAlignment="1">
      <alignment horizontal="center" vertical="center"/>
    </xf>
    <xf numFmtId="0" fontId="39" fillId="2" borderId="1" xfId="0" applyFont="1" applyFill="1" applyBorder="1" applyAlignment="1">
      <alignment horizontal="left" vertical="center" wrapText="1"/>
    </xf>
    <xf numFmtId="0" fontId="29" fillId="5" borderId="52" xfId="0" applyFont="1" applyFill="1" applyBorder="1" applyAlignment="1">
      <alignment horizontal="center" vertical="center"/>
    </xf>
    <xf numFmtId="0" fontId="42" fillId="0" borderId="0" xfId="0" applyFont="1"/>
    <xf numFmtId="0" fontId="42" fillId="0" borderId="0" xfId="0" applyFont="1" applyAlignment="1">
      <alignment vertical="center"/>
    </xf>
    <xf numFmtId="0" fontId="29" fillId="14" borderId="52" xfId="0" applyFont="1" applyFill="1" applyBorder="1" applyAlignment="1">
      <alignment horizontal="center" vertical="center"/>
    </xf>
    <xf numFmtId="3" fontId="29" fillId="15" borderId="1" xfId="0" applyNumberFormat="1" applyFont="1" applyFill="1" applyBorder="1" applyAlignment="1">
      <alignment vertical="center"/>
    </xf>
    <xf numFmtId="0" fontId="42" fillId="0" borderId="52" xfId="0" applyFont="1" applyBorder="1" applyAlignment="1">
      <alignment horizontal="left" vertical="center" wrapText="1"/>
    </xf>
    <xf numFmtId="0" fontId="42" fillId="0" borderId="52" xfId="0" applyFont="1" applyBorder="1" applyAlignment="1">
      <alignment vertical="center"/>
    </xf>
    <xf numFmtId="0" fontId="42" fillId="0" borderId="52" xfId="0" applyFont="1" applyBorder="1" applyAlignment="1">
      <alignment horizontal="center" vertical="center"/>
    </xf>
    <xf numFmtId="0" fontId="29" fillId="14" borderId="52" xfId="0" applyFont="1" applyFill="1" applyBorder="1" applyAlignment="1">
      <alignment horizontal="center" wrapText="1"/>
    </xf>
    <xf numFmtId="0" fontId="29" fillId="0" borderId="61" xfId="0" applyFont="1" applyBorder="1" applyAlignment="1">
      <alignment horizontal="center" vertical="center" wrapText="1"/>
    </xf>
    <xf numFmtId="0" fontId="29" fillId="0" borderId="0" xfId="0" applyFont="1" applyAlignment="1">
      <alignment horizontal="center" vertical="center" wrapText="1"/>
    </xf>
    <xf numFmtId="0" fontId="29" fillId="0" borderId="62" xfId="0" applyFont="1" applyBorder="1" applyAlignment="1">
      <alignment horizontal="center" vertical="center" wrapText="1"/>
    </xf>
    <xf numFmtId="0" fontId="43" fillId="16" borderId="64" xfId="0" applyFont="1" applyFill="1" applyBorder="1" applyAlignment="1">
      <alignment horizontal="center" vertical="center"/>
    </xf>
    <xf numFmtId="0" fontId="43" fillId="16" borderId="65" xfId="0" applyFont="1" applyFill="1" applyBorder="1" applyAlignment="1">
      <alignment horizontal="center" vertical="center"/>
    </xf>
    <xf numFmtId="0" fontId="43" fillId="16" borderId="66" xfId="0" applyFont="1" applyFill="1" applyBorder="1" applyAlignment="1">
      <alignment horizontal="center" vertical="center"/>
    </xf>
    <xf numFmtId="0" fontId="29" fillId="14" borderId="52" xfId="0" applyFont="1" applyFill="1" applyBorder="1" applyAlignment="1">
      <alignment horizontal="center" vertical="center" wrapText="1"/>
    </xf>
    <xf numFmtId="0" fontId="42" fillId="0" borderId="52" xfId="0" applyFont="1" applyBorder="1"/>
    <xf numFmtId="3" fontId="29" fillId="0" borderId="52" xfId="0" applyNumberFormat="1" applyFont="1" applyBorder="1" applyAlignment="1">
      <alignment horizontal="right"/>
    </xf>
    <xf numFmtId="0" fontId="43" fillId="16" borderId="68" xfId="0" applyFont="1" applyFill="1" applyBorder="1" applyAlignment="1">
      <alignment horizontal="center" vertical="center" wrapText="1"/>
    </xf>
    <xf numFmtId="0" fontId="43" fillId="16" borderId="69" xfId="0" applyFont="1" applyFill="1" applyBorder="1" applyAlignment="1">
      <alignment horizontal="center" vertical="center" wrapText="1"/>
    </xf>
    <xf numFmtId="0" fontId="43" fillId="16" borderId="70" xfId="0" applyFont="1" applyFill="1" applyBorder="1" applyAlignment="1">
      <alignment horizontal="center" vertical="center" wrapText="1"/>
    </xf>
    <xf numFmtId="0" fontId="29" fillId="17" borderId="71" xfId="0" applyFont="1" applyFill="1" applyBorder="1"/>
    <xf numFmtId="0" fontId="42" fillId="17" borderId="72" xfId="0" applyFont="1" applyFill="1" applyBorder="1" applyAlignment="1">
      <alignment horizontal="center"/>
    </xf>
    <xf numFmtId="0" fontId="42" fillId="17" borderId="1" xfId="0" applyFont="1" applyFill="1" applyBorder="1" applyAlignment="1">
      <alignment horizontal="center"/>
    </xf>
    <xf numFmtId="0" fontId="42" fillId="17" borderId="73" xfId="0" applyFont="1" applyFill="1" applyBorder="1" applyAlignment="1">
      <alignment horizontal="center"/>
    </xf>
    <xf numFmtId="3" fontId="42" fillId="0" borderId="52" xfId="0" applyNumberFormat="1" applyFont="1" applyBorder="1"/>
    <xf numFmtId="0" fontId="29" fillId="2" borderId="52" xfId="0" applyFont="1" applyFill="1" applyBorder="1" applyAlignment="1">
      <alignment horizontal="center"/>
    </xf>
    <xf numFmtId="3" fontId="29" fillId="2" borderId="52" xfId="0" applyNumberFormat="1" applyFont="1" applyFill="1" applyBorder="1" applyAlignment="1">
      <alignment horizontal="right"/>
    </xf>
    <xf numFmtId="0" fontId="42" fillId="2" borderId="52" xfId="0" applyFont="1" applyFill="1" applyBorder="1" applyAlignment="1">
      <alignment horizontal="center"/>
    </xf>
    <xf numFmtId="3" fontId="42" fillId="2" borderId="52" xfId="0" applyNumberFormat="1" applyFont="1" applyFill="1" applyBorder="1"/>
    <xf numFmtId="0" fontId="42" fillId="0" borderId="52" xfId="0" applyFont="1" applyBorder="1" applyAlignment="1">
      <alignment vertical="center" wrapText="1"/>
    </xf>
    <xf numFmtId="0" fontId="29" fillId="0" borderId="52" xfId="0" applyFont="1" applyBorder="1" applyAlignment="1">
      <alignment horizontal="center"/>
    </xf>
    <xf numFmtId="0" fontId="29" fillId="5" borderId="52" xfId="0" applyFont="1" applyFill="1" applyBorder="1" applyAlignment="1">
      <alignment horizontal="center"/>
    </xf>
    <xf numFmtId="0" fontId="44" fillId="15" borderId="52" xfId="0" applyFont="1" applyFill="1" applyBorder="1" applyAlignment="1">
      <alignment horizontal="left" vertical="center" wrapText="1"/>
    </xf>
    <xf numFmtId="0" fontId="42" fillId="0" borderId="0" xfId="0" applyFont="1" applyAlignment="1">
      <alignment horizontal="center" vertical="center"/>
    </xf>
    <xf numFmtId="0" fontId="29" fillId="0" borderId="80" xfId="0" applyFont="1" applyBorder="1" applyAlignment="1">
      <alignment horizontal="center"/>
    </xf>
    <xf numFmtId="3" fontId="29" fillId="0" borderId="68" xfId="0" applyNumberFormat="1" applyFont="1" applyBorder="1" applyAlignment="1">
      <alignment horizontal="right"/>
    </xf>
    <xf numFmtId="3" fontId="29" fillId="0" borderId="69" xfId="0" applyNumberFormat="1" applyFont="1" applyBorder="1" applyAlignment="1">
      <alignment horizontal="right"/>
    </xf>
    <xf numFmtId="3" fontId="29" fillId="0" borderId="70" xfId="0" applyNumberFormat="1" applyFont="1" applyBorder="1" applyAlignment="1">
      <alignment horizontal="right"/>
    </xf>
    <xf numFmtId="0" fontId="42" fillId="0" borderId="80" xfId="0" applyFont="1" applyBorder="1" applyAlignment="1">
      <alignment horizontal="center"/>
    </xf>
    <xf numFmtId="3" fontId="42" fillId="0" borderId="68" xfId="0" applyNumberFormat="1" applyFont="1" applyBorder="1"/>
    <xf numFmtId="3" fontId="42" fillId="0" borderId="69" xfId="0" applyNumberFormat="1" applyFont="1" applyBorder="1"/>
    <xf numFmtId="3" fontId="42" fillId="0" borderId="70" xfId="0" applyNumberFormat="1" applyFont="1" applyBorder="1"/>
    <xf numFmtId="0" fontId="44" fillId="0" borderId="52" xfId="0" applyFont="1" applyBorder="1" applyAlignment="1">
      <alignment horizontal="left" vertical="center" wrapText="1"/>
    </xf>
    <xf numFmtId="0" fontId="29" fillId="0" borderId="0" xfId="0" applyFont="1" applyAlignment="1">
      <alignment vertical="center"/>
    </xf>
    <xf numFmtId="0" fontId="42" fillId="0" borderId="48" xfId="0" applyFont="1" applyBorder="1" applyAlignment="1">
      <alignment vertical="center"/>
    </xf>
    <xf numFmtId="0" fontId="42" fillId="0" borderId="22" xfId="0" applyFont="1" applyBorder="1" applyAlignment="1">
      <alignment vertical="center"/>
    </xf>
    <xf numFmtId="0" fontId="42" fillId="0" borderId="52" xfId="0" applyFont="1" applyBorder="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xf numFmtId="0" fontId="45" fillId="2" borderId="1" xfId="0" applyFont="1" applyFill="1" applyBorder="1"/>
    <xf numFmtId="0" fontId="45" fillId="2" borderId="1" xfId="0" applyFont="1" applyFill="1" applyBorder="1" applyAlignment="1">
      <alignment horizontal="center" vertical="center"/>
    </xf>
    <xf numFmtId="0" fontId="47" fillId="0" borderId="81" xfId="0" applyFont="1" applyBorder="1" applyAlignment="1">
      <alignment horizontal="center" vertical="center" wrapText="1"/>
    </xf>
    <xf numFmtId="0" fontId="48" fillId="0" borderId="82" xfId="0" applyFont="1" applyBorder="1" applyAlignment="1">
      <alignment horizontal="left" vertical="center" wrapText="1"/>
    </xf>
    <xf numFmtId="0" fontId="49" fillId="0" borderId="0" xfId="0" applyFont="1"/>
    <xf numFmtId="0" fontId="47" fillId="0" borderId="83" xfId="0" applyFont="1" applyBorder="1" applyAlignment="1">
      <alignment horizontal="center" vertical="center" wrapText="1"/>
    </xf>
    <xf numFmtId="0" fontId="48" fillId="0" borderId="84" xfId="0" applyFont="1" applyBorder="1" applyAlignment="1">
      <alignment horizontal="left" vertical="center" wrapText="1"/>
    </xf>
    <xf numFmtId="0" fontId="50" fillId="0" borderId="84" xfId="0" applyFont="1" applyBorder="1" applyAlignment="1">
      <alignment horizontal="left" vertical="center" wrapText="1"/>
    </xf>
    <xf numFmtId="0" fontId="47" fillId="0" borderId="83" xfId="0" applyFont="1" applyBorder="1" applyAlignment="1">
      <alignment horizontal="center" vertical="center" readingOrder="1"/>
    </xf>
    <xf numFmtId="0" fontId="51" fillId="0" borderId="83" xfId="0" applyFont="1" applyBorder="1" applyAlignment="1">
      <alignment horizontal="center" vertical="center" wrapText="1"/>
    </xf>
    <xf numFmtId="0" fontId="47" fillId="0" borderId="85" xfId="0" applyFont="1" applyBorder="1" applyAlignment="1">
      <alignment horizontal="center" vertical="center" readingOrder="1"/>
    </xf>
    <xf numFmtId="0" fontId="48" fillId="0" borderId="86" xfId="0" applyFont="1" applyBorder="1" applyAlignment="1">
      <alignment horizontal="left" vertical="center" wrapText="1"/>
    </xf>
    <xf numFmtId="0" fontId="49" fillId="0" borderId="0" xfId="0" applyFont="1" applyAlignment="1">
      <alignment horizontal="center" vertical="center" wrapText="1"/>
    </xf>
    <xf numFmtId="0" fontId="49" fillId="2" borderId="1" xfId="0" applyFont="1" applyFill="1" applyBorder="1" applyAlignment="1">
      <alignment horizontal="center" vertical="center" wrapText="1"/>
    </xf>
    <xf numFmtId="0" fontId="49" fillId="2" borderId="1" xfId="0" applyFont="1" applyFill="1" applyBorder="1"/>
    <xf numFmtId="0" fontId="52" fillId="0" borderId="0" xfId="0" applyFont="1" applyAlignment="1">
      <alignment horizontal="center"/>
    </xf>
    <xf numFmtId="0" fontId="0" fillId="2" borderId="1" xfId="0" applyFill="1" applyBorder="1"/>
    <xf numFmtId="0" fontId="53" fillId="0" borderId="0" xfId="0" applyFont="1"/>
    <xf numFmtId="0" fontId="54" fillId="0" borderId="0" xfId="0" applyFont="1"/>
    <xf numFmtId="0" fontId="55" fillId="0" borderId="0" xfId="0" applyFont="1"/>
    <xf numFmtId="0" fontId="56" fillId="0" borderId="22" xfId="0" applyFont="1" applyBorder="1" applyAlignment="1">
      <alignment horizontal="center" vertical="center"/>
    </xf>
    <xf numFmtId="0" fontId="0" fillId="0" borderId="0" xfId="0" applyAlignment="1">
      <alignment horizontal="left" vertical="top"/>
    </xf>
    <xf numFmtId="0" fontId="49" fillId="0" borderId="22" xfId="0" applyFont="1" applyBorder="1"/>
    <xf numFmtId="0" fontId="0" fillId="0" borderId="0" xfId="0" applyAlignment="1">
      <alignment horizontal="left" vertical="center" wrapText="1"/>
    </xf>
    <xf numFmtId="0" fontId="56" fillId="0" borderId="0" xfId="0" applyFont="1" applyAlignment="1">
      <alignment vertical="center"/>
    </xf>
    <xf numFmtId="0" fontId="57" fillId="0" borderId="0" xfId="0" applyFont="1"/>
    <xf numFmtId="0" fontId="58" fillId="0" borderId="0" xfId="0" applyFont="1" applyAlignment="1">
      <alignment horizontal="left" vertical="top" wrapText="1"/>
    </xf>
    <xf numFmtId="0" fontId="0" fillId="0" borderId="0" xfId="0" applyAlignment="1">
      <alignment horizontal="left" vertical="top" wrapText="1"/>
    </xf>
    <xf numFmtId="0" fontId="37" fillId="9" borderId="22" xfId="0" applyFont="1" applyFill="1" applyBorder="1" applyAlignment="1">
      <alignment horizontal="center" vertical="center" wrapText="1"/>
    </xf>
    <xf numFmtId="0" fontId="59" fillId="0" borderId="0" xfId="0" applyFont="1" applyAlignment="1">
      <alignment horizontal="center" vertical="center" wrapText="1"/>
    </xf>
    <xf numFmtId="0" fontId="58" fillId="0" borderId="22" xfId="0" applyFont="1" applyBorder="1" applyAlignment="1">
      <alignment horizontal="left" vertical="center" wrapText="1"/>
    </xf>
    <xf numFmtId="0" fontId="0" fillId="0" borderId="22" xfId="0" applyBorder="1" applyAlignment="1">
      <alignment horizontal="left" vertical="center" wrapText="1"/>
    </xf>
    <xf numFmtId="0" fontId="60" fillId="0" borderId="22" xfId="0" applyFont="1" applyBorder="1" applyAlignment="1">
      <alignment horizontal="left" vertical="center" wrapText="1"/>
    </xf>
    <xf numFmtId="0" fontId="57" fillId="2" borderId="1" xfId="0" applyFont="1" applyFill="1" applyBorder="1"/>
    <xf numFmtId="0" fontId="0" fillId="0" borderId="22" xfId="0" applyBorder="1" applyAlignment="1">
      <alignment vertical="center" wrapText="1"/>
    </xf>
    <xf numFmtId="0" fontId="0" fillId="0" borderId="0" xfId="0" applyAlignment="1">
      <alignment vertical="center" wrapText="1"/>
    </xf>
    <xf numFmtId="0" fontId="0" fillId="2" borderId="1" xfId="0" applyFill="1" applyBorder="1" applyAlignment="1">
      <alignment horizontal="left" vertical="top" wrapText="1"/>
    </xf>
    <xf numFmtId="0" fontId="58" fillId="0" borderId="0" xfId="0" applyFont="1" applyAlignment="1">
      <alignment horizontal="left" vertical="center"/>
    </xf>
    <xf numFmtId="0" fontId="0" fillId="0" borderId="0" xfId="0" applyAlignment="1">
      <alignment horizontal="left"/>
    </xf>
    <xf numFmtId="0" fontId="0" fillId="2" borderId="1" xfId="0" applyFill="1" applyBorder="1" applyAlignment="1">
      <alignment horizontal="left"/>
    </xf>
    <xf numFmtId="0" fontId="58" fillId="0" borderId="0" xfId="0" applyFont="1"/>
    <xf numFmtId="0" fontId="63" fillId="19" borderId="0" xfId="0" applyFont="1" applyFill="1"/>
    <xf numFmtId="0" fontId="24" fillId="0" borderId="0" xfId="0" applyFont="1"/>
    <xf numFmtId="0" fontId="23" fillId="19" borderId="0" xfId="0" applyFont="1" applyFill="1"/>
    <xf numFmtId="0" fontId="27" fillId="8" borderId="38" xfId="0" applyFont="1" applyFill="1" applyBorder="1" applyAlignment="1">
      <alignment horizontal="center" vertical="center" wrapText="1"/>
    </xf>
    <xf numFmtId="0" fontId="6" fillId="2" borderId="14" xfId="0" applyFont="1" applyFill="1" applyBorder="1" applyAlignment="1">
      <alignment horizontal="center" wrapText="1"/>
    </xf>
    <xf numFmtId="0" fontId="11" fillId="3" borderId="14" xfId="0" applyFont="1" applyFill="1" applyBorder="1" applyAlignment="1">
      <alignment horizontal="center" wrapText="1"/>
    </xf>
    <xf numFmtId="0" fontId="2" fillId="2" borderId="30" xfId="0" applyFont="1" applyFill="1" applyBorder="1"/>
    <xf numFmtId="0" fontId="6" fillId="2" borderId="30" xfId="0" applyFont="1" applyFill="1" applyBorder="1" applyAlignment="1">
      <alignment horizontal="center" wrapText="1"/>
    </xf>
    <xf numFmtId="0" fontId="11" fillId="3" borderId="30" xfId="0" applyFont="1" applyFill="1" applyBorder="1" applyAlignment="1">
      <alignment horizontal="center" wrapText="1"/>
    </xf>
    <xf numFmtId="0" fontId="12" fillId="3" borderId="30" xfId="0" applyFont="1" applyFill="1" applyBorder="1"/>
    <xf numFmtId="0" fontId="10" fillId="2" borderId="30" xfId="0" applyFont="1" applyFill="1" applyBorder="1"/>
    <xf numFmtId="0" fontId="10" fillId="5" borderId="30" xfId="0" applyFont="1" applyFill="1" applyBorder="1"/>
    <xf numFmtId="0" fontId="24" fillId="2" borderId="30" xfId="0" applyFont="1" applyFill="1" applyBorder="1" applyAlignment="1">
      <alignment vertical="center" wrapText="1"/>
    </xf>
    <xf numFmtId="0" fontId="27" fillId="2" borderId="30" xfId="0" applyFont="1" applyFill="1" applyBorder="1" applyAlignment="1">
      <alignment vertical="center" wrapText="1"/>
    </xf>
    <xf numFmtId="0" fontId="66" fillId="0" borderId="0" xfId="0" applyFont="1" applyAlignment="1" applyProtection="1">
      <alignment horizontal="justify" vertical="center"/>
      <protection hidden="1"/>
    </xf>
    <xf numFmtId="0" fontId="66" fillId="0" borderId="0" xfId="0" applyFont="1" applyAlignment="1" applyProtection="1">
      <alignment horizontal="justify" vertical="center" wrapText="1"/>
      <protection hidden="1"/>
    </xf>
    <xf numFmtId="1" fontId="66" fillId="0" borderId="0" xfId="0" applyNumberFormat="1" applyFont="1" applyAlignment="1" applyProtection="1">
      <alignment horizontal="justify" vertical="center" wrapText="1"/>
      <protection hidden="1"/>
    </xf>
    <xf numFmtId="0" fontId="66" fillId="0" borderId="0" xfId="0" applyFont="1" applyAlignment="1">
      <alignment horizontal="justify" vertical="center" wrapText="1"/>
    </xf>
    <xf numFmtId="0" fontId="66" fillId="0" borderId="0" xfId="0" applyFont="1" applyAlignment="1">
      <alignment horizontal="justify" vertical="center"/>
    </xf>
    <xf numFmtId="0" fontId="66" fillId="0" borderId="30" xfId="0" applyFont="1" applyBorder="1" applyAlignment="1">
      <alignment horizontal="justify" vertical="center"/>
    </xf>
    <xf numFmtId="0" fontId="67" fillId="0" borderId="0" xfId="0" applyFont="1" applyAlignment="1">
      <alignment horizontal="justify" vertical="center"/>
    </xf>
    <xf numFmtId="0" fontId="67" fillId="0" borderId="30" xfId="0" applyFont="1" applyBorder="1" applyAlignment="1" applyProtection="1">
      <alignment horizontal="justify" vertical="center"/>
      <protection hidden="1"/>
    </xf>
    <xf numFmtId="0" fontId="67" fillId="0" borderId="0" xfId="0" applyFont="1" applyAlignment="1" applyProtection="1">
      <alignment horizontal="justify" vertical="center"/>
      <protection hidden="1"/>
    </xf>
    <xf numFmtId="0" fontId="67" fillId="0" borderId="0" xfId="0" applyFont="1" applyAlignment="1" applyProtection="1">
      <alignment horizontal="justify" vertical="center" wrapText="1"/>
      <protection hidden="1"/>
    </xf>
    <xf numFmtId="1" fontId="67" fillId="0" borderId="0" xfId="0" applyNumberFormat="1" applyFont="1" applyAlignment="1" applyProtection="1">
      <alignment horizontal="justify" vertical="center" wrapText="1"/>
      <protection hidden="1"/>
    </xf>
    <xf numFmtId="0" fontId="68" fillId="0" borderId="0" xfId="0" applyFont="1" applyAlignment="1" applyProtection="1">
      <alignment horizontal="justify" vertical="center" wrapText="1"/>
      <protection hidden="1"/>
    </xf>
    <xf numFmtId="0" fontId="67" fillId="19" borderId="30" xfId="0" applyFont="1" applyFill="1" applyBorder="1" applyAlignment="1">
      <alignment horizontal="justify" vertical="center" wrapText="1"/>
    </xf>
    <xf numFmtId="1" fontId="70" fillId="19" borderId="30" xfId="0" applyNumberFormat="1" applyFont="1" applyFill="1" applyBorder="1" applyAlignment="1">
      <alignment horizontal="justify" vertical="center" wrapText="1"/>
    </xf>
    <xf numFmtId="0" fontId="67" fillId="0" borderId="0" xfId="0" applyFont="1" applyAlignment="1">
      <alignment horizontal="justify" vertical="center" wrapText="1"/>
    </xf>
    <xf numFmtId="0" fontId="70" fillId="0" borderId="0" xfId="0" applyFont="1" applyAlignment="1">
      <alignment horizontal="justify" vertical="center"/>
    </xf>
    <xf numFmtId="0" fontId="71" fillId="0" borderId="0" xfId="0" applyFont="1" applyAlignment="1">
      <alignment horizontal="justify" vertical="center" wrapText="1"/>
    </xf>
    <xf numFmtId="0" fontId="71" fillId="0" borderId="0" xfId="0" applyFont="1" applyAlignment="1">
      <alignment horizontal="justify" vertical="center"/>
    </xf>
    <xf numFmtId="1" fontId="69" fillId="19" borderId="30" xfId="0" applyNumberFormat="1" applyFont="1" applyFill="1" applyBorder="1" applyAlignment="1">
      <alignment horizontal="justify" vertical="center" wrapText="1"/>
    </xf>
    <xf numFmtId="1" fontId="67" fillId="19" borderId="30" xfId="0" applyNumberFormat="1" applyFont="1" applyFill="1" applyBorder="1" applyAlignment="1">
      <alignment horizontal="justify" vertical="center" wrapText="1"/>
    </xf>
    <xf numFmtId="0" fontId="70" fillId="0" borderId="0" xfId="0" applyFont="1" applyAlignment="1" applyProtection="1">
      <alignment horizontal="justify" vertical="center" wrapText="1"/>
      <protection hidden="1"/>
    </xf>
    <xf numFmtId="0" fontId="72" fillId="0" borderId="0" xfId="0" applyFont="1" applyAlignment="1">
      <alignment horizontal="justify" vertical="center"/>
    </xf>
    <xf numFmtId="0" fontId="67" fillId="0" borderId="30" xfId="0" applyFont="1" applyBorder="1" applyAlignment="1">
      <alignment horizontal="justify" vertical="center"/>
    </xf>
    <xf numFmtId="0" fontId="68" fillId="0" borderId="0" xfId="0" applyFont="1" applyAlignment="1" applyProtection="1">
      <alignment horizontal="justify" vertical="center"/>
      <protection hidden="1"/>
    </xf>
    <xf numFmtId="0" fontId="69" fillId="19" borderId="30" xfId="0" applyFont="1" applyFill="1" applyBorder="1" applyAlignment="1">
      <alignment horizontal="justify" vertical="center" wrapText="1"/>
    </xf>
    <xf numFmtId="1" fontId="67" fillId="0" borderId="0" xfId="0" applyNumberFormat="1" applyFont="1" applyAlignment="1">
      <alignment horizontal="justify" vertical="center" wrapText="1"/>
    </xf>
    <xf numFmtId="0" fontId="67" fillId="0" borderId="87" xfId="0" applyFont="1" applyBorder="1" applyAlignment="1">
      <alignment horizontal="justify" vertical="center" wrapText="1"/>
    </xf>
    <xf numFmtId="1" fontId="67" fillId="0" borderId="30" xfId="0" applyNumberFormat="1" applyFont="1" applyBorder="1" applyAlignment="1">
      <alignment horizontal="justify" vertical="center" wrapText="1"/>
    </xf>
    <xf numFmtId="0" fontId="67" fillId="0" borderId="30" xfId="0" applyFont="1" applyBorder="1" applyAlignment="1">
      <alignment horizontal="justify" vertical="center" wrapText="1"/>
    </xf>
    <xf numFmtId="0" fontId="70" fillId="19" borderId="30" xfId="0" applyFont="1" applyFill="1" applyBorder="1" applyAlignment="1">
      <alignment horizontal="justify" vertical="center" wrapText="1"/>
    </xf>
    <xf numFmtId="0" fontId="73" fillId="0" borderId="0" xfId="0" applyFont="1"/>
    <xf numFmtId="9" fontId="73" fillId="0" borderId="0" xfId="0" applyNumberFormat="1" applyFont="1"/>
    <xf numFmtId="0" fontId="73" fillId="0" borderId="0" xfId="0" applyFont="1" applyAlignment="1">
      <alignment horizontal="right"/>
    </xf>
    <xf numFmtId="0" fontId="74" fillId="0" borderId="0" xfId="0" applyFont="1" applyAlignment="1">
      <alignment horizontal="right"/>
    </xf>
    <xf numFmtId="9" fontId="74" fillId="0" borderId="0" xfId="0" applyNumberFormat="1" applyFont="1" applyAlignment="1">
      <alignment horizontal="right"/>
    </xf>
    <xf numFmtId="0" fontId="74" fillId="0" borderId="0" xfId="0" applyFont="1"/>
    <xf numFmtId="0" fontId="75" fillId="0" borderId="0" xfId="0" applyFont="1" applyAlignment="1">
      <alignment vertical="center"/>
    </xf>
    <xf numFmtId="9" fontId="73" fillId="0" borderId="0" xfId="0" applyNumberFormat="1" applyFont="1" applyAlignment="1">
      <alignment horizontal="right"/>
    </xf>
    <xf numFmtId="0" fontId="76" fillId="0" borderId="0" xfId="0" applyFont="1" applyAlignment="1">
      <alignment wrapText="1"/>
    </xf>
    <xf numFmtId="0" fontId="76" fillId="9" borderId="22" xfId="0" applyFont="1" applyFill="1" applyBorder="1" applyAlignment="1">
      <alignment horizontal="center" vertical="center" wrapText="1"/>
    </xf>
    <xf numFmtId="0" fontId="76" fillId="9" borderId="39" xfId="0" applyFont="1" applyFill="1" applyBorder="1" applyAlignment="1">
      <alignment horizontal="center" vertical="center" wrapText="1"/>
    </xf>
    <xf numFmtId="9" fontId="76" fillId="9" borderId="22" xfId="0" applyNumberFormat="1" applyFont="1" applyFill="1" applyBorder="1" applyAlignment="1">
      <alignment horizontal="center" vertical="center" wrapText="1"/>
    </xf>
    <xf numFmtId="0" fontId="76" fillId="0" borderId="0" xfId="0" applyFont="1"/>
    <xf numFmtId="165" fontId="74" fillId="2" borderId="1" xfId="0" applyNumberFormat="1" applyFont="1" applyFill="1" applyBorder="1"/>
    <xf numFmtId="9" fontId="74" fillId="0" borderId="0" xfId="0" applyNumberFormat="1" applyFont="1"/>
    <xf numFmtId="0" fontId="74" fillId="19" borderId="0" xfId="0" applyFont="1" applyFill="1"/>
    <xf numFmtId="0" fontId="23" fillId="2" borderId="30" xfId="0" applyFont="1" applyFill="1" applyBorder="1"/>
    <xf numFmtId="169" fontId="23" fillId="0" borderId="22" xfId="4" applyNumberFormat="1" applyFont="1" applyBorder="1" applyAlignment="1" applyProtection="1">
      <alignment horizontal="center" vertical="center" wrapText="1"/>
      <protection locked="0"/>
    </xf>
    <xf numFmtId="0" fontId="23" fillId="0" borderId="30" xfId="4" applyFont="1"/>
    <xf numFmtId="0" fontId="77" fillId="10" borderId="38" xfId="0" applyFont="1" applyFill="1" applyBorder="1" applyAlignment="1">
      <alignment horizontal="center" vertical="center" wrapText="1"/>
    </xf>
    <xf numFmtId="0" fontId="76" fillId="10" borderId="22" xfId="0" applyFont="1" applyFill="1" applyBorder="1" applyAlignment="1">
      <alignment horizontal="center" vertical="center" wrapText="1"/>
    </xf>
    <xf numFmtId="0" fontId="76" fillId="4" borderId="22" xfId="0" applyFont="1" applyFill="1" applyBorder="1" applyAlignment="1">
      <alignment horizontal="center" vertical="center" wrapText="1"/>
    </xf>
    <xf numFmtId="9" fontId="76" fillId="4" borderId="22" xfId="0" applyNumberFormat="1" applyFont="1" applyFill="1" applyBorder="1" applyAlignment="1">
      <alignment horizontal="center" vertical="center" wrapText="1"/>
    </xf>
    <xf numFmtId="0" fontId="76" fillId="7" borderId="22" xfId="0" applyFont="1" applyFill="1" applyBorder="1" applyAlignment="1">
      <alignment horizontal="center" vertical="center" wrapText="1"/>
    </xf>
    <xf numFmtId="165" fontId="75" fillId="0" borderId="1" xfId="0" applyNumberFormat="1" applyFont="1" applyBorder="1"/>
    <xf numFmtId="0" fontId="75" fillId="0" borderId="0" xfId="0" applyFont="1"/>
    <xf numFmtId="169" fontId="24" fillId="10" borderId="42" xfId="4" applyNumberFormat="1" applyFont="1" applyFill="1" applyBorder="1" applyAlignment="1">
      <alignment horizontal="center" vertical="center" wrapText="1"/>
    </xf>
    <xf numFmtId="10" fontId="24" fillId="10" borderId="42" xfId="4" applyNumberFormat="1" applyFont="1" applyFill="1" applyBorder="1" applyAlignment="1">
      <alignment horizontal="center" vertical="center" wrapText="1"/>
    </xf>
    <xf numFmtId="1" fontId="80" fillId="2" borderId="42" xfId="0" applyNumberFormat="1" applyFont="1" applyFill="1" applyBorder="1" applyAlignment="1">
      <alignment horizontal="left" vertical="center" wrapText="1"/>
    </xf>
    <xf numFmtId="2" fontId="23" fillId="2" borderId="42" xfId="0" applyNumberFormat="1" applyFont="1" applyFill="1" applyBorder="1" applyAlignment="1">
      <alignment horizontal="center" vertical="center" wrapText="1"/>
    </xf>
    <xf numFmtId="164" fontId="23" fillId="2" borderId="42" xfId="0" applyNumberFormat="1" applyFont="1" applyFill="1" applyBorder="1" applyAlignment="1">
      <alignment horizontal="center" vertical="center" wrapText="1"/>
    </xf>
    <xf numFmtId="1" fontId="80" fillId="2" borderId="22" xfId="0" applyNumberFormat="1" applyFont="1" applyFill="1" applyBorder="1" applyAlignment="1">
      <alignment horizontal="left" vertical="center" wrapText="1"/>
    </xf>
    <xf numFmtId="2" fontId="23" fillId="2" borderId="22" xfId="0" applyNumberFormat="1" applyFont="1" applyFill="1" applyBorder="1" applyAlignment="1">
      <alignment horizontal="center" vertical="center" wrapText="1"/>
    </xf>
    <xf numFmtId="0" fontId="25" fillId="9" borderId="22" xfId="0" applyFont="1" applyFill="1" applyBorder="1" applyAlignment="1">
      <alignment horizontal="center" vertical="center" wrapText="1"/>
    </xf>
    <xf numFmtId="2" fontId="23" fillId="0" borderId="22" xfId="0" applyNumberFormat="1" applyFont="1" applyBorder="1" applyAlignment="1">
      <alignment horizontal="center" vertical="center" wrapText="1"/>
    </xf>
    <xf numFmtId="164" fontId="23" fillId="0" borderId="22" xfId="0" applyNumberFormat="1" applyFont="1" applyBorder="1" applyAlignment="1">
      <alignment horizontal="center" vertical="center" wrapText="1"/>
    </xf>
    <xf numFmtId="1" fontId="80" fillId="0" borderId="22" xfId="0" applyNumberFormat="1" applyFont="1" applyBorder="1" applyAlignment="1">
      <alignment horizontal="left" vertical="center" wrapText="1"/>
    </xf>
    <xf numFmtId="1" fontId="80" fillId="0" borderId="43" xfId="0" applyNumberFormat="1" applyFont="1" applyBorder="1" applyAlignment="1">
      <alignment horizontal="left" vertical="center" wrapText="1"/>
    </xf>
    <xf numFmtId="2" fontId="35" fillId="0" borderId="43" xfId="0" applyNumberFormat="1" applyFont="1" applyBorder="1" applyAlignment="1">
      <alignment horizontal="center" vertical="center" wrapText="1"/>
    </xf>
    <xf numFmtId="2" fontId="23" fillId="0" borderId="43" xfId="0" applyNumberFormat="1" applyFont="1" applyBorder="1" applyAlignment="1">
      <alignment horizontal="center" vertical="center" wrapText="1"/>
    </xf>
    <xf numFmtId="164" fontId="23" fillId="0" borderId="43" xfId="0" applyNumberFormat="1" applyFont="1" applyBorder="1" applyAlignment="1">
      <alignment horizontal="center" vertical="center" wrapText="1"/>
    </xf>
    <xf numFmtId="1" fontId="82" fillId="0" borderId="30" xfId="0" applyNumberFormat="1" applyFont="1" applyBorder="1" applyAlignment="1">
      <alignment horizontal="left" vertical="center" wrapText="1"/>
    </xf>
    <xf numFmtId="2" fontId="35" fillId="0" borderId="30" xfId="0" applyNumberFormat="1" applyFont="1" applyBorder="1" applyAlignment="1">
      <alignment horizontal="center" vertical="center" wrapText="1"/>
    </xf>
    <xf numFmtId="2" fontId="23" fillId="0" borderId="30" xfId="0" applyNumberFormat="1" applyFont="1" applyBorder="1" applyAlignment="1">
      <alignment horizontal="center" vertical="center" wrapText="1"/>
    </xf>
    <xf numFmtId="164" fontId="23" fillId="0" borderId="30" xfId="0" applyNumberFormat="1" applyFont="1" applyBorder="1" applyAlignment="1">
      <alignment horizontal="center" vertical="center" wrapText="1"/>
    </xf>
    <xf numFmtId="1" fontId="80" fillId="0" borderId="30" xfId="0" applyNumberFormat="1" applyFont="1" applyBorder="1" applyAlignment="1">
      <alignment horizontal="left" vertical="center" wrapText="1"/>
    </xf>
    <xf numFmtId="2" fontId="35" fillId="0" borderId="30" xfId="0" applyNumberFormat="1" applyFont="1" applyBorder="1" applyAlignment="1">
      <alignment horizontal="right" vertical="center" wrapText="1"/>
    </xf>
    <xf numFmtId="1" fontId="83" fillId="24" borderId="22" xfId="0" applyNumberFormat="1" applyFont="1" applyFill="1" applyBorder="1" applyAlignment="1">
      <alignment horizontal="left" vertical="center" wrapText="1"/>
    </xf>
    <xf numFmtId="2" fontId="24" fillId="24" borderId="22" xfId="0" applyNumberFormat="1" applyFont="1" applyFill="1" applyBorder="1" applyAlignment="1">
      <alignment horizontal="center" vertical="center" wrapText="1"/>
    </xf>
    <xf numFmtId="164" fontId="24" fillId="24" borderId="22" xfId="0" applyNumberFormat="1" applyFont="1" applyFill="1" applyBorder="1" applyAlignment="1">
      <alignment horizontal="center" vertical="center" wrapText="1"/>
    </xf>
    <xf numFmtId="1" fontId="83" fillId="11" borderId="22" xfId="0" applyNumberFormat="1" applyFont="1" applyFill="1" applyBorder="1" applyAlignment="1">
      <alignment horizontal="left" vertical="center" wrapText="1"/>
    </xf>
    <xf numFmtId="2" fontId="24" fillId="11" borderId="22" xfId="0" applyNumberFormat="1" applyFont="1" applyFill="1" applyBorder="1" applyAlignment="1">
      <alignment horizontal="center" vertical="center" wrapText="1"/>
    </xf>
    <xf numFmtId="164" fontId="24" fillId="11" borderId="22" xfId="0" applyNumberFormat="1" applyFont="1" applyFill="1" applyBorder="1" applyAlignment="1">
      <alignment horizontal="center" vertical="center" wrapText="1"/>
    </xf>
    <xf numFmtId="0" fontId="0" fillId="0" borderId="30" xfId="4" applyFont="1"/>
    <xf numFmtId="0" fontId="23" fillId="0" borderId="30" xfId="4" applyFont="1" applyAlignment="1">
      <alignment vertical="center"/>
    </xf>
    <xf numFmtId="0" fontId="35" fillId="0" borderId="30" xfId="4" applyFont="1" applyAlignment="1">
      <alignment horizontal="left" vertical="center" wrapText="1"/>
    </xf>
    <xf numFmtId="0" fontId="35" fillId="0" borderId="30" xfId="4" applyFont="1"/>
    <xf numFmtId="164" fontId="23" fillId="0" borderId="22" xfId="4" applyNumberFormat="1" applyFont="1" applyBorder="1" applyAlignment="1" applyProtection="1">
      <alignment horizontal="center" vertical="center" wrapText="1"/>
      <protection locked="0"/>
    </xf>
    <xf numFmtId="1" fontId="24" fillId="0" borderId="22" xfId="4" applyNumberFormat="1" applyFont="1" applyBorder="1" applyAlignment="1" applyProtection="1">
      <alignment horizontal="center" vertical="center" wrapText="1"/>
      <protection locked="0"/>
    </xf>
    <xf numFmtId="164" fontId="23" fillId="0" borderId="22" xfId="4" applyNumberFormat="1" applyFont="1" applyBorder="1" applyAlignment="1" applyProtection="1">
      <alignment horizontal="left" vertical="center" wrapText="1"/>
      <protection locked="0"/>
    </xf>
    <xf numFmtId="170" fontId="23" fillId="0" borderId="22" xfId="4" applyNumberFormat="1" applyFont="1" applyBorder="1" applyAlignment="1" applyProtection="1">
      <alignment horizontal="center" vertical="center" wrapText="1"/>
      <protection locked="0"/>
    </xf>
    <xf numFmtId="169" fontId="64" fillId="19" borderId="22" xfId="4" applyNumberFormat="1" applyFont="1" applyFill="1" applyBorder="1" applyAlignment="1" applyProtection="1">
      <alignment horizontal="center" vertical="center" wrapText="1"/>
      <protection locked="0"/>
    </xf>
    <xf numFmtId="170" fontId="64" fillId="19" borderId="22" xfId="4" applyNumberFormat="1" applyFont="1" applyFill="1" applyBorder="1" applyAlignment="1" applyProtection="1">
      <alignment horizontal="center" vertical="center" wrapText="1"/>
      <protection locked="0"/>
    </xf>
    <xf numFmtId="164" fontId="24" fillId="0" borderId="22" xfId="4" applyNumberFormat="1" applyFont="1" applyBorder="1" applyAlignment="1" applyProtection="1">
      <alignment horizontal="center" vertical="center" wrapText="1"/>
      <protection locked="0"/>
    </xf>
    <xf numFmtId="170" fontId="24" fillId="0" borderId="22" xfId="4" applyNumberFormat="1" applyFont="1" applyBorder="1" applyAlignment="1" applyProtection="1">
      <alignment horizontal="center" vertical="center" wrapText="1"/>
      <protection locked="0"/>
    </xf>
    <xf numFmtId="0" fontId="35" fillId="0" borderId="30" xfId="4" applyFont="1" applyAlignment="1">
      <alignment vertical="center"/>
    </xf>
    <xf numFmtId="164" fontId="85" fillId="0" borderId="22" xfId="4" applyNumberFormat="1" applyFont="1" applyBorder="1" applyAlignment="1" applyProtection="1">
      <alignment horizontal="left" vertical="center" wrapText="1"/>
      <protection locked="0"/>
    </xf>
    <xf numFmtId="0" fontId="24" fillId="0" borderId="22" xfId="4" applyFont="1" applyBorder="1" applyAlignment="1" applyProtection="1">
      <alignment horizontal="center" vertical="center" wrapText="1"/>
      <protection locked="0"/>
    </xf>
    <xf numFmtId="170" fontId="58" fillId="21" borderId="22" xfId="4" applyNumberFormat="1" applyFont="1" applyFill="1" applyBorder="1" applyAlignment="1" applyProtection="1">
      <alignment horizontal="center" vertical="center" wrapText="1"/>
      <protection locked="0"/>
    </xf>
    <xf numFmtId="164" fontId="58" fillId="21" borderId="22" xfId="4" applyNumberFormat="1" applyFont="1" applyFill="1" applyBorder="1" applyAlignment="1" applyProtection="1">
      <alignment horizontal="center" vertical="center" wrapText="1"/>
      <protection locked="0"/>
    </xf>
    <xf numFmtId="169" fontId="58" fillId="21" borderId="22" xfId="4" applyNumberFormat="1" applyFont="1" applyFill="1" applyBorder="1" applyAlignment="1" applyProtection="1">
      <alignment horizontal="center" vertical="center" wrapText="1"/>
      <protection locked="0"/>
    </xf>
    <xf numFmtId="0" fontId="30" fillId="0" borderId="0" xfId="0" applyFont="1" applyAlignment="1">
      <alignment vertical="center"/>
    </xf>
    <xf numFmtId="0" fontId="30" fillId="0" borderId="0" xfId="0" applyFont="1" applyAlignment="1">
      <alignment horizontal="right" vertical="center"/>
    </xf>
    <xf numFmtId="0" fontId="30" fillId="0" borderId="0" xfId="0" applyFont="1" applyAlignment="1">
      <alignment horizontal="right" vertical="center" wrapText="1"/>
    </xf>
    <xf numFmtId="0" fontId="31" fillId="0" borderId="0" xfId="0" applyFont="1" applyAlignment="1">
      <alignment horizontal="right" vertical="center"/>
    </xf>
    <xf numFmtId="169" fontId="63" fillId="2" borderId="22" xfId="4" applyNumberFormat="1" applyFill="1" applyBorder="1" applyAlignment="1">
      <alignment vertical="center"/>
    </xf>
    <xf numFmtId="10" fontId="63" fillId="2" borderId="22" xfId="4" applyNumberFormat="1" applyFill="1" applyBorder="1" applyAlignment="1">
      <alignment horizontal="center" vertical="center" wrapText="1"/>
    </xf>
    <xf numFmtId="169" fontId="63" fillId="20" borderId="22" xfId="4" applyNumberFormat="1" applyFill="1" applyBorder="1" applyAlignment="1">
      <alignment vertical="center"/>
    </xf>
    <xf numFmtId="10" fontId="63" fillId="20" borderId="22" xfId="4" applyNumberFormat="1" applyFill="1" applyBorder="1" applyAlignment="1">
      <alignment horizontal="center" vertical="center" wrapText="1"/>
    </xf>
    <xf numFmtId="170" fontId="63" fillId="2" borderId="22" xfId="4" applyNumberFormat="1" applyFill="1" applyBorder="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33" fillId="0" borderId="0" xfId="0" applyFont="1" applyAlignment="1">
      <alignment horizontal="right" vertical="center"/>
    </xf>
    <xf numFmtId="0" fontId="33" fillId="0" borderId="0" xfId="0" applyFont="1" applyAlignment="1">
      <alignment horizontal="right" vertical="center" wrapText="1"/>
    </xf>
    <xf numFmtId="0" fontId="34" fillId="0" borderId="0" xfId="0" applyFont="1" applyAlignment="1">
      <alignment vertical="center"/>
    </xf>
    <xf numFmtId="0" fontId="34" fillId="0" borderId="0" xfId="0" applyFont="1" applyAlignment="1">
      <alignment horizontal="right" vertical="center"/>
    </xf>
    <xf numFmtId="168" fontId="25" fillId="0" borderId="0" xfId="0" applyNumberFormat="1" applyFont="1" applyAlignment="1">
      <alignment horizontal="right" vertical="center"/>
    </xf>
    <xf numFmtId="0" fontId="34" fillId="0" borderId="0" xfId="0" applyFont="1" applyAlignment="1">
      <alignment horizontal="right" vertical="center" wrapText="1"/>
    </xf>
    <xf numFmtId="0" fontId="25" fillId="0" borderId="0" xfId="0" applyFont="1" applyAlignment="1">
      <alignment horizontal="right" vertical="center"/>
    </xf>
    <xf numFmtId="0" fontId="63" fillId="0" borderId="0" xfId="0" applyFont="1"/>
    <xf numFmtId="169" fontId="24" fillId="2" borderId="1" xfId="0" applyNumberFormat="1" applyFont="1" applyFill="1" applyBorder="1" applyAlignment="1">
      <alignment horizontal="right" vertical="center" wrapText="1"/>
    </xf>
    <xf numFmtId="0" fontId="25" fillId="9" borderId="38" xfId="0" applyFont="1" applyFill="1" applyBorder="1" applyAlignment="1">
      <alignment horizontal="center" vertical="center"/>
    </xf>
    <xf numFmtId="0" fontId="25" fillId="13" borderId="38" xfId="0" applyFont="1" applyFill="1" applyBorder="1" applyAlignment="1">
      <alignment horizontal="center" vertical="center" wrapText="1"/>
    </xf>
    <xf numFmtId="0" fontId="0" fillId="3" borderId="18" xfId="0" applyFill="1" applyBorder="1" applyAlignment="1">
      <alignment horizontal="center" vertical="center" wrapText="1"/>
    </xf>
    <xf numFmtId="0" fontId="0" fillId="3" borderId="22" xfId="0" applyFill="1" applyBorder="1" applyAlignment="1">
      <alignment horizontal="center" vertical="center" wrapText="1"/>
    </xf>
    <xf numFmtId="0" fontId="23" fillId="0" borderId="22" xfId="0" applyFont="1" applyBorder="1" applyAlignment="1" applyProtection="1">
      <alignment horizontal="center" vertical="center" wrapText="1"/>
      <protection locked="0"/>
    </xf>
    <xf numFmtId="0" fontId="23" fillId="0" borderId="93" xfId="0" applyFont="1" applyBorder="1" applyAlignment="1" applyProtection="1">
      <alignment horizontal="center" vertical="center" wrapText="1"/>
      <protection locked="0"/>
    </xf>
    <xf numFmtId="10" fontId="28" fillId="2" borderId="93" xfId="0" applyNumberFormat="1" applyFont="1" applyFill="1" applyBorder="1" applyAlignment="1" applyProtection="1">
      <alignment vertical="center" wrapText="1"/>
      <protection locked="0"/>
    </xf>
    <xf numFmtId="0" fontId="23" fillId="0" borderId="87" xfId="0" applyFont="1" applyBorder="1" applyAlignment="1" applyProtection="1">
      <alignment horizontal="center" vertical="center" wrapText="1"/>
      <protection locked="0"/>
    </xf>
    <xf numFmtId="0" fontId="64" fillId="19" borderId="0" xfId="0" applyFont="1" applyFill="1"/>
    <xf numFmtId="0" fontId="64" fillId="19" borderId="98" xfId="0" applyFont="1" applyFill="1" applyBorder="1" applyAlignment="1">
      <alignment horizontal="justify" vertical="center"/>
    </xf>
    <xf numFmtId="0" fontId="25" fillId="19" borderId="0" xfId="0" applyFont="1" applyFill="1"/>
    <xf numFmtId="0" fontId="25" fillId="22" borderId="87" xfId="0" applyFont="1" applyFill="1" applyBorder="1" applyAlignment="1">
      <alignment vertical="center" wrapText="1"/>
    </xf>
    <xf numFmtId="0" fontId="64" fillId="23" borderId="87" xfId="1" applyFill="1" applyBorder="1" applyAlignment="1">
      <alignment horizontal="center" vertical="center"/>
    </xf>
    <xf numFmtId="0" fontId="25" fillId="22" borderId="87" xfId="0" applyFont="1" applyFill="1" applyBorder="1" applyAlignment="1">
      <alignment horizontal="center" vertical="center" wrapText="1"/>
    </xf>
    <xf numFmtId="0" fontId="64" fillId="19" borderId="87" xfId="1" applyFill="1" applyBorder="1" applyAlignment="1">
      <alignment horizontal="center" vertical="center" wrapText="1"/>
    </xf>
    <xf numFmtId="0" fontId="87" fillId="0" borderId="38" xfId="0" applyFont="1" applyBorder="1" applyAlignment="1">
      <alignment horizontal="center" vertical="center"/>
    </xf>
    <xf numFmtId="9" fontId="64" fillId="0" borderId="0" xfId="0" applyNumberFormat="1" applyFont="1" applyAlignment="1">
      <alignment horizontal="center" vertical="center"/>
    </xf>
    <xf numFmtId="0" fontId="64" fillId="0" borderId="100" xfId="1" applyBorder="1" applyAlignment="1">
      <alignment horizontal="center" vertical="center" wrapText="1"/>
    </xf>
    <xf numFmtId="0" fontId="64" fillId="0" borderId="0" xfId="0" applyFont="1" applyAlignment="1">
      <alignment horizontal="center" vertical="center"/>
    </xf>
    <xf numFmtId="0" fontId="64" fillId="19" borderId="89" xfId="1" applyFill="1" applyBorder="1" applyAlignment="1">
      <alignment horizontal="center" vertical="center" wrapText="1"/>
    </xf>
    <xf numFmtId="10" fontId="64" fillId="19" borderId="90" xfId="1" applyNumberFormat="1" applyFill="1" applyBorder="1" applyAlignment="1">
      <alignment horizontal="center" vertical="center" wrapText="1"/>
    </xf>
    <xf numFmtId="0" fontId="88" fillId="19" borderId="0" xfId="0" applyFont="1" applyFill="1"/>
    <xf numFmtId="14" fontId="23" fillId="0" borderId="87" xfId="0" applyNumberFormat="1" applyFont="1" applyBorder="1"/>
    <xf numFmtId="0" fontId="23" fillId="0" borderId="87" xfId="0" applyFont="1" applyBorder="1"/>
    <xf numFmtId="0" fontId="25" fillId="22" borderId="100" xfId="0" applyFont="1" applyFill="1" applyBorder="1" applyAlignment="1">
      <alignment horizontal="center" vertical="center" wrapText="1"/>
    </xf>
    <xf numFmtId="170" fontId="63" fillId="20" borderId="22" xfId="4" applyNumberFormat="1" applyFill="1" applyBorder="1" applyAlignment="1">
      <alignment vertical="center"/>
    </xf>
    <xf numFmtId="0" fontId="64" fillId="19" borderId="87" xfId="0" applyFont="1" applyFill="1" applyBorder="1" applyAlignment="1">
      <alignment horizontal="center" vertical="center"/>
    </xf>
    <xf numFmtId="10" fontId="64" fillId="0" borderId="87" xfId="8" applyNumberFormat="1" applyFont="1" applyFill="1" applyBorder="1" applyAlignment="1">
      <alignment horizontal="center" vertical="center"/>
    </xf>
    <xf numFmtId="10" fontId="64" fillId="25" borderId="87" xfId="8" applyNumberFormat="1" applyFont="1" applyFill="1" applyBorder="1" applyAlignment="1" applyProtection="1">
      <alignment horizontal="center" vertical="center"/>
      <protection locked="0"/>
    </xf>
    <xf numFmtId="10" fontId="64" fillId="19" borderId="87" xfId="0" applyNumberFormat="1" applyFont="1" applyFill="1" applyBorder="1" applyAlignment="1">
      <alignment horizontal="center" vertical="center"/>
    </xf>
    <xf numFmtId="10" fontId="64" fillId="19" borderId="87" xfId="8" applyNumberFormat="1" applyFont="1" applyFill="1" applyBorder="1" applyAlignment="1">
      <alignment horizontal="center" vertical="center"/>
    </xf>
    <xf numFmtId="0" fontId="64" fillId="25" borderId="87" xfId="0" applyFont="1" applyFill="1" applyBorder="1" applyAlignment="1" applyProtection="1">
      <alignment vertical="center" wrapText="1"/>
      <protection locked="0"/>
    </xf>
    <xf numFmtId="0" fontId="64" fillId="25" borderId="87" xfId="0" applyFont="1" applyFill="1" applyBorder="1" applyAlignment="1" applyProtection="1">
      <alignment horizontal="left" vertical="center" wrapText="1"/>
      <protection locked="0"/>
    </xf>
    <xf numFmtId="0" fontId="64" fillId="25" borderId="87" xfId="0" applyFont="1" applyFill="1" applyBorder="1" applyAlignment="1" applyProtection="1">
      <alignment vertical="center"/>
      <protection locked="0"/>
    </xf>
    <xf numFmtId="0" fontId="64" fillId="19" borderId="30" xfId="0" applyFont="1" applyFill="1" applyBorder="1" applyAlignment="1">
      <alignment vertical="center"/>
    </xf>
    <xf numFmtId="0" fontId="64" fillId="19" borderId="87" xfId="0" applyFont="1" applyFill="1" applyBorder="1" applyAlignment="1">
      <alignment vertical="center"/>
    </xf>
    <xf numFmtId="10" fontId="64" fillId="0" borderId="87" xfId="0" applyNumberFormat="1" applyFont="1" applyBorder="1" applyAlignment="1">
      <alignment vertical="center"/>
    </xf>
    <xf numFmtId="0" fontId="64" fillId="0" borderId="87" xfId="0" applyFont="1" applyBorder="1" applyAlignment="1">
      <alignment vertical="center"/>
    </xf>
    <xf numFmtId="0" fontId="23" fillId="0" borderId="87" xfId="0" applyFont="1" applyBorder="1" applyAlignment="1">
      <alignment horizontal="center" vertical="center" wrapText="1"/>
    </xf>
    <xf numFmtId="0" fontId="64" fillId="19" borderId="87" xfId="0" applyFont="1" applyFill="1" applyBorder="1" applyAlignment="1">
      <alignment horizontal="center" vertical="center" wrapText="1"/>
    </xf>
    <xf numFmtId="9" fontId="64" fillId="19" borderId="87" xfId="0" applyNumberFormat="1" applyFont="1" applyFill="1" applyBorder="1" applyAlignment="1">
      <alignment horizontal="center" vertical="center"/>
    </xf>
    <xf numFmtId="10" fontId="64" fillId="19" borderId="87" xfId="8" applyNumberFormat="1" applyFont="1" applyFill="1" applyBorder="1" applyAlignment="1" applyProtection="1">
      <alignment horizontal="center" vertical="center"/>
    </xf>
    <xf numFmtId="10" fontId="64" fillId="19" borderId="87" xfId="6" applyNumberFormat="1" applyFont="1" applyFill="1" applyBorder="1" applyAlignment="1" applyProtection="1">
      <alignment horizontal="center" vertical="center"/>
    </xf>
    <xf numFmtId="0" fontId="79" fillId="19" borderId="30" xfId="0" applyFont="1" applyFill="1" applyBorder="1" applyAlignment="1">
      <alignment vertical="center" wrapText="1"/>
    </xf>
    <xf numFmtId="0" fontId="64" fillId="19" borderId="30" xfId="0" applyFont="1" applyFill="1" applyBorder="1" applyAlignment="1">
      <alignment horizontal="center" vertical="center" wrapText="1"/>
    </xf>
    <xf numFmtId="164" fontId="3" fillId="0" borderId="87" xfId="8" applyNumberFormat="1" applyFont="1" applyFill="1" applyBorder="1" applyAlignment="1" applyProtection="1">
      <alignment vertical="center"/>
      <protection locked="0"/>
    </xf>
    <xf numFmtId="10" fontId="64" fillId="0" borderId="87" xfId="8" applyNumberFormat="1" applyFont="1" applyFill="1" applyBorder="1" applyAlignment="1" applyProtection="1">
      <alignment horizontal="center" vertical="center"/>
    </xf>
    <xf numFmtId="10" fontId="64" fillId="25" borderId="87" xfId="8" applyNumberFormat="1" applyFont="1" applyFill="1" applyBorder="1" applyAlignment="1" applyProtection="1">
      <alignment horizontal="center" vertical="center"/>
    </xf>
    <xf numFmtId="0" fontId="23" fillId="0" borderId="87" xfId="0" applyFont="1" applyBorder="1" applyAlignment="1">
      <alignment vertical="center" wrapText="1"/>
    </xf>
    <xf numFmtId="0" fontId="63" fillId="0" borderId="87" xfId="0" applyFont="1" applyBorder="1" applyAlignment="1">
      <alignment vertical="center" wrapText="1"/>
    </xf>
    <xf numFmtId="0" fontId="63" fillId="0" borderId="87" xfId="0" applyFont="1" applyBorder="1" applyAlignment="1">
      <alignment horizontal="center" vertical="center" wrapText="1"/>
    </xf>
    <xf numFmtId="0" fontId="3" fillId="0" borderId="87" xfId="0" applyFont="1" applyBorder="1" applyAlignment="1">
      <alignment horizontal="center" vertical="center"/>
    </xf>
    <xf numFmtId="0" fontId="3" fillId="0" borderId="87" xfId="0" applyFont="1" applyBorder="1" applyAlignment="1">
      <alignment vertical="center"/>
    </xf>
    <xf numFmtId="0" fontId="3" fillId="0" borderId="87" xfId="0" applyFont="1" applyBorder="1" applyAlignment="1">
      <alignment vertical="center" wrapText="1"/>
    </xf>
    <xf numFmtId="9" fontId="3" fillId="0" borderId="87" xfId="0" applyNumberFormat="1" applyFont="1" applyBorder="1" applyAlignment="1">
      <alignment vertical="center"/>
    </xf>
    <xf numFmtId="9" fontId="3" fillId="0" borderId="87" xfId="0" applyNumberFormat="1" applyFont="1" applyBorder="1" applyAlignment="1">
      <alignment horizontal="center" vertical="center"/>
    </xf>
    <xf numFmtId="9" fontId="3" fillId="0" borderId="87" xfId="6" applyNumberFormat="1" applyFont="1" applyFill="1" applyBorder="1" applyAlignment="1" applyProtection="1">
      <alignment vertical="center"/>
      <protection locked="0"/>
    </xf>
    <xf numFmtId="0" fontId="86" fillId="0" borderId="30" xfId="0" applyFont="1" applyBorder="1" applyAlignment="1">
      <alignment vertical="center" wrapText="1"/>
    </xf>
    <xf numFmtId="9" fontId="3" fillId="0" borderId="87" xfId="6" applyNumberFormat="1" applyFont="1" applyFill="1" applyBorder="1" applyAlignment="1" applyProtection="1">
      <alignment horizontal="center" vertical="center"/>
      <protection locked="0"/>
    </xf>
    <xf numFmtId="0" fontId="24" fillId="0" borderId="1" xfId="0" applyFont="1" applyBorder="1" applyAlignment="1">
      <alignment vertical="center" wrapText="1"/>
    </xf>
    <xf numFmtId="0" fontId="23" fillId="0" borderId="1" xfId="0" applyFont="1" applyBorder="1"/>
    <xf numFmtId="0" fontId="63" fillId="0" borderId="87" xfId="0" applyFont="1" applyBorder="1"/>
    <xf numFmtId="1" fontId="90" fillId="19" borderId="111" xfId="6" applyNumberFormat="1" applyFont="1" applyFill="1" applyBorder="1" applyAlignment="1" applyProtection="1">
      <alignment horizontal="center" vertical="center"/>
    </xf>
    <xf numFmtId="10" fontId="64" fillId="0" borderId="87" xfId="8" applyNumberFormat="1" applyFont="1" applyFill="1" applyBorder="1" applyAlignment="1" applyProtection="1">
      <alignment horizontal="center" vertical="center" wrapText="1"/>
    </xf>
    <xf numFmtId="171" fontId="23" fillId="0" borderId="22" xfId="7" applyNumberFormat="1" applyFont="1" applyBorder="1" applyAlignment="1" applyProtection="1">
      <alignment horizontal="center" vertical="center"/>
      <protection locked="0"/>
    </xf>
    <xf numFmtId="171" fontId="23" fillId="0" borderId="22" xfId="7" applyNumberFormat="1" applyFont="1" applyBorder="1" applyAlignment="1" applyProtection="1">
      <alignment horizontal="center" vertical="center" wrapText="1"/>
      <protection locked="0"/>
    </xf>
    <xf numFmtId="171" fontId="64" fillId="19" borderId="111" xfId="7" applyNumberFormat="1" applyFont="1" applyFill="1" applyBorder="1" applyAlignment="1" applyProtection="1">
      <alignment horizontal="center" vertical="center" wrapText="1"/>
    </xf>
    <xf numFmtId="42" fontId="64" fillId="19" borderId="111" xfId="7" applyNumberFormat="1" applyFont="1" applyFill="1" applyBorder="1" applyAlignment="1" applyProtection="1">
      <alignment horizontal="center" vertical="center" wrapText="1"/>
    </xf>
    <xf numFmtId="42" fontId="64" fillId="19" borderId="111" xfId="7" applyNumberFormat="1" applyFont="1" applyFill="1" applyBorder="1" applyAlignment="1" applyProtection="1">
      <alignment horizontal="center" vertical="center" wrapText="1"/>
      <protection locked="0"/>
    </xf>
    <xf numFmtId="42" fontId="64" fillId="19" borderId="111" xfId="8" applyNumberFormat="1" applyFont="1" applyFill="1" applyBorder="1" applyAlignment="1" applyProtection="1">
      <alignment horizontal="center" vertical="center" wrapText="1"/>
    </xf>
    <xf numFmtId="1" fontId="93" fillId="25" borderId="87" xfId="6" applyNumberFormat="1" applyFont="1" applyFill="1" applyBorder="1" applyAlignment="1" applyProtection="1">
      <alignment horizontal="center" vertical="center"/>
    </xf>
    <xf numFmtId="10" fontId="79" fillId="25" borderId="87" xfId="8" applyNumberFormat="1" applyFont="1" applyFill="1" applyBorder="1" applyAlignment="1" applyProtection="1">
      <alignment horizontal="center" vertical="center" wrapText="1"/>
    </xf>
    <xf numFmtId="171" fontId="24" fillId="25" borderId="22" xfId="7" applyNumberFormat="1" applyFont="1" applyFill="1" applyBorder="1" applyAlignment="1" applyProtection="1">
      <alignment horizontal="center" vertical="center" wrapText="1"/>
      <protection locked="0"/>
    </xf>
    <xf numFmtId="171" fontId="79" fillId="25" borderId="22" xfId="7" applyNumberFormat="1" applyFont="1" applyFill="1" applyBorder="1" applyAlignment="1" applyProtection="1">
      <alignment horizontal="center" vertical="center" wrapText="1"/>
      <protection locked="0"/>
    </xf>
    <xf numFmtId="42" fontId="79" fillId="25" borderId="87" xfId="8" applyNumberFormat="1" applyFont="1" applyFill="1" applyBorder="1" applyAlignment="1" applyProtection="1">
      <alignment horizontal="center" vertical="center" wrapText="1"/>
    </xf>
    <xf numFmtId="42" fontId="79" fillId="25" borderId="87" xfId="7" applyNumberFormat="1" applyFont="1" applyFill="1" applyBorder="1" applyAlignment="1" applyProtection="1">
      <alignment horizontal="center" vertical="center" wrapText="1"/>
      <protection locked="0"/>
    </xf>
    <xf numFmtId="42" fontId="79" fillId="25" borderId="111" xfId="7" applyNumberFormat="1" applyFont="1" applyFill="1" applyBorder="1" applyAlignment="1" applyProtection="1">
      <alignment horizontal="center" vertical="center" wrapText="1"/>
      <protection locked="0"/>
    </xf>
    <xf numFmtId="42" fontId="79" fillId="25" borderId="111" xfId="7" applyNumberFormat="1" applyFont="1" applyFill="1" applyBorder="1" applyAlignment="1" applyProtection="1">
      <alignment horizontal="center" vertical="center" wrapText="1"/>
    </xf>
    <xf numFmtId="42" fontId="79" fillId="25" borderId="111" xfId="8" applyNumberFormat="1" applyFont="1" applyFill="1" applyBorder="1" applyAlignment="1" applyProtection="1">
      <alignment horizontal="center" vertical="center" wrapText="1"/>
    </xf>
    <xf numFmtId="1" fontId="90" fillId="19" borderId="87" xfId="6" applyNumberFormat="1" applyFont="1" applyFill="1" applyBorder="1" applyAlignment="1" applyProtection="1">
      <alignment horizontal="center" vertical="center"/>
    </xf>
    <xf numFmtId="2" fontId="64" fillId="19" borderId="87" xfId="8" applyNumberFormat="1" applyFont="1" applyFill="1" applyBorder="1" applyAlignment="1" applyProtection="1">
      <alignment horizontal="center" vertical="center" wrapText="1"/>
      <protection locked="0"/>
    </xf>
    <xf numFmtId="42" fontId="64" fillId="19" borderId="87" xfId="8" applyNumberFormat="1" applyFont="1" applyFill="1" applyBorder="1" applyAlignment="1" applyProtection="1">
      <alignment horizontal="center" vertical="center" wrapText="1"/>
    </xf>
    <xf numFmtId="44" fontId="64" fillId="19" borderId="111" xfId="7" applyFont="1" applyFill="1" applyBorder="1" applyAlignment="1" applyProtection="1">
      <alignment horizontal="center" vertical="center" wrapText="1"/>
    </xf>
    <xf numFmtId="10" fontId="24" fillId="26" borderId="22" xfId="8" applyNumberFormat="1" applyFont="1" applyFill="1" applyBorder="1" applyAlignment="1" applyProtection="1">
      <alignment horizontal="center" vertical="center" wrapText="1"/>
    </xf>
    <xf numFmtId="171" fontId="24" fillId="26" borderId="22" xfId="7" applyNumberFormat="1" applyFont="1" applyFill="1" applyBorder="1" applyAlignment="1" applyProtection="1">
      <alignment horizontal="center" vertical="center"/>
      <protection locked="0"/>
    </xf>
    <xf numFmtId="42" fontId="79" fillId="26" borderId="87" xfId="8" applyNumberFormat="1" applyFont="1" applyFill="1" applyBorder="1" applyAlignment="1" applyProtection="1">
      <alignment horizontal="center" vertical="center" wrapText="1"/>
    </xf>
    <xf numFmtId="42" fontId="79" fillId="26" borderId="111" xfId="8" applyNumberFormat="1" applyFont="1" applyFill="1" applyBorder="1" applyAlignment="1" applyProtection="1">
      <alignment horizontal="center" vertical="center" wrapText="1"/>
    </xf>
    <xf numFmtId="10" fontId="64" fillId="19" borderId="87" xfId="8" applyNumberFormat="1" applyFont="1" applyFill="1" applyBorder="1" applyAlignment="1" applyProtection="1">
      <alignment horizontal="center" vertical="center" wrapText="1"/>
      <protection locked="0"/>
    </xf>
    <xf numFmtId="171" fontId="24" fillId="26" borderId="22" xfId="7" applyNumberFormat="1" applyFont="1" applyFill="1" applyBorder="1" applyAlignment="1" applyProtection="1">
      <alignment horizontal="center" vertical="center"/>
    </xf>
    <xf numFmtId="1" fontId="90" fillId="0" borderId="87" xfId="6" applyNumberFormat="1" applyFont="1" applyFill="1" applyBorder="1" applyAlignment="1" applyProtection="1">
      <alignment horizontal="center" vertical="center"/>
    </xf>
    <xf numFmtId="171" fontId="23" fillId="0" borderId="22" xfId="7" applyNumberFormat="1" applyFont="1" applyFill="1" applyBorder="1" applyAlignment="1" applyProtection="1">
      <alignment horizontal="center" vertical="center" wrapText="1"/>
      <protection locked="0"/>
    </xf>
    <xf numFmtId="171" fontId="64" fillId="0" borderId="22" xfId="7" applyNumberFormat="1" applyFont="1" applyFill="1" applyBorder="1" applyAlignment="1" applyProtection="1">
      <alignment horizontal="center" vertical="center" wrapText="1"/>
      <protection locked="0"/>
    </xf>
    <xf numFmtId="42" fontId="64" fillId="0" borderId="87" xfId="8" applyNumberFormat="1" applyFont="1" applyFill="1" applyBorder="1" applyAlignment="1" applyProtection="1">
      <alignment horizontal="center" vertical="center" wrapText="1"/>
    </xf>
    <xf numFmtId="171" fontId="64" fillId="0" borderId="111" xfId="7" applyNumberFormat="1" applyFont="1" applyFill="1" applyBorder="1" applyAlignment="1" applyProtection="1">
      <alignment horizontal="center" vertical="center" wrapText="1"/>
    </xf>
    <xf numFmtId="172" fontId="64" fillId="0" borderId="111" xfId="7" applyNumberFormat="1" applyFont="1" applyFill="1" applyBorder="1" applyAlignment="1" applyProtection="1">
      <alignment horizontal="center" vertical="center" wrapText="1"/>
    </xf>
    <xf numFmtId="166" fontId="23" fillId="0" borderId="22" xfId="0" applyNumberFormat="1" applyFont="1" applyBorder="1" applyAlignment="1" applyProtection="1">
      <alignment horizontal="center" vertical="center" wrapText="1"/>
      <protection locked="0"/>
    </xf>
    <xf numFmtId="42" fontId="64" fillId="0" borderId="87" xfId="7" applyNumberFormat="1" applyFont="1" applyFill="1" applyBorder="1" applyAlignment="1" applyProtection="1">
      <alignment horizontal="center" vertical="center" wrapText="1"/>
      <protection locked="0"/>
    </xf>
    <xf numFmtId="42" fontId="64" fillId="0" borderId="111" xfId="7" applyNumberFormat="1" applyFont="1" applyFill="1" applyBorder="1" applyAlignment="1" applyProtection="1">
      <alignment horizontal="center" vertical="center" wrapText="1"/>
      <protection locked="0"/>
    </xf>
    <xf numFmtId="42" fontId="64" fillId="0" borderId="111" xfId="7" applyNumberFormat="1" applyFont="1" applyFill="1" applyBorder="1" applyAlignment="1" applyProtection="1">
      <alignment horizontal="center" vertical="center" wrapText="1"/>
    </xf>
    <xf numFmtId="42" fontId="64" fillId="0" borderId="111" xfId="8" applyNumberFormat="1" applyFont="1" applyFill="1" applyBorder="1" applyAlignment="1" applyProtection="1">
      <alignment horizontal="center" vertical="center" wrapText="1"/>
    </xf>
    <xf numFmtId="10" fontId="79" fillId="25" borderId="87" xfId="8" applyNumberFormat="1" applyFont="1" applyFill="1" applyBorder="1" applyAlignment="1" applyProtection="1">
      <alignment horizontal="center" vertical="center" wrapText="1"/>
      <protection locked="0"/>
    </xf>
    <xf numFmtId="10" fontId="64" fillId="19" borderId="87" xfId="8" applyNumberFormat="1" applyFont="1" applyFill="1" applyBorder="1" applyAlignment="1" applyProtection="1">
      <alignment horizontal="center" vertical="center" wrapText="1"/>
    </xf>
    <xf numFmtId="171" fontId="23" fillId="19" borderId="22" xfId="7" applyNumberFormat="1" applyFont="1" applyFill="1" applyBorder="1" applyAlignment="1" applyProtection="1">
      <alignment horizontal="center" vertical="center" wrapText="1"/>
      <protection locked="0"/>
    </xf>
    <xf numFmtId="171" fontId="24" fillId="25" borderId="42" xfId="7" applyNumberFormat="1" applyFont="1" applyFill="1" applyBorder="1" applyAlignment="1" applyProtection="1">
      <alignment horizontal="center" vertical="center" wrapText="1"/>
      <protection locked="0"/>
    </xf>
    <xf numFmtId="10" fontId="23" fillId="0" borderId="22" xfId="8" applyNumberFormat="1" applyFont="1" applyBorder="1" applyAlignment="1" applyProtection="1">
      <alignment horizontal="center" vertical="center" wrapText="1"/>
    </xf>
    <xf numFmtId="10" fontId="23" fillId="0" borderId="22" xfId="8" applyNumberFormat="1" applyFont="1" applyFill="1" applyBorder="1" applyAlignment="1" applyProtection="1">
      <alignment horizontal="center" vertical="center" wrapText="1"/>
    </xf>
    <xf numFmtId="10" fontId="24" fillId="25" borderId="22" xfId="8" applyNumberFormat="1" applyFont="1" applyFill="1" applyBorder="1" applyAlignment="1" applyProtection="1">
      <alignment horizontal="center" vertical="center" wrapText="1"/>
    </xf>
    <xf numFmtId="0" fontId="24" fillId="26" borderId="0" xfId="0" applyFont="1" applyFill="1" applyAlignment="1">
      <alignment horizontal="center" vertical="center"/>
    </xf>
    <xf numFmtId="10" fontId="23" fillId="0" borderId="22" xfId="0" applyNumberFormat="1" applyFont="1" applyBorder="1" applyAlignment="1">
      <alignment horizontal="center" vertical="center" wrapText="1"/>
    </xf>
    <xf numFmtId="10" fontId="24" fillId="26" borderId="22" xfId="0" applyNumberFormat="1" applyFont="1" applyFill="1" applyBorder="1" applyAlignment="1">
      <alignment horizontal="center" vertical="center" wrapText="1"/>
    </xf>
    <xf numFmtId="10" fontId="24" fillId="25" borderId="22" xfId="0" applyNumberFormat="1" applyFont="1" applyFill="1" applyBorder="1" applyAlignment="1">
      <alignment horizontal="center" vertical="center" wrapText="1"/>
    </xf>
    <xf numFmtId="10" fontId="23" fillId="19" borderId="22" xfId="0" applyNumberFormat="1" applyFont="1" applyFill="1" applyBorder="1" applyAlignment="1">
      <alignment horizontal="center" vertical="center" wrapText="1"/>
    </xf>
    <xf numFmtId="42" fontId="79" fillId="25" borderId="87" xfId="8" applyNumberFormat="1" applyFont="1" applyFill="1" applyBorder="1" applyAlignment="1" applyProtection="1">
      <alignment horizontal="center" vertical="center" wrapText="1"/>
      <protection locked="0"/>
    </xf>
    <xf numFmtId="171" fontId="79" fillId="25" borderId="111" xfId="7" applyNumberFormat="1" applyFont="1" applyFill="1" applyBorder="1" applyAlignment="1" applyProtection="1">
      <alignment horizontal="center" vertical="center" wrapText="1"/>
      <protection locked="0"/>
    </xf>
    <xf numFmtId="172" fontId="79" fillId="25" borderId="111" xfId="7" applyNumberFormat="1" applyFont="1" applyFill="1" applyBorder="1" applyAlignment="1" applyProtection="1">
      <alignment horizontal="center" vertical="center" wrapText="1"/>
      <protection locked="0"/>
    </xf>
    <xf numFmtId="42" fontId="79" fillId="25" borderId="111" xfId="8" applyNumberFormat="1" applyFont="1" applyFill="1" applyBorder="1" applyAlignment="1" applyProtection="1">
      <alignment horizontal="center" vertical="center" wrapText="1"/>
      <protection locked="0"/>
    </xf>
    <xf numFmtId="171" fontId="23" fillId="0" borderId="0" xfId="7" applyNumberFormat="1" applyFont="1" applyFill="1" applyAlignment="1" applyProtection="1">
      <alignment horizontal="center" vertical="center"/>
    </xf>
    <xf numFmtId="173" fontId="63" fillId="2" borderId="22" xfId="4" applyNumberFormat="1" applyFill="1" applyBorder="1" applyAlignment="1">
      <alignment vertical="center"/>
    </xf>
    <xf numFmtId="172" fontId="63" fillId="2" borderId="22" xfId="4" applyNumberFormat="1" applyFill="1" applyBorder="1" applyAlignment="1">
      <alignment vertical="center"/>
    </xf>
    <xf numFmtId="174" fontId="63" fillId="2" borderId="22" xfId="4" applyNumberFormat="1" applyFill="1" applyBorder="1" applyAlignment="1">
      <alignment vertical="center"/>
    </xf>
    <xf numFmtId="172" fontId="63" fillId="20" borderId="22" xfId="4" applyNumberFormat="1" applyFill="1" applyBorder="1" applyAlignment="1">
      <alignment vertical="center"/>
    </xf>
    <xf numFmtId="0" fontId="23" fillId="19" borderId="102" xfId="0" applyFont="1" applyFill="1" applyBorder="1" applyAlignment="1" applyProtection="1">
      <alignment horizontal="left" vertical="center" wrapText="1"/>
      <protection locked="0"/>
    </xf>
    <xf numFmtId="165" fontId="28" fillId="19" borderId="22" xfId="0" applyNumberFormat="1" applyFont="1" applyFill="1" applyBorder="1" applyAlignment="1" applyProtection="1">
      <alignment horizontal="center" vertical="center" wrapText="1"/>
      <protection locked="0"/>
    </xf>
    <xf numFmtId="171" fontId="28" fillId="19" borderId="22" xfId="7" applyNumberFormat="1" applyFont="1" applyFill="1" applyBorder="1" applyAlignment="1" applyProtection="1">
      <alignment horizontal="right" vertical="center"/>
      <protection locked="0"/>
    </xf>
    <xf numFmtId="171" fontId="28" fillId="19" borderId="39" xfId="7" applyNumberFormat="1" applyFont="1" applyFill="1" applyBorder="1" applyAlignment="1" applyProtection="1">
      <alignment horizontal="right" vertical="center"/>
      <protection locked="0"/>
    </xf>
    <xf numFmtId="165" fontId="28" fillId="19" borderId="37" xfId="0" applyNumberFormat="1" applyFont="1" applyFill="1" applyBorder="1" applyAlignment="1" applyProtection="1">
      <alignment horizontal="center" vertical="center"/>
      <protection locked="0"/>
    </xf>
    <xf numFmtId="165" fontId="28" fillId="19" borderId="42" xfId="0" applyNumberFormat="1" applyFont="1" applyFill="1" applyBorder="1" applyAlignment="1" applyProtection="1">
      <alignment horizontal="center" vertical="center"/>
      <protection locked="0"/>
    </xf>
    <xf numFmtId="171" fontId="23" fillId="28" borderId="42" xfId="7" applyNumberFormat="1" applyFont="1" applyFill="1" applyBorder="1" applyAlignment="1" applyProtection="1">
      <alignment horizontal="center" vertical="center"/>
    </xf>
    <xf numFmtId="44" fontId="23" fillId="28" borderId="42" xfId="7" applyFont="1" applyFill="1" applyBorder="1" applyAlignment="1" applyProtection="1">
      <alignment horizontal="center" vertical="center"/>
    </xf>
    <xf numFmtId="164" fontId="64" fillId="19" borderId="87" xfId="8" applyNumberFormat="1" applyFont="1" applyFill="1" applyBorder="1" applyAlignment="1" applyProtection="1">
      <alignment horizontal="center" vertical="center" wrapText="1"/>
    </xf>
    <xf numFmtId="0" fontId="23" fillId="19" borderId="30" xfId="0" applyFont="1" applyFill="1" applyBorder="1" applyAlignment="1">
      <alignment vertical="center"/>
    </xf>
    <xf numFmtId="165" fontId="28" fillId="19" borderId="38" xfId="0" applyNumberFormat="1" applyFont="1" applyFill="1" applyBorder="1" applyAlignment="1" applyProtection="1">
      <alignment horizontal="left" vertical="center" wrapText="1"/>
      <protection locked="0"/>
    </xf>
    <xf numFmtId="165" fontId="28" fillId="0" borderId="22" xfId="0" applyNumberFormat="1" applyFont="1" applyBorder="1" applyAlignment="1" applyProtection="1">
      <alignment horizontal="center" vertical="center" wrapText="1"/>
      <protection locked="0"/>
    </xf>
    <xf numFmtId="44" fontId="28" fillId="0" borderId="22" xfId="7" applyFont="1" applyFill="1" applyBorder="1" applyAlignment="1" applyProtection="1">
      <alignment horizontal="right" vertical="center"/>
      <protection locked="0"/>
    </xf>
    <xf numFmtId="171" fontId="28" fillId="0" borderId="39" xfId="7" applyNumberFormat="1" applyFont="1" applyFill="1" applyBorder="1" applyAlignment="1" applyProtection="1">
      <alignment horizontal="right" vertical="center"/>
      <protection locked="0"/>
    </xf>
    <xf numFmtId="171" fontId="28" fillId="0" borderId="22" xfId="7" applyNumberFormat="1" applyFont="1" applyFill="1" applyBorder="1" applyAlignment="1" applyProtection="1">
      <alignment horizontal="right" vertical="center"/>
      <protection locked="0"/>
    </xf>
    <xf numFmtId="165" fontId="28" fillId="0" borderId="39" xfId="0" applyNumberFormat="1" applyFont="1" applyBorder="1" applyAlignment="1" applyProtection="1">
      <alignment horizontal="right" vertical="center"/>
      <protection locked="0"/>
    </xf>
    <xf numFmtId="0" fontId="23" fillId="0" borderId="0" xfId="0" applyFont="1" applyAlignment="1" applyProtection="1">
      <alignment vertical="center"/>
      <protection locked="0"/>
    </xf>
    <xf numFmtId="0" fontId="23" fillId="0" borderId="0" xfId="0" applyFont="1" applyProtection="1">
      <protection locked="0"/>
    </xf>
    <xf numFmtId="165" fontId="28" fillId="0" borderId="22" xfId="0" applyNumberFormat="1" applyFont="1" applyBorder="1" applyAlignment="1" applyProtection="1">
      <alignment horizontal="center" vertical="center"/>
      <protection locked="0"/>
    </xf>
    <xf numFmtId="171" fontId="28" fillId="29" borderId="6" xfId="7" applyNumberFormat="1" applyFont="1" applyFill="1" applyBorder="1" applyAlignment="1" applyProtection="1">
      <alignment horizontal="center" vertical="center" wrapText="1"/>
    </xf>
    <xf numFmtId="44" fontId="28" fillId="29" borderId="6" xfId="7" applyFont="1" applyFill="1" applyBorder="1" applyAlignment="1" applyProtection="1">
      <alignment horizontal="center" vertical="center" wrapText="1"/>
    </xf>
    <xf numFmtId="44" fontId="28" fillId="29" borderId="22" xfId="7" applyFont="1" applyFill="1" applyBorder="1" applyAlignment="1" applyProtection="1">
      <alignment horizontal="center" vertical="center" wrapText="1"/>
    </xf>
    <xf numFmtId="171" fontId="28" fillId="29" borderId="42" xfId="7" applyNumberFormat="1" applyFont="1" applyFill="1" applyBorder="1" applyAlignment="1" applyProtection="1">
      <alignment horizontal="center" vertical="center"/>
    </xf>
    <xf numFmtId="164" fontId="64" fillId="30" borderId="87" xfId="8" applyNumberFormat="1" applyFont="1" applyFill="1" applyBorder="1" applyAlignment="1" applyProtection="1">
      <alignment horizontal="center" vertical="center" wrapText="1"/>
    </xf>
    <xf numFmtId="44" fontId="28" fillId="0" borderId="6" xfId="7" applyFont="1" applyFill="1" applyBorder="1" applyAlignment="1" applyProtection="1">
      <alignment horizontal="right" vertical="center"/>
      <protection locked="0"/>
    </xf>
    <xf numFmtId="171" fontId="28" fillId="0" borderId="6" xfId="7" applyNumberFormat="1" applyFont="1" applyFill="1" applyBorder="1" applyAlignment="1" applyProtection="1">
      <alignment horizontal="right" vertical="center"/>
      <protection locked="0"/>
    </xf>
    <xf numFmtId="165" fontId="28" fillId="0" borderId="38" xfId="0" applyNumberFormat="1" applyFont="1" applyBorder="1" applyAlignment="1" applyProtection="1">
      <alignment horizontal="center" vertical="center" wrapText="1"/>
      <protection locked="0"/>
    </xf>
    <xf numFmtId="171" fontId="28" fillId="0" borderId="39" xfId="7" applyNumberFormat="1" applyFont="1" applyFill="1" applyBorder="1" applyAlignment="1" applyProtection="1">
      <alignment horizontal="right" vertical="center"/>
    </xf>
    <xf numFmtId="0" fontId="94" fillId="0" borderId="0" xfId="0" applyFont="1" applyAlignment="1">
      <alignment horizontal="justify" vertical="center" wrapText="1"/>
    </xf>
    <xf numFmtId="0" fontId="94" fillId="0" borderId="0" xfId="0" applyFont="1" applyAlignment="1">
      <alignment horizontal="justify" vertical="center"/>
    </xf>
    <xf numFmtId="0" fontId="95" fillId="0" borderId="0" xfId="0" applyFont="1"/>
    <xf numFmtId="0" fontId="23" fillId="19" borderId="22" xfId="0" applyFont="1" applyFill="1" applyBorder="1" applyAlignment="1" applyProtection="1">
      <alignment horizontal="center" vertical="center" wrapText="1"/>
      <protection locked="0"/>
    </xf>
    <xf numFmtId="0" fontId="84" fillId="25" borderId="87" xfId="0" applyFont="1" applyFill="1" applyBorder="1" applyAlignment="1" applyProtection="1">
      <alignment vertical="center"/>
      <protection locked="0"/>
    </xf>
    <xf numFmtId="9" fontId="97" fillId="25" borderId="87" xfId="6" applyNumberFormat="1" applyFont="1" applyFill="1" applyBorder="1" applyAlignment="1" applyProtection="1">
      <alignment vertical="center" wrapText="1"/>
      <protection locked="0"/>
    </xf>
    <xf numFmtId="10" fontId="97" fillId="0" borderId="87" xfId="8" applyNumberFormat="1" applyFont="1" applyFill="1" applyBorder="1" applyAlignment="1" applyProtection="1">
      <alignment horizontal="center" vertical="center"/>
    </xf>
    <xf numFmtId="10" fontId="97" fillId="25" borderId="87" xfId="8" applyNumberFormat="1" applyFont="1" applyFill="1" applyBorder="1" applyAlignment="1" applyProtection="1">
      <alignment horizontal="center" vertical="center"/>
    </xf>
    <xf numFmtId="10" fontId="97" fillId="19" borderId="87" xfId="6" applyNumberFormat="1" applyFont="1" applyFill="1" applyBorder="1" applyAlignment="1" applyProtection="1">
      <alignment horizontal="center" vertical="center"/>
    </xf>
    <xf numFmtId="9" fontId="97" fillId="25" borderId="87" xfId="6" applyNumberFormat="1" applyFont="1" applyFill="1" applyBorder="1" applyAlignment="1" applyProtection="1">
      <alignment horizontal="left" vertical="center" wrapText="1"/>
      <protection locked="0"/>
    </xf>
    <xf numFmtId="9" fontId="97" fillId="25" borderId="87" xfId="6" applyNumberFormat="1" applyFont="1" applyFill="1" applyBorder="1" applyAlignment="1" applyProtection="1">
      <alignment horizontal="center" vertical="center" wrapText="1"/>
      <protection locked="0"/>
    </xf>
    <xf numFmtId="9" fontId="97" fillId="25" borderId="87" xfId="6" applyNumberFormat="1" applyFont="1" applyFill="1" applyBorder="1" applyAlignment="1" applyProtection="1">
      <alignment horizontal="center" vertical="center"/>
      <protection locked="0"/>
    </xf>
    <xf numFmtId="9" fontId="97" fillId="0" borderId="87" xfId="6" applyNumberFormat="1" applyFont="1" applyFill="1" applyBorder="1" applyAlignment="1" applyProtection="1">
      <alignment vertical="center"/>
      <protection locked="0"/>
    </xf>
    <xf numFmtId="164" fontId="97" fillId="0" borderId="87" xfId="8" applyNumberFormat="1" applyFont="1" applyFill="1" applyBorder="1" applyAlignment="1" applyProtection="1">
      <alignment vertical="center"/>
      <protection locked="0"/>
    </xf>
    <xf numFmtId="0" fontId="35" fillId="0" borderId="87" xfId="0" applyFont="1" applyBorder="1"/>
    <xf numFmtId="165" fontId="28" fillId="29" borderId="6" xfId="7" applyNumberFormat="1" applyFont="1" applyFill="1" applyBorder="1" applyAlignment="1" applyProtection="1">
      <alignment horizontal="center" vertical="center" wrapText="1"/>
    </xf>
    <xf numFmtId="0" fontId="23" fillId="0" borderId="102" xfId="0" applyFont="1" applyBorder="1" applyAlignment="1" applyProtection="1">
      <alignment horizontal="left" vertical="center" wrapText="1"/>
      <protection locked="0"/>
    </xf>
    <xf numFmtId="165" fontId="28" fillId="0" borderId="22" xfId="0" applyNumberFormat="1" applyFont="1" applyBorder="1" applyAlignment="1" applyProtection="1">
      <alignment horizontal="right" vertical="center"/>
      <protection locked="0"/>
    </xf>
    <xf numFmtId="165" fontId="64" fillId="0" borderId="37" xfId="0" applyNumberFormat="1" applyFont="1" applyBorder="1" applyAlignment="1" applyProtection="1">
      <alignment horizontal="center" vertical="center"/>
      <protection locked="0"/>
    </xf>
    <xf numFmtId="165" fontId="28" fillId="0" borderId="6" xfId="0" applyNumberFormat="1" applyFont="1" applyBorder="1" applyAlignment="1" applyProtection="1">
      <alignment horizontal="center" vertical="center" wrapText="1"/>
      <protection locked="0"/>
    </xf>
    <xf numFmtId="0" fontId="99" fillId="33" borderId="109" xfId="0" applyFont="1" applyFill="1" applyBorder="1" applyAlignment="1">
      <alignment horizontal="center" vertical="center" wrapText="1"/>
    </xf>
    <xf numFmtId="0" fontId="99" fillId="34" borderId="109" xfId="0" applyFont="1" applyFill="1" applyBorder="1" applyAlignment="1">
      <alignment horizontal="center" vertical="center" wrapText="1"/>
    </xf>
    <xf numFmtId="0" fontId="99" fillId="30" borderId="109" xfId="0" applyFont="1" applyFill="1" applyBorder="1" applyAlignment="1">
      <alignment vertical="center" wrapText="1"/>
    </xf>
    <xf numFmtId="0" fontId="99" fillId="32" borderId="38" xfId="0" applyFont="1" applyFill="1" applyBorder="1" applyAlignment="1">
      <alignment horizontal="center" vertical="center" wrapText="1"/>
    </xf>
    <xf numFmtId="172" fontId="79" fillId="25" borderId="111" xfId="7" applyNumberFormat="1" applyFont="1" applyFill="1" applyBorder="1" applyAlignment="1" applyProtection="1">
      <alignment horizontal="center" vertical="center" wrapText="1"/>
    </xf>
    <xf numFmtId="165" fontId="28" fillId="0" borderId="32" xfId="0" applyNumberFormat="1" applyFont="1" applyBorder="1" applyAlignment="1" applyProtection="1">
      <alignment horizontal="left" vertical="center" wrapText="1"/>
      <protection locked="0"/>
    </xf>
    <xf numFmtId="0" fontId="65" fillId="21" borderId="88" xfId="0" applyFont="1" applyFill="1" applyBorder="1" applyAlignment="1">
      <alignment horizontal="center" vertical="center" wrapText="1"/>
    </xf>
    <xf numFmtId="0" fontId="65" fillId="34" borderId="88" xfId="0" applyFont="1" applyFill="1" applyBorder="1" applyAlignment="1">
      <alignment horizontal="center" vertical="center" wrapText="1"/>
    </xf>
    <xf numFmtId="0" fontId="65" fillId="37" borderId="88" xfId="0" applyFont="1" applyFill="1" applyBorder="1" applyAlignment="1">
      <alignment horizontal="center" vertical="center" wrapText="1"/>
    </xf>
    <xf numFmtId="0" fontId="65" fillId="36" borderId="88" xfId="0" applyFont="1" applyFill="1" applyBorder="1" applyAlignment="1">
      <alignment horizontal="center" vertical="center" wrapText="1"/>
    </xf>
    <xf numFmtId="0" fontId="65" fillId="34" borderId="88" xfId="9" applyFont="1" applyFill="1" applyBorder="1" applyAlignment="1" applyProtection="1">
      <alignment horizontal="center" vertical="center" wrapText="1"/>
    </xf>
    <xf numFmtId="0" fontId="65" fillId="21" borderId="87" xfId="0" applyFont="1" applyFill="1" applyBorder="1" applyAlignment="1">
      <alignment horizontal="center" vertical="center" wrapText="1"/>
    </xf>
    <xf numFmtId="0" fontId="23" fillId="0" borderId="22" xfId="0" applyFont="1" applyBorder="1" applyAlignment="1" applyProtection="1">
      <alignment horizontal="left" vertical="center" wrapText="1"/>
      <protection locked="0"/>
    </xf>
    <xf numFmtId="0" fontId="100" fillId="0" borderId="30" xfId="10" applyFont="1"/>
    <xf numFmtId="0" fontId="100" fillId="0" borderId="30" xfId="10" applyFont="1" applyProtection="1">
      <protection hidden="1"/>
    </xf>
    <xf numFmtId="0" fontId="101" fillId="0" borderId="30" xfId="10" applyFont="1" applyProtection="1">
      <protection hidden="1"/>
    </xf>
    <xf numFmtId="0" fontId="102" fillId="0" borderId="30" xfId="10" applyFont="1" applyProtection="1">
      <protection hidden="1"/>
    </xf>
    <xf numFmtId="0" fontId="103" fillId="0" borderId="30" xfId="10" applyFont="1" applyProtection="1">
      <protection hidden="1"/>
    </xf>
    <xf numFmtId="0" fontId="100" fillId="0" borderId="87" xfId="10" applyFont="1" applyBorder="1" applyProtection="1">
      <protection hidden="1"/>
    </xf>
    <xf numFmtId="0" fontId="65" fillId="21" borderId="87" xfId="10" applyFont="1" applyFill="1" applyBorder="1" applyAlignment="1" applyProtection="1">
      <alignment horizontal="center" vertical="center" wrapText="1"/>
      <protection hidden="1"/>
    </xf>
    <xf numFmtId="0" fontId="105" fillId="0" borderId="87" xfId="11" applyFont="1" applyFill="1" applyBorder="1" applyAlignment="1" applyProtection="1">
      <alignment horizontal="left" vertical="center" wrapText="1"/>
      <protection hidden="1"/>
    </xf>
    <xf numFmtId="0" fontId="100" fillId="0" borderId="87" xfId="10" applyFont="1" applyBorder="1" applyAlignment="1" applyProtection="1">
      <alignment horizontal="left" vertical="center" wrapText="1"/>
      <protection hidden="1"/>
    </xf>
    <xf numFmtId="0" fontId="1" fillId="0" borderId="30" xfId="10" applyAlignment="1">
      <alignment vertical="center" wrapText="1"/>
    </xf>
    <xf numFmtId="10" fontId="107" fillId="19" borderId="87" xfId="8" applyNumberFormat="1" applyFont="1" applyFill="1" applyBorder="1" applyAlignment="1">
      <alignment horizontal="center" vertical="center"/>
    </xf>
    <xf numFmtId="10" fontId="23" fillId="19" borderId="87" xfId="8" applyNumberFormat="1" applyFont="1" applyFill="1" applyBorder="1" applyAlignment="1">
      <alignment horizontal="center" vertical="center"/>
    </xf>
    <xf numFmtId="165" fontId="28" fillId="0" borderId="37" xfId="0" applyNumberFormat="1" applyFont="1" applyBorder="1" applyAlignment="1" applyProtection="1">
      <alignment horizontal="center" vertical="center"/>
      <protection locked="0"/>
    </xf>
    <xf numFmtId="165" fontId="28" fillId="0" borderId="42" xfId="0" applyNumberFormat="1" applyFont="1" applyBorder="1" applyAlignment="1" applyProtection="1">
      <alignment horizontal="center" vertical="center"/>
      <protection locked="0"/>
    </xf>
    <xf numFmtId="171" fontId="23" fillId="0" borderId="42" xfId="7" applyNumberFormat="1" applyFont="1" applyFill="1" applyBorder="1" applyAlignment="1" applyProtection="1">
      <alignment horizontal="center" vertical="center"/>
    </xf>
    <xf numFmtId="44" fontId="23" fillId="0" borderId="42" xfId="7" applyFont="1" applyFill="1" applyBorder="1" applyAlignment="1" applyProtection="1">
      <alignment horizontal="center" vertical="center"/>
    </xf>
    <xf numFmtId="164" fontId="64" fillId="0" borderId="87" xfId="8" applyNumberFormat="1" applyFont="1" applyFill="1" applyBorder="1" applyAlignment="1" applyProtection="1">
      <alignment horizontal="center" vertical="center" wrapText="1"/>
    </xf>
    <xf numFmtId="0" fontId="23" fillId="0" borderId="30" xfId="0" applyFont="1" applyBorder="1" applyAlignment="1">
      <alignment vertical="center"/>
    </xf>
    <xf numFmtId="0" fontId="64" fillId="19" borderId="87" xfId="0" applyFont="1" applyFill="1" applyBorder="1" applyAlignment="1">
      <alignment vertical="center" wrapText="1"/>
    </xf>
    <xf numFmtId="10" fontId="23" fillId="19" borderId="87" xfId="8" applyNumberFormat="1" applyFont="1" applyFill="1" applyBorder="1" applyAlignment="1" applyProtection="1">
      <alignment horizontal="center" vertical="center" wrapText="1"/>
    </xf>
    <xf numFmtId="0" fontId="85" fillId="25" borderId="87" xfId="6" applyNumberFormat="1" applyFont="1" applyFill="1" applyBorder="1" applyAlignment="1" applyProtection="1">
      <alignment horizontal="left" vertical="center" wrapText="1"/>
    </xf>
    <xf numFmtId="10" fontId="107" fillId="19" borderId="87" xfId="8" applyNumberFormat="1" applyFont="1" applyFill="1" applyBorder="1" applyAlignment="1" applyProtection="1">
      <alignment horizontal="center" vertical="center"/>
    </xf>
    <xf numFmtId="0" fontId="84" fillId="25" borderId="87" xfId="0" applyFont="1" applyFill="1" applyBorder="1" applyAlignment="1">
      <alignment horizontal="left" vertical="center" wrapText="1"/>
    </xf>
    <xf numFmtId="0" fontId="84" fillId="25" borderId="87" xfId="0" applyFont="1" applyFill="1" applyBorder="1" applyAlignment="1">
      <alignment vertical="center" wrapText="1"/>
    </xf>
    <xf numFmtId="0" fontId="64" fillId="19" borderId="87" xfId="0" applyFont="1" applyFill="1" applyBorder="1" applyAlignment="1">
      <alignment horizontal="left" vertical="center" wrapText="1"/>
    </xf>
    <xf numFmtId="10" fontId="85" fillId="25" borderId="87" xfId="8" applyNumberFormat="1" applyFont="1" applyFill="1" applyBorder="1" applyAlignment="1" applyProtection="1">
      <alignment horizontal="left" vertical="center" wrapText="1"/>
    </xf>
    <xf numFmtId="0" fontId="64" fillId="19" borderId="87" xfId="6" applyNumberFormat="1" applyFont="1" applyFill="1" applyBorder="1" applyAlignment="1" applyProtection="1">
      <alignment horizontal="center" vertical="center"/>
    </xf>
    <xf numFmtId="0" fontId="64" fillId="19" borderId="87" xfId="6" applyNumberFormat="1" applyFont="1" applyFill="1" applyBorder="1" applyAlignment="1" applyProtection="1">
      <alignment horizontal="justify" vertical="center" wrapText="1"/>
    </xf>
    <xf numFmtId="10" fontId="90" fillId="19" borderId="87" xfId="8" applyNumberFormat="1" applyFont="1" applyFill="1" applyBorder="1" applyAlignment="1" applyProtection="1">
      <alignment horizontal="center" vertical="center" wrapText="1"/>
    </xf>
    <xf numFmtId="9" fontId="84" fillId="25" borderId="87" xfId="6" applyNumberFormat="1" applyFont="1" applyFill="1" applyBorder="1" applyAlignment="1" applyProtection="1">
      <alignment horizontal="left" vertical="center" wrapText="1"/>
      <protection locked="0"/>
    </xf>
    <xf numFmtId="9" fontId="84" fillId="25" borderId="87" xfId="6" quotePrefix="1" applyNumberFormat="1" applyFont="1" applyFill="1" applyBorder="1" applyAlignment="1" applyProtection="1">
      <alignment horizontal="left" vertical="center" wrapText="1"/>
      <protection locked="0"/>
    </xf>
    <xf numFmtId="166" fontId="23" fillId="0" borderId="22" xfId="0" applyNumberFormat="1" applyFont="1" applyBorder="1" applyAlignment="1">
      <alignment horizontal="center" vertical="center" wrapText="1"/>
    </xf>
    <xf numFmtId="166" fontId="24" fillId="25" borderId="22" xfId="0" applyNumberFormat="1" applyFont="1" applyFill="1" applyBorder="1" applyAlignment="1">
      <alignment horizontal="center" vertical="center" wrapText="1"/>
    </xf>
    <xf numFmtId="42" fontId="79" fillId="25" borderId="87" xfId="7" applyNumberFormat="1" applyFont="1" applyFill="1" applyBorder="1" applyAlignment="1" applyProtection="1">
      <alignment horizontal="center" vertical="center" wrapText="1"/>
    </xf>
    <xf numFmtId="166" fontId="23" fillId="27" borderId="22" xfId="0" applyNumberFormat="1" applyFont="1" applyFill="1" applyBorder="1" applyAlignment="1">
      <alignment horizontal="center" vertical="center" wrapText="1"/>
    </xf>
    <xf numFmtId="166" fontId="23" fillId="19" borderId="22" xfId="0" applyNumberFormat="1" applyFont="1" applyFill="1" applyBorder="1" applyAlignment="1">
      <alignment horizontal="center" vertical="center" wrapText="1"/>
    </xf>
    <xf numFmtId="169" fontId="64" fillId="0" borderId="22" xfId="4" applyNumberFormat="1" applyFont="1" applyBorder="1" applyAlignment="1" applyProtection="1">
      <alignment horizontal="center" vertical="center" wrapText="1"/>
      <protection locked="0"/>
    </xf>
    <xf numFmtId="42" fontId="74" fillId="0" borderId="0" xfId="0" applyNumberFormat="1" applyFont="1"/>
    <xf numFmtId="172" fontId="74" fillId="0" borderId="0" xfId="0" applyNumberFormat="1" applyFont="1"/>
    <xf numFmtId="10" fontId="64" fillId="0" borderId="87" xfId="6" applyNumberFormat="1" applyFont="1" applyFill="1" applyBorder="1" applyAlignment="1" applyProtection="1">
      <alignment horizontal="center" vertical="center"/>
    </xf>
    <xf numFmtId="0" fontId="15" fillId="3" borderId="11" xfId="0" applyFont="1" applyFill="1" applyBorder="1" applyAlignment="1">
      <alignment horizontal="left" vertical="center"/>
    </xf>
    <xf numFmtId="0" fontId="3" fillId="0" borderId="12" xfId="0" applyFont="1" applyBorder="1"/>
    <xf numFmtId="0" fontId="3" fillId="0" borderId="13" xfId="0" applyFont="1" applyBorder="1"/>
    <xf numFmtId="0" fontId="0" fillId="2" borderId="4" xfId="0" applyFill="1" applyBorder="1" applyAlignment="1">
      <alignment horizontal="left" vertical="center" wrapText="1"/>
    </xf>
    <xf numFmtId="0" fontId="3" fillId="0" borderId="5" xfId="0" applyFont="1" applyBorder="1"/>
    <xf numFmtId="0" fontId="3" fillId="0" borderId="6" xfId="0" applyFont="1" applyBorder="1"/>
    <xf numFmtId="0" fontId="8" fillId="4" borderId="4" xfId="0" applyFont="1" applyFill="1" applyBorder="1" applyAlignment="1">
      <alignment horizontal="left" vertical="center" wrapText="1"/>
    </xf>
    <xf numFmtId="0" fontId="63" fillId="2" borderId="39" xfId="0" applyFont="1" applyFill="1" applyBorder="1" applyAlignment="1">
      <alignment horizontal="left" vertical="center" wrapText="1"/>
    </xf>
    <xf numFmtId="0" fontId="3" fillId="0" borderId="47" xfId="0" applyFont="1" applyBorder="1"/>
    <xf numFmtId="0" fontId="16" fillId="3" borderId="19" xfId="0" applyFont="1" applyFill="1" applyBorder="1" applyAlignment="1">
      <alignment horizontal="center" vertical="center" wrapText="1"/>
    </xf>
    <xf numFmtId="0" fontId="3" fillId="0" borderId="25" xfId="0" applyFont="1" applyBorder="1"/>
    <xf numFmtId="0" fontId="3" fillId="0" borderId="26" xfId="0" applyFont="1" applyBorder="1"/>
    <xf numFmtId="0" fontId="3" fillId="0" borderId="27" xfId="0" applyFont="1" applyBorder="1"/>
    <xf numFmtId="0" fontId="0" fillId="0" borderId="0" xfId="0"/>
    <xf numFmtId="0" fontId="3" fillId="0" borderId="28" xfId="0" applyFont="1" applyBorder="1"/>
    <xf numFmtId="0" fontId="3" fillId="0" borderId="23" xfId="0" applyFont="1" applyBorder="1"/>
    <xf numFmtId="0" fontId="3" fillId="0" borderId="29" xfId="0" applyFont="1" applyBorder="1"/>
    <xf numFmtId="0" fontId="3" fillId="0" borderId="30" xfId="0" applyFont="1" applyBorder="1"/>
    <xf numFmtId="0" fontId="6" fillId="3" borderId="19" xfId="0" applyFont="1" applyFill="1" applyBorder="1" applyAlignment="1">
      <alignment horizontal="center" wrapText="1"/>
    </xf>
    <xf numFmtId="0" fontId="6" fillId="2" borderId="14" xfId="0" applyFont="1" applyFill="1" applyBorder="1" applyAlignment="1">
      <alignment horizontal="center" wrapText="1"/>
    </xf>
    <xf numFmtId="0" fontId="3" fillId="0" borderId="16" xfId="0" applyFont="1" applyBorder="1"/>
    <xf numFmtId="0" fontId="3" fillId="0" borderId="15" xfId="0" applyFont="1" applyBorder="1"/>
    <xf numFmtId="0" fontId="11" fillId="3" borderId="14" xfId="0" applyFont="1" applyFill="1" applyBorder="1" applyAlignment="1">
      <alignment horizontal="center" wrapText="1"/>
    </xf>
    <xf numFmtId="0" fontId="63" fillId="19" borderId="39" xfId="0" applyFont="1" applyFill="1" applyBorder="1" applyAlignment="1">
      <alignment horizontal="left" vertical="center" wrapText="1"/>
    </xf>
    <xf numFmtId="0" fontId="3" fillId="19" borderId="47" xfId="0" applyFont="1" applyFill="1" applyBorder="1"/>
    <xf numFmtId="0" fontId="3" fillId="19" borderId="6" xfId="0" applyFont="1" applyFill="1" applyBorder="1"/>
    <xf numFmtId="0" fontId="0" fillId="0" borderId="2" xfId="0" applyBorder="1" applyAlignment="1">
      <alignment horizontal="center" vertical="center" wrapText="1"/>
    </xf>
    <xf numFmtId="0" fontId="3" fillId="0" borderId="17" xfId="0" applyFont="1" applyBorder="1" applyAlignment="1">
      <alignment horizontal="center"/>
    </xf>
    <xf numFmtId="0" fontId="8" fillId="4" borderId="19" xfId="0" applyFont="1" applyFill="1" applyBorder="1" applyAlignment="1">
      <alignment horizontal="center" vertical="center" wrapText="1"/>
    </xf>
    <xf numFmtId="0" fontId="3" fillId="0" borderId="20"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0" fillId="0" borderId="4"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8" fillId="4" borderId="2" xfId="0" applyFont="1" applyFill="1" applyBorder="1" applyAlignment="1">
      <alignment horizontal="left" vertical="center" wrapText="1"/>
    </xf>
    <xf numFmtId="0" fontId="3" fillId="0" borderId="17" xfId="0" applyFont="1" applyBorder="1"/>
    <xf numFmtId="0" fontId="3" fillId="0" borderId="3" xfId="0" applyFont="1" applyBorder="1"/>
    <xf numFmtId="0" fontId="3" fillId="0" borderId="9" xfId="0" applyFont="1" applyBorder="1"/>
    <xf numFmtId="0" fontId="3" fillId="0" borderId="21" xfId="0" applyFont="1" applyBorder="1"/>
    <xf numFmtId="0" fontId="3" fillId="0" borderId="10" xfId="0" applyFont="1" applyBorder="1"/>
    <xf numFmtId="0" fontId="9" fillId="3" borderId="11" xfId="0" applyFont="1" applyFill="1" applyBorder="1" applyAlignment="1">
      <alignment horizontal="center" vertical="center" wrapText="1"/>
    </xf>
    <xf numFmtId="0" fontId="6" fillId="3" borderId="14" xfId="0" applyFont="1" applyFill="1" applyBorder="1" applyAlignment="1">
      <alignment horizontal="center" wrapText="1"/>
    </xf>
    <xf numFmtId="1" fontId="0" fillId="2" borderId="4" xfId="0" applyNumberFormat="1" applyFill="1" applyBorder="1" applyAlignment="1">
      <alignment horizontal="left" vertical="center" wrapText="1"/>
    </xf>
    <xf numFmtId="1" fontId="3" fillId="0" borderId="4" xfId="0" applyNumberFormat="1" applyFont="1" applyBorder="1" applyAlignment="1">
      <alignment horizontal="left" vertical="center" wrapText="1"/>
    </xf>
    <xf numFmtId="0" fontId="22" fillId="3" borderId="19" xfId="0" applyFont="1" applyFill="1" applyBorder="1" applyAlignment="1">
      <alignment horizontal="left" vertical="center" wrapText="1"/>
    </xf>
    <xf numFmtId="0" fontId="11" fillId="3" borderId="19"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2" fillId="2" borderId="2" xfId="0" applyFont="1" applyFill="1" applyBorder="1" applyAlignment="1">
      <alignment horizontal="center" vertical="center"/>
    </xf>
    <xf numFmtId="0" fontId="3" fillId="0" borderId="8" xfId="0" applyFont="1" applyBorder="1"/>
    <xf numFmtId="0" fontId="3" fillId="0" borderId="7" xfId="0" applyFont="1" applyBorder="1"/>
    <xf numFmtId="0" fontId="4" fillId="0" borderId="4" xfId="0" applyFont="1" applyBorder="1" applyAlignment="1">
      <alignment horizontal="center" vertical="center"/>
    </xf>
    <xf numFmtId="0" fontId="4" fillId="2" borderId="4" xfId="0" applyFont="1" applyFill="1" applyBorder="1" applyAlignment="1">
      <alignment horizontal="center" vertical="center"/>
    </xf>
    <xf numFmtId="0" fontId="5" fillId="3" borderId="11" xfId="0" applyFont="1" applyFill="1" applyBorder="1" applyAlignment="1">
      <alignment horizontal="center"/>
    </xf>
    <xf numFmtId="0" fontId="64" fillId="0" borderId="87" xfId="0" applyFont="1" applyBorder="1" applyAlignment="1">
      <alignment horizontal="center" vertical="center"/>
    </xf>
    <xf numFmtId="0" fontId="64" fillId="23" borderId="87" xfId="1" applyFill="1" applyBorder="1" applyAlignment="1">
      <alignment horizontal="center" vertical="center"/>
    </xf>
    <xf numFmtId="0" fontId="64" fillId="23" borderId="87" xfId="1" applyFill="1" applyBorder="1" applyAlignment="1">
      <alignment horizontal="center" vertical="center" wrapText="1"/>
    </xf>
    <xf numFmtId="9" fontId="64" fillId="23" borderId="87" xfId="3" applyFont="1" applyFill="1" applyBorder="1" applyAlignment="1">
      <alignment horizontal="center" vertical="center" wrapText="1"/>
    </xf>
    <xf numFmtId="9" fontId="64" fillId="23" borderId="87" xfId="3" applyFont="1" applyFill="1" applyBorder="1" applyAlignment="1">
      <alignment horizontal="center" vertical="center"/>
    </xf>
    <xf numFmtId="0" fontId="25" fillId="22" borderId="87" xfId="0" applyFont="1" applyFill="1" applyBorder="1" applyAlignment="1">
      <alignment horizontal="left" vertical="center" wrapText="1"/>
    </xf>
    <xf numFmtId="0" fontId="25" fillId="22" borderId="87" xfId="0" applyFont="1" applyFill="1" applyBorder="1" applyAlignment="1">
      <alignment horizontal="center" vertical="center" wrapText="1"/>
    </xf>
    <xf numFmtId="0" fontId="23" fillId="0" borderId="100" xfId="0" applyFont="1" applyBorder="1" applyAlignment="1">
      <alignment horizontal="center"/>
    </xf>
    <xf numFmtId="0" fontId="23" fillId="0" borderId="89" xfId="0" applyFont="1" applyBorder="1" applyAlignment="1">
      <alignment horizontal="center"/>
    </xf>
    <xf numFmtId="0" fontId="23" fillId="0" borderId="90" xfId="0" applyFont="1" applyBorder="1" applyAlignment="1">
      <alignment horizontal="center"/>
    </xf>
    <xf numFmtId="0" fontId="64" fillId="19" borderId="100" xfId="0" applyFont="1" applyFill="1" applyBorder="1" applyAlignment="1">
      <alignment horizontal="center" vertical="center"/>
    </xf>
    <xf numFmtId="0" fontId="64" fillId="19" borderId="89" xfId="0" applyFont="1" applyFill="1" applyBorder="1" applyAlignment="1">
      <alignment horizontal="center" vertical="center"/>
    </xf>
    <xf numFmtId="0" fontId="64" fillId="19" borderId="90" xfId="0" applyFont="1" applyFill="1" applyBorder="1" applyAlignment="1">
      <alignment horizontal="center" vertical="center"/>
    </xf>
    <xf numFmtId="0" fontId="64" fillId="19" borderId="100" xfId="1" applyFill="1" applyBorder="1" applyAlignment="1">
      <alignment horizontal="center" vertical="center" wrapText="1"/>
    </xf>
    <xf numFmtId="0" fontId="64" fillId="19" borderId="89" xfId="1" applyFill="1" applyBorder="1" applyAlignment="1">
      <alignment horizontal="center" vertical="center" wrapText="1"/>
    </xf>
    <xf numFmtId="0" fontId="64" fillId="19" borderId="90" xfId="1" applyFill="1" applyBorder="1" applyAlignment="1">
      <alignment horizontal="center" vertical="center" wrapText="1"/>
    </xf>
    <xf numFmtId="0" fontId="64" fillId="0" borderId="100" xfId="0" applyFont="1" applyBorder="1" applyAlignment="1">
      <alignment horizontal="center" vertical="center"/>
    </xf>
    <xf numFmtId="0" fontId="64" fillId="0" borderId="89" xfId="0" applyFont="1" applyBorder="1" applyAlignment="1">
      <alignment horizontal="center" vertical="center"/>
    </xf>
    <xf numFmtId="0" fontId="64" fillId="0" borderId="90" xfId="0" applyFont="1" applyBorder="1" applyAlignment="1">
      <alignment horizontal="center" vertical="center"/>
    </xf>
    <xf numFmtId="0" fontId="25" fillId="22" borderId="100" xfId="0" applyFont="1" applyFill="1" applyBorder="1" applyAlignment="1">
      <alignment horizontal="justify" vertical="center" wrapText="1"/>
    </xf>
    <xf numFmtId="0" fontId="25" fillId="22" borderId="90" xfId="0" applyFont="1" applyFill="1" applyBorder="1" applyAlignment="1">
      <alignment horizontal="justify" vertical="center" wrapText="1"/>
    </xf>
    <xf numFmtId="0" fontId="25" fillId="22" borderId="89" xfId="0" applyFont="1" applyFill="1" applyBorder="1" applyAlignment="1">
      <alignment horizontal="justify" vertical="center" wrapText="1"/>
    </xf>
    <xf numFmtId="0" fontId="64" fillId="19" borderId="87" xfId="1" applyFill="1" applyBorder="1" applyAlignment="1">
      <alignment horizontal="center" vertical="center" wrapText="1"/>
    </xf>
    <xf numFmtId="0" fontId="25" fillId="19" borderId="87" xfId="1" applyFont="1" applyFill="1" applyBorder="1" applyAlignment="1">
      <alignment horizontal="center" vertical="center" wrapText="1"/>
    </xf>
    <xf numFmtId="0" fontId="64" fillId="0" borderId="87" xfId="1" applyBorder="1" applyAlignment="1">
      <alignment horizontal="justify" vertical="center" wrapText="1"/>
    </xf>
    <xf numFmtId="0" fontId="64" fillId="0" borderId="100" xfId="1" applyBorder="1" applyAlignment="1">
      <alignment horizontal="justify" vertical="center" wrapText="1"/>
    </xf>
    <xf numFmtId="0" fontId="64" fillId="0" borderId="90" xfId="1" applyBorder="1" applyAlignment="1">
      <alignment horizontal="justify" vertical="center" wrapText="1"/>
    </xf>
    <xf numFmtId="0" fontId="25" fillId="22" borderId="100" xfId="0" applyFont="1" applyFill="1" applyBorder="1" applyAlignment="1">
      <alignment horizontal="center" vertical="center" wrapText="1"/>
    </xf>
    <xf numFmtId="0" fontId="25" fillId="22" borderId="89" xfId="0" applyFont="1" applyFill="1" applyBorder="1" applyAlignment="1">
      <alignment horizontal="center" vertical="center" wrapText="1"/>
    </xf>
    <xf numFmtId="0" fontId="25" fillId="22" borderId="90" xfId="0" applyFont="1" applyFill="1" applyBorder="1" applyAlignment="1">
      <alignment horizontal="center" vertical="center" wrapText="1"/>
    </xf>
    <xf numFmtId="0" fontId="64" fillId="23" borderId="100" xfId="1" applyFill="1" applyBorder="1" applyAlignment="1">
      <alignment horizontal="center" vertical="center"/>
    </xf>
    <xf numFmtId="0" fontId="64" fillId="23" borderId="90" xfId="1" applyFill="1" applyBorder="1" applyAlignment="1">
      <alignment horizontal="center" vertical="center"/>
    </xf>
    <xf numFmtId="0" fontId="64" fillId="0" borderId="87" xfId="1" applyBorder="1" applyAlignment="1">
      <alignment horizontal="center" vertical="center" wrapText="1"/>
    </xf>
    <xf numFmtId="0" fontId="64" fillId="19" borderId="100" xfId="1" applyFill="1" applyBorder="1" applyAlignment="1">
      <alignment horizontal="justify" vertical="center" wrapText="1"/>
    </xf>
    <xf numFmtId="0" fontId="64" fillId="19" borderId="89" xfId="1" applyFill="1" applyBorder="1" applyAlignment="1">
      <alignment horizontal="justify" vertical="center" wrapText="1"/>
    </xf>
    <xf numFmtId="0" fontId="64" fillId="19" borderId="90" xfId="1" applyFill="1" applyBorder="1" applyAlignment="1">
      <alignment horizontal="justify" vertical="center" wrapText="1"/>
    </xf>
    <xf numFmtId="0" fontId="64" fillId="19" borderId="89" xfId="1" applyFill="1" applyBorder="1" applyAlignment="1">
      <alignment horizontal="left" vertical="center" wrapText="1"/>
    </xf>
    <xf numFmtId="0" fontId="64" fillId="19" borderId="90" xfId="1" applyFill="1" applyBorder="1" applyAlignment="1">
      <alignment horizontal="left" vertical="center" wrapText="1"/>
    </xf>
    <xf numFmtId="0" fontId="64" fillId="0" borderId="100" xfId="1" applyBorder="1" applyAlignment="1">
      <alignment horizontal="center" vertical="center" wrapText="1"/>
    </xf>
    <xf numFmtId="0" fontId="64" fillId="0" borderId="89" xfId="1" applyBorder="1" applyAlignment="1">
      <alignment horizontal="center" vertical="center" wrapText="1"/>
    </xf>
    <xf numFmtId="0" fontId="64" fillId="0" borderId="90" xfId="1" applyBorder="1" applyAlignment="1">
      <alignment horizontal="center" vertical="center" wrapText="1"/>
    </xf>
    <xf numFmtId="0" fontId="25" fillId="22" borderId="107" xfId="0" applyFont="1" applyFill="1" applyBorder="1" applyAlignment="1">
      <alignment horizontal="center" vertical="center" wrapText="1"/>
    </xf>
    <xf numFmtId="0" fontId="25" fillId="22" borderId="108" xfId="0" applyFont="1" applyFill="1" applyBorder="1" applyAlignment="1">
      <alignment horizontal="center" vertical="center" wrapText="1"/>
    </xf>
    <xf numFmtId="0" fontId="25" fillId="0" borderId="89" xfId="0" applyFont="1" applyBorder="1" applyAlignment="1">
      <alignment horizontal="center" vertical="center"/>
    </xf>
    <xf numFmtId="0" fontId="25" fillId="0" borderId="90" xfId="0" applyFont="1" applyBorder="1" applyAlignment="1">
      <alignment horizontal="center" vertical="center"/>
    </xf>
    <xf numFmtId="0" fontId="64" fillId="23" borderId="100" xfId="1" applyFill="1" applyBorder="1" applyAlignment="1">
      <alignment horizontal="center" vertical="center" wrapText="1"/>
    </xf>
    <xf numFmtId="0" fontId="25" fillId="23" borderId="90" xfId="1" applyFont="1" applyFill="1" applyBorder="1" applyAlignment="1">
      <alignment horizontal="center" vertical="center" wrapText="1"/>
    </xf>
    <xf numFmtId="0" fontId="25" fillId="23" borderId="87" xfId="1" applyFont="1" applyFill="1" applyBorder="1" applyAlignment="1">
      <alignment horizontal="center" vertical="center" wrapText="1"/>
    </xf>
    <xf numFmtId="0" fontId="25" fillId="0" borderId="87" xfId="1" applyFont="1" applyBorder="1" applyAlignment="1">
      <alignment horizontal="center" vertical="center" wrapText="1"/>
    </xf>
    <xf numFmtId="0" fontId="64" fillId="19" borderId="94" xfId="1" applyFill="1" applyBorder="1" applyAlignment="1">
      <alignment horizontal="center" vertical="center" wrapText="1"/>
    </xf>
    <xf numFmtId="0" fontId="64" fillId="19" borderId="91" xfId="1" applyFill="1" applyBorder="1" applyAlignment="1">
      <alignment horizontal="center" vertical="center" wrapText="1"/>
    </xf>
    <xf numFmtId="0" fontId="64" fillId="19" borderId="95" xfId="1" applyFill="1" applyBorder="1" applyAlignment="1">
      <alignment horizontal="center" vertical="center" wrapText="1"/>
    </xf>
    <xf numFmtId="0" fontId="25" fillId="22" borderId="101" xfId="0" applyFont="1" applyFill="1" applyBorder="1" applyAlignment="1">
      <alignment horizontal="center" vertical="center" wrapText="1"/>
    </xf>
    <xf numFmtId="0" fontId="25" fillId="22" borderId="102" xfId="0" applyFont="1" applyFill="1" applyBorder="1" applyAlignment="1">
      <alignment horizontal="center" vertical="center" wrapText="1"/>
    </xf>
    <xf numFmtId="0" fontId="25" fillId="22" borderId="104" xfId="0" applyFont="1" applyFill="1" applyBorder="1" applyAlignment="1">
      <alignment horizontal="center" vertical="center" wrapText="1"/>
    </xf>
    <xf numFmtId="0" fontId="25" fillId="22" borderId="105" xfId="0" applyFont="1" applyFill="1" applyBorder="1" applyAlignment="1">
      <alignment horizontal="center" vertical="center" wrapText="1"/>
    </xf>
    <xf numFmtId="0" fontId="87" fillId="0" borderId="103" xfId="0" applyFont="1" applyBorder="1" applyAlignment="1">
      <alignment horizontal="center" vertical="center"/>
    </xf>
    <xf numFmtId="2" fontId="87" fillId="0" borderId="106" xfId="0" applyNumberFormat="1" applyFont="1" applyBorder="1" applyAlignment="1">
      <alignment horizontal="center" vertical="center"/>
    </xf>
    <xf numFmtId="0" fontId="64" fillId="19" borderId="94" xfId="0" applyFont="1" applyFill="1" applyBorder="1" applyAlignment="1">
      <alignment horizontal="center" vertical="center"/>
    </xf>
    <xf numFmtId="0" fontId="64" fillId="19" borderId="91" xfId="0" applyFont="1" applyFill="1" applyBorder="1" applyAlignment="1">
      <alignment horizontal="center" vertical="center"/>
    </xf>
    <xf numFmtId="0" fontId="64" fillId="19" borderId="95" xfId="0" applyFont="1" applyFill="1" applyBorder="1" applyAlignment="1">
      <alignment horizontal="center" vertical="center"/>
    </xf>
    <xf numFmtId="0" fontId="64" fillId="19" borderId="96" xfId="0" applyFont="1" applyFill="1" applyBorder="1" applyAlignment="1">
      <alignment horizontal="center" vertical="center"/>
    </xf>
    <xf numFmtId="0" fontId="64" fillId="19" borderId="30" xfId="0" applyFont="1" applyFill="1" applyBorder="1" applyAlignment="1">
      <alignment horizontal="center" vertical="center"/>
    </xf>
    <xf numFmtId="0" fontId="64" fillId="19" borderId="97" xfId="0" applyFont="1" applyFill="1" applyBorder="1" applyAlignment="1">
      <alignment horizontal="center" vertical="center"/>
    </xf>
    <xf numFmtId="0" fontId="64" fillId="19" borderId="92" xfId="0" applyFont="1" applyFill="1" applyBorder="1" applyAlignment="1">
      <alignment horizontal="left" vertical="center"/>
    </xf>
    <xf numFmtId="0" fontId="64" fillId="19" borderId="92" xfId="0" applyFont="1" applyFill="1" applyBorder="1" applyAlignment="1">
      <alignment horizontal="right" vertical="center"/>
    </xf>
    <xf numFmtId="0" fontId="64" fillId="19" borderId="99" xfId="0" applyFont="1" applyFill="1" applyBorder="1" applyAlignment="1">
      <alignment horizontal="right" vertical="center"/>
    </xf>
    <xf numFmtId="0" fontId="87" fillId="0" borderId="87" xfId="2" applyFont="1" applyBorder="1" applyAlignment="1">
      <alignment horizontal="center" vertical="center"/>
    </xf>
    <xf numFmtId="14" fontId="23" fillId="0" borderId="89" xfId="0" applyNumberFormat="1" applyFont="1" applyBorder="1" applyAlignment="1">
      <alignment horizontal="center"/>
    </xf>
    <xf numFmtId="0" fontId="23" fillId="0" borderId="100" xfId="1" applyFont="1" applyBorder="1" applyAlignment="1">
      <alignment horizontal="center" vertical="center" wrapText="1"/>
    </xf>
    <xf numFmtId="0" fontId="23" fillId="0" borderId="89" xfId="1" applyFont="1" applyBorder="1" applyAlignment="1">
      <alignment horizontal="center" vertical="center" wrapText="1"/>
    </xf>
    <xf numFmtId="0" fontId="23" fillId="0" borderId="90" xfId="1" applyFont="1" applyBorder="1" applyAlignment="1">
      <alignment horizontal="center" vertical="center" wrapText="1"/>
    </xf>
    <xf numFmtId="10" fontId="64" fillId="19" borderId="109" xfId="0" applyNumberFormat="1" applyFont="1" applyFill="1" applyBorder="1" applyAlignment="1">
      <alignment horizontal="center" vertical="center"/>
    </xf>
    <xf numFmtId="10" fontId="64" fillId="19" borderId="110" xfId="0" applyNumberFormat="1" applyFont="1" applyFill="1" applyBorder="1" applyAlignment="1">
      <alignment horizontal="center" vertical="center"/>
    </xf>
    <xf numFmtId="10" fontId="64" fillId="19" borderId="111" xfId="0" applyNumberFormat="1" applyFont="1" applyFill="1" applyBorder="1" applyAlignment="1">
      <alignment horizontal="center" vertical="center"/>
    </xf>
    <xf numFmtId="0" fontId="64" fillId="19" borderId="109" xfId="0" applyFont="1" applyFill="1" applyBorder="1" applyAlignment="1">
      <alignment horizontal="center" vertical="center"/>
    </xf>
    <xf numFmtId="0" fontId="64" fillId="19" borderId="110" xfId="0" applyFont="1" applyFill="1" applyBorder="1" applyAlignment="1">
      <alignment horizontal="center" vertical="center"/>
    </xf>
    <xf numFmtId="0" fontId="64" fillId="19" borderId="111" xfId="0" applyFont="1" applyFill="1" applyBorder="1" applyAlignment="1">
      <alignment horizontal="center" vertical="center"/>
    </xf>
    <xf numFmtId="0" fontId="64" fillId="19" borderId="109" xfId="0" applyFont="1" applyFill="1" applyBorder="1" applyAlignment="1">
      <alignment horizontal="center" vertical="center" wrapText="1"/>
    </xf>
    <xf numFmtId="0" fontId="64" fillId="19" borderId="110" xfId="0" applyFont="1" applyFill="1" applyBorder="1" applyAlignment="1">
      <alignment horizontal="center" vertical="center" wrapText="1"/>
    </xf>
    <xf numFmtId="0" fontId="64" fillId="19" borderId="111" xfId="0" applyFont="1" applyFill="1" applyBorder="1" applyAlignment="1">
      <alignment horizontal="center" vertical="center" wrapText="1"/>
    </xf>
    <xf numFmtId="9" fontId="64" fillId="19" borderId="109" xfId="0" applyNumberFormat="1" applyFont="1" applyFill="1" applyBorder="1" applyAlignment="1">
      <alignment horizontal="center" vertical="center"/>
    </xf>
    <xf numFmtId="9" fontId="64" fillId="19" borderId="110" xfId="0" applyNumberFormat="1" applyFont="1" applyFill="1" applyBorder="1" applyAlignment="1">
      <alignment horizontal="center" vertical="center"/>
    </xf>
    <xf numFmtId="9" fontId="64" fillId="19" borderId="111" xfId="0" applyNumberFormat="1" applyFont="1" applyFill="1" applyBorder="1" applyAlignment="1">
      <alignment horizontal="center" vertical="center"/>
    </xf>
    <xf numFmtId="10" fontId="64" fillId="19" borderId="109" xfId="8" applyNumberFormat="1" applyFont="1" applyFill="1" applyBorder="1" applyAlignment="1" applyProtection="1">
      <alignment horizontal="center" vertical="center"/>
    </xf>
    <xf numFmtId="10" fontId="64" fillId="19" borderId="110" xfId="8" applyNumberFormat="1" applyFont="1" applyFill="1" applyBorder="1" applyAlignment="1" applyProtection="1">
      <alignment horizontal="center" vertical="center"/>
    </xf>
    <xf numFmtId="10" fontId="64" fillId="19" borderId="109" xfId="8" applyNumberFormat="1" applyFont="1" applyFill="1" applyBorder="1" applyAlignment="1">
      <alignment horizontal="center" vertical="center"/>
    </xf>
    <xf numFmtId="10" fontId="64" fillId="19" borderId="110" xfId="8" applyNumberFormat="1" applyFont="1" applyFill="1" applyBorder="1" applyAlignment="1">
      <alignment horizontal="center" vertical="center"/>
    </xf>
    <xf numFmtId="10" fontId="64" fillId="19" borderId="111" xfId="8" applyNumberFormat="1" applyFont="1" applyFill="1" applyBorder="1" applyAlignment="1">
      <alignment horizontal="center" vertical="center"/>
    </xf>
    <xf numFmtId="10" fontId="64" fillId="0" borderId="109" xfId="8" applyNumberFormat="1" applyFont="1" applyFill="1" applyBorder="1" applyAlignment="1">
      <alignment horizontal="center" vertical="center"/>
    </xf>
    <xf numFmtId="10" fontId="64" fillId="0" borderId="110" xfId="8" applyNumberFormat="1" applyFont="1" applyFill="1" applyBorder="1" applyAlignment="1">
      <alignment horizontal="center" vertical="center"/>
    </xf>
    <xf numFmtId="10" fontId="64" fillId="0" borderId="111" xfId="8" applyNumberFormat="1" applyFont="1" applyFill="1" applyBorder="1" applyAlignment="1">
      <alignment horizontal="center" vertical="center"/>
    </xf>
    <xf numFmtId="10" fontId="64" fillId="0" borderId="109" xfId="0" applyNumberFormat="1" applyFont="1" applyBorder="1" applyAlignment="1">
      <alignment horizontal="center" vertical="center"/>
    </xf>
    <xf numFmtId="10" fontId="64" fillId="0" borderId="110" xfId="0" applyNumberFormat="1" applyFont="1" applyBorder="1" applyAlignment="1">
      <alignment horizontal="center" vertical="center"/>
    </xf>
    <xf numFmtId="10" fontId="64" fillId="0" borderId="111" xfId="0" applyNumberFormat="1" applyFont="1" applyBorder="1" applyAlignment="1">
      <alignment horizontal="center" vertical="center"/>
    </xf>
    <xf numFmtId="10" fontId="64" fillId="19" borderId="111" xfId="8" applyNumberFormat="1" applyFont="1" applyFill="1" applyBorder="1" applyAlignment="1" applyProtection="1">
      <alignment horizontal="center" vertical="center"/>
    </xf>
    <xf numFmtId="9" fontId="64" fillId="19" borderId="109" xfId="8" applyFont="1" applyFill="1" applyBorder="1" applyAlignment="1" applyProtection="1">
      <alignment horizontal="center" vertical="center"/>
    </xf>
    <xf numFmtId="9" fontId="64" fillId="19" borderId="110" xfId="8" applyFont="1" applyFill="1" applyBorder="1" applyAlignment="1" applyProtection="1">
      <alignment horizontal="center" vertical="center"/>
    </xf>
    <xf numFmtId="9" fontId="64" fillId="19" borderId="111" xfId="8" applyFont="1" applyFill="1" applyBorder="1" applyAlignment="1" applyProtection="1">
      <alignment horizontal="center" vertical="center"/>
    </xf>
    <xf numFmtId="0" fontId="25" fillId="8" borderId="35" xfId="0" applyFont="1" applyFill="1" applyBorder="1" applyAlignment="1">
      <alignment horizontal="center" vertical="center" wrapText="1"/>
    </xf>
    <xf numFmtId="0" fontId="3" fillId="0" borderId="36" xfId="0" applyFont="1" applyBorder="1"/>
    <xf numFmtId="0" fontId="3" fillId="0" borderId="37" xfId="0" applyFont="1" applyBorder="1"/>
    <xf numFmtId="0" fontId="25" fillId="7" borderId="35"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5" fillId="8" borderId="4"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65" fillId="21" borderId="88" xfId="0" applyFont="1" applyFill="1" applyBorder="1" applyAlignment="1">
      <alignment horizontal="center" vertical="center" wrapText="1"/>
    </xf>
    <xf numFmtId="0" fontId="65" fillId="36" borderId="88" xfId="0" applyFont="1" applyFill="1" applyBorder="1" applyAlignment="1">
      <alignment horizontal="center" vertical="center" wrapText="1"/>
    </xf>
    <xf numFmtId="0" fontId="27" fillId="9" borderId="30" xfId="0" applyFont="1" applyFill="1" applyBorder="1" applyAlignment="1">
      <alignment horizontal="center" vertical="center" wrapText="1"/>
    </xf>
    <xf numFmtId="0" fontId="27" fillId="9" borderId="92" xfId="0" applyFont="1" applyFill="1" applyBorder="1" applyAlignment="1">
      <alignment horizontal="center" vertical="center" wrapText="1"/>
    </xf>
    <xf numFmtId="0" fontId="65" fillId="35" borderId="88" xfId="0" applyFont="1" applyFill="1" applyBorder="1" applyAlignment="1">
      <alignment horizontal="center" vertical="center" wrapText="1"/>
    </xf>
    <xf numFmtId="0" fontId="65" fillId="34" borderId="88" xfId="0" applyFont="1" applyFill="1" applyBorder="1" applyAlignment="1">
      <alignment horizontal="center" vertical="center" wrapText="1"/>
    </xf>
    <xf numFmtId="0" fontId="28" fillId="0" borderId="38" xfId="0" applyFont="1" applyBorder="1" applyAlignment="1">
      <alignment horizontal="justify" vertical="center" wrapText="1"/>
    </xf>
    <xf numFmtId="0" fontId="64" fillId="0" borderId="41" xfId="0" applyFont="1" applyBorder="1" applyAlignment="1">
      <alignment horizontal="justify"/>
    </xf>
    <xf numFmtId="0" fontId="64" fillId="0" borderId="42" xfId="0" applyFont="1" applyBorder="1" applyAlignment="1">
      <alignment horizontal="justify"/>
    </xf>
    <xf numFmtId="0" fontId="28" fillId="0" borderId="38" xfId="0" applyFont="1" applyBorder="1" applyAlignment="1">
      <alignment horizontal="center" vertical="center" wrapText="1"/>
    </xf>
    <xf numFmtId="0" fontId="64" fillId="0" borderId="41" xfId="0" applyFont="1" applyBorder="1" applyAlignment="1">
      <alignment horizontal="center"/>
    </xf>
    <xf numFmtId="0" fontId="64" fillId="0" borderId="42" xfId="0" applyFont="1" applyBorder="1" applyAlignment="1">
      <alignment horizontal="center"/>
    </xf>
    <xf numFmtId="0" fontId="28" fillId="0" borderId="103" xfId="0" applyFont="1" applyBorder="1" applyAlignment="1">
      <alignment horizontal="left" vertical="center" wrapText="1"/>
    </xf>
    <xf numFmtId="0" fontId="28" fillId="0" borderId="41" xfId="0" applyFont="1" applyBorder="1" applyAlignment="1">
      <alignment horizontal="left" vertical="center" wrapText="1"/>
    </xf>
    <xf numFmtId="0" fontId="28" fillId="0" borderId="42" xfId="0" applyFont="1" applyBorder="1" applyAlignment="1">
      <alignment horizontal="left" vertical="center" wrapText="1"/>
    </xf>
    <xf numFmtId="0" fontId="64" fillId="0" borderId="41" xfId="0" applyFont="1" applyBorder="1"/>
    <xf numFmtId="0" fontId="64" fillId="0" borderId="42" xfId="0" applyFont="1" applyBorder="1"/>
    <xf numFmtId="165" fontId="24" fillId="10" borderId="46" xfId="4" applyNumberFormat="1" applyFont="1" applyFill="1" applyBorder="1" applyAlignment="1">
      <alignment horizontal="center" vertical="center" wrapText="1"/>
    </xf>
    <xf numFmtId="0" fontId="3" fillId="0" borderId="45" xfId="4" applyFont="1" applyBorder="1"/>
    <xf numFmtId="0" fontId="3" fillId="0" borderId="37" xfId="4" applyFont="1" applyBorder="1"/>
    <xf numFmtId="0" fontId="77" fillId="4" borderId="4" xfId="0" applyFont="1" applyFill="1" applyBorder="1" applyAlignment="1">
      <alignment horizontal="center" vertical="center" wrapText="1"/>
    </xf>
    <xf numFmtId="0" fontId="78" fillId="0" borderId="5" xfId="0" applyFont="1" applyBorder="1" applyAlignment="1">
      <alignment horizontal="center"/>
    </xf>
    <xf numFmtId="0" fontId="78" fillId="0" borderId="6" xfId="0" applyFont="1" applyBorder="1" applyAlignment="1">
      <alignment horizontal="center"/>
    </xf>
    <xf numFmtId="0" fontId="76" fillId="7" borderId="31" xfId="0" applyFont="1" applyFill="1" applyBorder="1" applyAlignment="1">
      <alignment horizontal="center" vertical="center" wrapText="1"/>
    </xf>
    <xf numFmtId="0" fontId="78" fillId="0" borderId="34" xfId="0" applyFont="1" applyBorder="1"/>
    <xf numFmtId="0" fontId="78" fillId="0" borderId="32" xfId="0" applyFont="1" applyBorder="1"/>
    <xf numFmtId="0" fontId="77" fillId="9" borderId="4" xfId="0" applyFont="1" applyFill="1" applyBorder="1" applyAlignment="1">
      <alignment horizontal="center" vertical="center" wrapText="1"/>
    </xf>
    <xf numFmtId="0" fontId="78" fillId="0" borderId="5" xfId="0" applyFont="1" applyBorder="1"/>
    <xf numFmtId="0" fontId="78" fillId="0" borderId="6" xfId="0" applyFont="1" applyBorder="1"/>
    <xf numFmtId="0" fontId="28" fillId="0" borderId="38" xfId="0" applyFont="1" applyBorder="1" applyAlignment="1">
      <alignment horizontal="left" vertical="center" wrapText="1"/>
    </xf>
    <xf numFmtId="0" fontId="28" fillId="0" borderId="106" xfId="0" applyFont="1" applyBorder="1" applyAlignment="1">
      <alignment horizontal="left" vertical="center" wrapText="1"/>
    </xf>
    <xf numFmtId="0" fontId="77" fillId="10" borderId="4" xfId="0" applyFont="1" applyFill="1" applyBorder="1" applyAlignment="1">
      <alignment horizontal="center" vertical="center" wrapText="1"/>
    </xf>
    <xf numFmtId="0" fontId="25" fillId="8" borderId="44" xfId="0" applyFont="1" applyFill="1" applyBorder="1" applyAlignment="1">
      <alignment horizontal="center" vertical="center"/>
    </xf>
    <xf numFmtId="0" fontId="3" fillId="0" borderId="45" xfId="0" applyFont="1" applyBorder="1"/>
    <xf numFmtId="0" fontId="25" fillId="9" borderId="4" xfId="0" applyFont="1" applyFill="1" applyBorder="1" applyAlignment="1">
      <alignment horizontal="center" vertical="center"/>
    </xf>
    <xf numFmtId="0" fontId="27" fillId="8" borderId="44" xfId="0" applyFont="1" applyFill="1" applyBorder="1" applyAlignment="1">
      <alignment horizontal="center" vertical="center"/>
    </xf>
    <xf numFmtId="0" fontId="81" fillId="3" borderId="38" xfId="0" applyFont="1" applyFill="1" applyBorder="1" applyAlignment="1" applyProtection="1">
      <alignment horizontal="center" vertical="center" wrapText="1"/>
      <protection locked="0"/>
    </xf>
    <xf numFmtId="0" fontId="3" fillId="0" borderId="41" xfId="0" applyFont="1" applyBorder="1" applyProtection="1">
      <protection locked="0"/>
    </xf>
    <xf numFmtId="0" fontId="3" fillId="0" borderId="42" xfId="0" applyFont="1" applyBorder="1" applyProtection="1">
      <protection locked="0"/>
    </xf>
    <xf numFmtId="2" fontId="35" fillId="3" borderId="38" xfId="0" applyNumberFormat="1" applyFont="1" applyFill="1" applyBorder="1" applyAlignment="1" applyProtection="1">
      <alignment horizontal="center" vertical="center" wrapText="1"/>
      <protection locked="0"/>
    </xf>
    <xf numFmtId="2" fontId="3" fillId="0" borderId="41" xfId="0" applyNumberFormat="1" applyFont="1" applyBorder="1" applyProtection="1">
      <protection locked="0"/>
    </xf>
    <xf numFmtId="2" fontId="3" fillId="0" borderId="42" xfId="0" applyNumberFormat="1" applyFont="1" applyBorder="1" applyProtection="1">
      <protection locked="0"/>
    </xf>
    <xf numFmtId="167" fontId="35" fillId="3" borderId="38" xfId="0" applyNumberFormat="1" applyFont="1" applyFill="1" applyBorder="1" applyAlignment="1" applyProtection="1">
      <alignment horizontal="center" vertical="center" wrapText="1"/>
      <protection locked="0"/>
    </xf>
    <xf numFmtId="0" fontId="35" fillId="2" borderId="38" xfId="0" applyFont="1" applyFill="1" applyBorder="1" applyAlignment="1">
      <alignment horizontal="center" vertical="center" wrapText="1"/>
    </xf>
    <xf numFmtId="0" fontId="3" fillId="0" borderId="41" xfId="0" applyFont="1" applyBorder="1"/>
    <xf numFmtId="0" fontId="3" fillId="0" borderId="42" xfId="0" applyFont="1" applyBorder="1"/>
    <xf numFmtId="164" fontId="58" fillId="21" borderId="39" xfId="4" applyNumberFormat="1" applyFont="1" applyFill="1" applyBorder="1" applyAlignment="1" applyProtection="1">
      <alignment horizontal="center" vertical="center" wrapText="1"/>
      <protection locked="0"/>
    </xf>
    <xf numFmtId="0" fontId="86" fillId="21" borderId="47" xfId="4" applyFont="1" applyFill="1" applyBorder="1" applyProtection="1">
      <protection locked="0"/>
    </xf>
    <xf numFmtId="0" fontId="86" fillId="21" borderId="6" xfId="4" applyFont="1" applyFill="1" applyBorder="1" applyProtection="1">
      <protection locked="0"/>
    </xf>
    <xf numFmtId="0" fontId="25" fillId="12" borderId="4" xfId="0" applyFont="1" applyFill="1" applyBorder="1" applyAlignment="1">
      <alignment horizontal="center" vertical="center" wrapText="1"/>
    </xf>
    <xf numFmtId="0" fontId="25" fillId="12" borderId="35" xfId="0" applyFont="1" applyFill="1" applyBorder="1" applyAlignment="1">
      <alignment horizontal="center" vertical="center" wrapText="1"/>
    </xf>
    <xf numFmtId="0" fontId="25" fillId="2" borderId="11" xfId="0" applyFont="1" applyFill="1" applyBorder="1" applyAlignment="1">
      <alignment horizontal="center" vertical="center" wrapText="1"/>
    </xf>
    <xf numFmtId="165" fontId="28" fillId="19" borderId="38" xfId="0" applyNumberFormat="1" applyFont="1" applyFill="1" applyBorder="1" applyAlignment="1" applyProtection="1">
      <alignment horizontal="center" vertical="center" wrapText="1"/>
      <protection locked="0"/>
    </xf>
    <xf numFmtId="165" fontId="28" fillId="19" borderId="41" xfId="0" applyNumberFormat="1" applyFont="1" applyFill="1" applyBorder="1" applyAlignment="1" applyProtection="1">
      <alignment horizontal="center" vertical="center" wrapText="1"/>
      <protection locked="0"/>
    </xf>
    <xf numFmtId="165" fontId="28" fillId="19" borderId="42" xfId="0" applyNumberFormat="1" applyFont="1" applyFill="1" applyBorder="1" applyAlignment="1" applyProtection="1">
      <alignment horizontal="center" vertical="center" wrapText="1"/>
      <protection locked="0"/>
    </xf>
    <xf numFmtId="165" fontId="28" fillId="19" borderId="38" xfId="0" applyNumberFormat="1" applyFont="1" applyFill="1" applyBorder="1" applyAlignment="1" applyProtection="1">
      <alignment horizontal="left" vertical="center" wrapText="1"/>
      <protection locked="0"/>
    </xf>
    <xf numFmtId="165" fontId="28" fillId="19" borderId="41" xfId="0" applyNumberFormat="1" applyFont="1" applyFill="1" applyBorder="1" applyAlignment="1" applyProtection="1">
      <alignment horizontal="left" vertical="center" wrapText="1"/>
      <protection locked="0"/>
    </xf>
    <xf numFmtId="165" fontId="28" fillId="19" borderId="42" xfId="0" applyNumberFormat="1" applyFont="1" applyFill="1" applyBorder="1" applyAlignment="1" applyProtection="1">
      <alignment horizontal="left" vertical="center" wrapText="1"/>
      <protection locked="0"/>
    </xf>
    <xf numFmtId="165" fontId="28" fillId="0" borderId="38" xfId="0" applyNumberFormat="1" applyFont="1" applyBorder="1" applyAlignment="1" applyProtection="1">
      <alignment horizontal="left" vertical="center" wrapText="1"/>
      <protection locked="0"/>
    </xf>
    <xf numFmtId="165" fontId="28" fillId="0" borderId="41" xfId="0" applyNumberFormat="1" applyFont="1" applyBorder="1" applyAlignment="1" applyProtection="1">
      <alignment horizontal="left" vertical="center" wrapText="1"/>
      <protection locked="0"/>
    </xf>
    <xf numFmtId="165" fontId="28" fillId="0" borderId="42" xfId="0" applyNumberFormat="1" applyFont="1" applyBorder="1" applyAlignment="1" applyProtection="1">
      <alignment horizontal="left" vertical="center" wrapText="1"/>
      <protection locked="0"/>
    </xf>
    <xf numFmtId="165" fontId="28" fillId="0" borderId="109" xfId="0" applyNumberFormat="1" applyFont="1" applyBorder="1" applyAlignment="1" applyProtection="1">
      <alignment horizontal="left" vertical="center" wrapText="1"/>
      <protection locked="0"/>
    </xf>
    <xf numFmtId="165" fontId="28" fillId="0" borderId="110" xfId="0" applyNumberFormat="1" applyFont="1" applyBorder="1" applyAlignment="1" applyProtection="1">
      <alignment horizontal="left" vertical="center" wrapText="1"/>
      <protection locked="0"/>
    </xf>
    <xf numFmtId="165" fontId="28" fillId="0" borderId="111" xfId="0" applyNumberFormat="1" applyFont="1" applyBorder="1" applyAlignment="1" applyProtection="1">
      <alignment horizontal="left" vertical="center" wrapText="1"/>
      <protection locked="0"/>
    </xf>
    <xf numFmtId="165" fontId="28" fillId="0" borderId="112" xfId="0" applyNumberFormat="1" applyFont="1" applyBorder="1" applyAlignment="1" applyProtection="1">
      <alignment horizontal="center" vertical="center" wrapText="1"/>
      <protection locked="0"/>
    </xf>
    <xf numFmtId="165" fontId="28" fillId="0" borderId="113" xfId="0" applyNumberFormat="1" applyFont="1" applyBorder="1" applyAlignment="1" applyProtection="1">
      <alignment horizontal="center" vertical="center" wrapText="1"/>
      <protection locked="0"/>
    </xf>
    <xf numFmtId="165" fontId="28" fillId="0" borderId="38" xfId="0" applyNumberFormat="1" applyFont="1" applyBorder="1" applyAlignment="1" applyProtection="1">
      <alignment horizontal="center" vertical="center" wrapText="1"/>
      <protection locked="0"/>
    </xf>
    <xf numFmtId="165" fontId="28" fillId="0" borderId="42" xfId="0" applyNumberFormat="1" applyFont="1" applyBorder="1" applyAlignment="1" applyProtection="1">
      <alignment horizontal="center" vertical="center" wrapText="1"/>
      <protection locked="0"/>
    </xf>
    <xf numFmtId="165" fontId="28" fillId="0" borderId="41" xfId="0" applyNumberFormat="1" applyFont="1" applyBorder="1" applyAlignment="1" applyProtection="1">
      <alignment horizontal="center" vertical="center" wrapText="1"/>
      <protection locked="0"/>
    </xf>
    <xf numFmtId="0" fontId="8" fillId="8" borderId="4" xfId="0" applyFont="1" applyFill="1" applyBorder="1" applyAlignment="1">
      <alignment horizontal="center" vertical="center" wrapText="1"/>
    </xf>
    <xf numFmtId="0" fontId="8" fillId="8" borderId="33" xfId="0" applyFont="1" applyFill="1" applyBorder="1" applyAlignment="1">
      <alignment horizontal="center" vertical="center" wrapText="1"/>
    </xf>
    <xf numFmtId="0" fontId="3" fillId="0" borderId="40" xfId="0" applyFont="1" applyBorder="1"/>
    <xf numFmtId="0" fontId="8" fillId="7" borderId="35" xfId="0" applyFont="1" applyFill="1" applyBorder="1" applyAlignment="1">
      <alignment horizontal="center" vertical="center" wrapText="1"/>
    </xf>
    <xf numFmtId="0" fontId="8" fillId="6" borderId="47" xfId="0" applyFont="1" applyFill="1" applyBorder="1" applyAlignment="1">
      <alignment horizontal="center" vertical="center"/>
    </xf>
    <xf numFmtId="0" fontId="40" fillId="5" borderId="49" xfId="0" applyFont="1" applyFill="1" applyBorder="1" applyAlignment="1">
      <alignment horizontal="center" vertical="center" wrapText="1"/>
    </xf>
    <xf numFmtId="0" fontId="3" fillId="0" borderId="50" xfId="0" applyFont="1" applyBorder="1"/>
    <xf numFmtId="0" fontId="38" fillId="2" borderId="48" xfId="0" applyFont="1" applyFill="1" applyBorder="1" applyAlignment="1">
      <alignment horizontal="center" vertical="center"/>
    </xf>
    <xf numFmtId="0" fontId="3" fillId="0" borderId="51" xfId="0" applyFont="1" applyBorder="1"/>
    <xf numFmtId="0" fontId="3" fillId="0" borderId="53" xfId="0" applyFont="1" applyBorder="1"/>
    <xf numFmtId="0" fontId="29" fillId="0" borderId="58" xfId="0" applyFont="1" applyBorder="1" applyAlignment="1">
      <alignment horizontal="center" vertical="center" wrapText="1"/>
    </xf>
    <xf numFmtId="0" fontId="3" fillId="0" borderId="59" xfId="0" applyFont="1" applyBorder="1"/>
    <xf numFmtId="0" fontId="3" fillId="0" borderId="60" xfId="0" applyFont="1" applyBorder="1"/>
    <xf numFmtId="0" fontId="43" fillId="16" borderId="77" xfId="0" applyFont="1" applyFill="1" applyBorder="1" applyAlignment="1">
      <alignment horizontal="center" vertical="center"/>
    </xf>
    <xf numFmtId="0" fontId="3" fillId="0" borderId="78" xfId="0" applyFont="1" applyBorder="1"/>
    <xf numFmtId="0" fontId="3" fillId="0" borderId="79" xfId="0" applyFont="1" applyBorder="1"/>
    <xf numFmtId="0" fontId="29" fillId="0" borderId="54" xfId="0" applyFont="1" applyBorder="1" applyAlignment="1">
      <alignment horizontal="center" vertical="center" wrapText="1"/>
    </xf>
    <xf numFmtId="0" fontId="3" fillId="0" borderId="55" xfId="0" applyFont="1" applyBorder="1"/>
    <xf numFmtId="0" fontId="3" fillId="0" borderId="56" xfId="0" applyFont="1" applyBorder="1"/>
    <xf numFmtId="3" fontId="29" fillId="14" borderId="57" xfId="0" applyNumberFormat="1" applyFont="1" applyFill="1" applyBorder="1" applyAlignment="1">
      <alignment horizontal="center" vertical="center"/>
    </xf>
    <xf numFmtId="0" fontId="29" fillId="14" borderId="54" xfId="0" applyFont="1" applyFill="1" applyBorder="1" applyAlignment="1">
      <alignment horizontal="center" vertical="center"/>
    </xf>
    <xf numFmtId="49" fontId="43" fillId="16" borderId="63" xfId="0" applyNumberFormat="1" applyFont="1" applyFill="1" applyBorder="1" applyAlignment="1">
      <alignment horizontal="center" vertical="center" wrapText="1"/>
    </xf>
    <xf numFmtId="0" fontId="3" fillId="0" borderId="67" xfId="0" applyFont="1" applyBorder="1"/>
    <xf numFmtId="0" fontId="29" fillId="0" borderId="74" xfId="0" applyFont="1" applyBorder="1" applyAlignment="1">
      <alignment horizontal="center" vertical="center" wrapText="1"/>
    </xf>
    <xf numFmtId="0" fontId="3" fillId="0" borderId="75" xfId="0" applyFont="1" applyBorder="1"/>
    <xf numFmtId="0" fontId="3" fillId="0" borderId="76" xfId="0" applyFont="1" applyBorder="1"/>
    <xf numFmtId="0" fontId="46" fillId="18" borderId="11" xfId="0" applyFont="1" applyFill="1" applyBorder="1" applyAlignment="1">
      <alignment horizontal="center"/>
    </xf>
    <xf numFmtId="0" fontId="49" fillId="0" borderId="4" xfId="0" applyFont="1" applyBorder="1" applyAlignment="1">
      <alignment horizontal="left" vertical="top"/>
    </xf>
    <xf numFmtId="0" fontId="49" fillId="0" borderId="4" xfId="0" applyFont="1" applyBorder="1" applyAlignment="1">
      <alignment horizontal="left" vertical="center" wrapText="1"/>
    </xf>
    <xf numFmtId="0" fontId="46" fillId="18" borderId="11" xfId="0" applyFont="1" applyFill="1" applyBorder="1" applyAlignment="1">
      <alignment horizontal="center" vertical="center"/>
    </xf>
    <xf numFmtId="0" fontId="100" fillId="0" borderId="87" xfId="10" applyFont="1" applyBorder="1" applyAlignment="1" applyProtection="1">
      <alignment horizontal="justify" vertical="center" wrapText="1"/>
      <protection hidden="1"/>
    </xf>
    <xf numFmtId="0" fontId="100" fillId="0" borderId="100" xfId="10" applyFont="1" applyBorder="1" applyAlignment="1" applyProtection="1">
      <alignment horizontal="left" vertical="center" wrapText="1"/>
      <protection hidden="1"/>
    </xf>
    <xf numFmtId="0" fontId="100" fillId="0" borderId="90" xfId="10" applyFont="1" applyBorder="1" applyAlignment="1" applyProtection="1">
      <alignment horizontal="left" vertical="center" wrapText="1"/>
      <protection hidden="1"/>
    </xf>
    <xf numFmtId="0" fontId="100" fillId="0" borderId="87" xfId="10" applyFont="1" applyBorder="1" applyAlignment="1" applyProtection="1">
      <alignment horizontal="left" vertical="top"/>
      <protection hidden="1"/>
    </xf>
    <xf numFmtId="0" fontId="99" fillId="38" borderId="100" xfId="10" applyFont="1" applyFill="1" applyBorder="1" applyAlignment="1">
      <alignment horizontal="center" vertical="center" wrapText="1"/>
    </xf>
    <xf numFmtId="0" fontId="99" fillId="38" borderId="90" xfId="10" applyFont="1" applyFill="1" applyBorder="1" applyAlignment="1">
      <alignment horizontal="center" vertical="center" wrapText="1"/>
    </xf>
    <xf numFmtId="9" fontId="97" fillId="25" borderId="87" xfId="6" quotePrefix="1" applyNumberFormat="1" applyFont="1" applyFill="1" applyBorder="1" applyAlignment="1" applyProtection="1">
      <alignment horizontal="left" vertical="center" wrapText="1"/>
      <protection locked="0"/>
    </xf>
    <xf numFmtId="0" fontId="80" fillId="39" borderId="38" xfId="0" applyFont="1" applyFill="1" applyBorder="1" applyAlignment="1" applyProtection="1">
      <alignment horizontal="left" vertical="center" wrapText="1"/>
      <protection locked="0"/>
    </xf>
    <xf numFmtId="0" fontId="80" fillId="39" borderId="41" xfId="0" applyFont="1" applyFill="1" applyBorder="1" applyAlignment="1" applyProtection="1">
      <alignment horizontal="left" vertical="center" wrapText="1"/>
      <protection locked="0"/>
    </xf>
    <xf numFmtId="0" fontId="80" fillId="39" borderId="42" xfId="0" applyFont="1" applyFill="1" applyBorder="1" applyAlignment="1" applyProtection="1">
      <alignment horizontal="left" vertical="center" wrapText="1"/>
      <protection locked="0"/>
    </xf>
    <xf numFmtId="0" fontId="97" fillId="25" borderId="41" xfId="0" applyFont="1" applyFill="1" applyBorder="1" applyAlignment="1" applyProtection="1">
      <alignment horizontal="left"/>
      <protection locked="0"/>
    </xf>
    <xf numFmtId="0" fontId="97" fillId="25" borderId="42" xfId="0" applyFont="1" applyFill="1" applyBorder="1" applyAlignment="1" applyProtection="1">
      <alignment horizontal="left"/>
      <protection locked="0"/>
    </xf>
    <xf numFmtId="10" fontId="64" fillId="0" borderId="109" xfId="0" applyNumberFormat="1" applyFont="1" applyFill="1" applyBorder="1" applyAlignment="1">
      <alignment horizontal="center" vertical="center"/>
    </xf>
    <xf numFmtId="10" fontId="64" fillId="0" borderId="110" xfId="0" applyNumberFormat="1" applyFont="1" applyFill="1" applyBorder="1" applyAlignment="1">
      <alignment horizontal="center" vertical="center"/>
    </xf>
    <xf numFmtId="10" fontId="64" fillId="0" borderId="111" xfId="0" applyNumberFormat="1" applyFont="1" applyFill="1" applyBorder="1" applyAlignment="1">
      <alignment horizontal="center" vertical="center"/>
    </xf>
    <xf numFmtId="10" fontId="97" fillId="0" borderId="87" xfId="6" applyNumberFormat="1" applyFont="1" applyFill="1" applyBorder="1" applyAlignment="1" applyProtection="1">
      <alignment horizontal="center" vertical="center"/>
    </xf>
  </cellXfs>
  <cellStyles count="12">
    <cellStyle name="Hipervínculo 2 2" xfId="11"/>
    <cellStyle name="Millares" xfId="6" builtinId="3"/>
    <cellStyle name="Moneda" xfId="7" builtinId="4"/>
    <cellStyle name="Moneda 2" xfId="5"/>
    <cellStyle name="Neutral" xfId="9" builtinId="28"/>
    <cellStyle name="Normal" xfId="0" builtinId="0"/>
    <cellStyle name="Normal 2 2" xfId="4"/>
    <cellStyle name="Normal 2 2 2" xfId="2"/>
    <cellStyle name="Normal 2 3" xfId="10"/>
    <cellStyle name="Normal 4" xfId="1"/>
    <cellStyle name="Porcentaje" xfId="8" builtinId="5"/>
    <cellStyle name="Porcentu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5.Magnitud_Presupuesto'!A4"/><Relationship Id="rId7" Type="http://schemas.openxmlformats.org/officeDocument/2006/relationships/hyperlink" Target="#'8.%20TERRITORIALIZACI&#211;N'!A1"/><Relationship Id="rId2" Type="http://schemas.openxmlformats.org/officeDocument/2006/relationships/hyperlink" Target="#'4. Metas Proyecto de Inv'!A4"/><Relationship Id="rId1" Type="http://schemas.openxmlformats.org/officeDocument/2006/relationships/hyperlink" Target="#'3.Actividades_Tareas_vig'!A3"/><Relationship Id="rId6" Type="http://schemas.openxmlformats.org/officeDocument/2006/relationships/hyperlink" Target="#'2. Hoja de Vida_Ind'!A1"/><Relationship Id="rId5" Type="http://schemas.openxmlformats.org/officeDocument/2006/relationships/hyperlink" Target="#'7.%20SEGUIMIENTO%20PRESUPUESTAL'!A1"/><Relationship Id="rId4" Type="http://schemas.openxmlformats.org/officeDocument/2006/relationships/hyperlink" Target="#'6.%20METAS%20PDD'!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14325" cy="314325"/>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13</xdr:col>
      <xdr:colOff>323850</xdr:colOff>
      <xdr:row>13</xdr:row>
      <xdr:rowOff>228600</xdr:rowOff>
    </xdr:from>
    <xdr:ext cx="2752725" cy="42862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974400" y="3570450"/>
          <a:ext cx="2743200" cy="4191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2. Actividades_tareas_vigencia</a:t>
          </a:r>
          <a:endParaRPr sz="1400"/>
        </a:p>
      </xdr:txBody>
    </xdr:sp>
    <xdr:clientData fLocksWithSheet="0"/>
  </xdr:oneCellAnchor>
  <xdr:oneCellAnchor>
    <xdr:from>
      <xdr:col>13</xdr:col>
      <xdr:colOff>323850</xdr:colOff>
      <xdr:row>14</xdr:row>
      <xdr:rowOff>165448</xdr:rowOff>
    </xdr:from>
    <xdr:ext cx="2762250" cy="409575"/>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9744466" y="5410722"/>
          <a:ext cx="2762250" cy="4095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3. Metas_vigencia</a:t>
          </a:r>
          <a:endParaRPr sz="1200" b="0">
            <a:solidFill>
              <a:schemeClr val="lt1"/>
            </a:solidFill>
            <a:latin typeface="Arial"/>
            <a:ea typeface="Arial"/>
            <a:cs typeface="Arial"/>
            <a:sym typeface="Arial"/>
          </a:endParaRPr>
        </a:p>
      </xdr:txBody>
    </xdr:sp>
    <xdr:clientData fLocksWithSheet="0"/>
  </xdr:oneCellAnchor>
  <xdr:oneCellAnchor>
    <xdr:from>
      <xdr:col>13</xdr:col>
      <xdr:colOff>323850</xdr:colOff>
      <xdr:row>15</xdr:row>
      <xdr:rowOff>114300</xdr:rowOff>
    </xdr:from>
    <xdr:ext cx="2762250" cy="4191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3969638" y="3575213"/>
          <a:ext cx="2752725" cy="4095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4. Magnitud_ Presupuesto</a:t>
          </a:r>
          <a:endParaRPr sz="1200" b="0">
            <a:solidFill>
              <a:schemeClr val="lt1"/>
            </a:solidFill>
            <a:latin typeface="Arial"/>
            <a:ea typeface="Arial"/>
            <a:cs typeface="Arial"/>
            <a:sym typeface="Arial"/>
          </a:endParaRPr>
        </a:p>
      </xdr:txBody>
    </xdr:sp>
    <xdr:clientData fLocksWithSheet="0"/>
  </xdr:oneCellAnchor>
  <xdr:oneCellAnchor>
    <xdr:from>
      <xdr:col>13</xdr:col>
      <xdr:colOff>343958</xdr:colOff>
      <xdr:row>15</xdr:row>
      <xdr:rowOff>571500</xdr:rowOff>
    </xdr:from>
    <xdr:ext cx="2752725" cy="428625"/>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10249958" y="6371167"/>
          <a:ext cx="2752725" cy="4286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5. Metas Plan de Desarrollo</a:t>
          </a:r>
          <a:endParaRPr sz="1200" b="0">
            <a:solidFill>
              <a:schemeClr val="lt1"/>
            </a:solidFill>
            <a:latin typeface="Arial"/>
            <a:ea typeface="Arial"/>
            <a:cs typeface="Arial"/>
            <a:sym typeface="Arial"/>
          </a:endParaRPr>
        </a:p>
      </xdr:txBody>
    </xdr:sp>
    <xdr:clientData fLocksWithSheet="0"/>
  </xdr:oneCellAnchor>
  <xdr:oneCellAnchor>
    <xdr:from>
      <xdr:col>13</xdr:col>
      <xdr:colOff>345017</xdr:colOff>
      <xdr:row>16</xdr:row>
      <xdr:rowOff>275356</xdr:rowOff>
    </xdr:from>
    <xdr:ext cx="2762250" cy="438150"/>
    <xdr:sp macro="" textlink="">
      <xdr:nvSpPr>
        <xdr:cNvPr id="8" name="Shape 8">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9765633" y="6799329"/>
          <a:ext cx="2762250" cy="4381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6. Seguimiento Presupuestal</a:t>
          </a:r>
          <a:endParaRPr sz="1200" b="0">
            <a:solidFill>
              <a:schemeClr val="lt1"/>
            </a:solidFill>
            <a:latin typeface="Arial"/>
            <a:ea typeface="Arial"/>
            <a:cs typeface="Arial"/>
            <a:sym typeface="Arial"/>
          </a:endParaRPr>
        </a:p>
      </xdr:txBody>
    </xdr:sp>
    <xdr:clientData fLocksWithSheet="0"/>
  </xdr:oneCellAnchor>
  <xdr:oneCellAnchor>
    <xdr:from>
      <xdr:col>13</xdr:col>
      <xdr:colOff>304800</xdr:colOff>
      <xdr:row>12</xdr:row>
      <xdr:rowOff>209550</xdr:rowOff>
    </xdr:from>
    <xdr:ext cx="2781300" cy="447675"/>
    <xdr:sp macro="" textlink="">
      <xdr:nvSpPr>
        <xdr:cNvPr id="9" name="Shape 9">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3960113" y="3560925"/>
          <a:ext cx="2771775" cy="4381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Hojas de Vida de los Indicadores MPI-MPDD_Formato F11</a:t>
          </a:r>
          <a:endParaRPr sz="1200" b="0">
            <a:solidFill>
              <a:schemeClr val="lt1"/>
            </a:solidFill>
            <a:latin typeface="Arial"/>
            <a:ea typeface="Arial"/>
            <a:cs typeface="Arial"/>
            <a:sym typeface="Arial"/>
          </a:endParaRPr>
        </a:p>
      </xdr:txBody>
    </xdr:sp>
    <xdr:clientData fLocksWithSheet="0"/>
  </xdr:oneCellAnchor>
  <xdr:oneCellAnchor>
    <xdr:from>
      <xdr:col>13</xdr:col>
      <xdr:colOff>345016</xdr:colOff>
      <xdr:row>17</xdr:row>
      <xdr:rowOff>286476</xdr:rowOff>
    </xdr:from>
    <xdr:ext cx="2762250" cy="447675"/>
    <xdr:sp macro="" textlink="">
      <xdr:nvSpPr>
        <xdr:cNvPr id="10" name="Shape 10">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9765632" y="7306271"/>
          <a:ext cx="2762250" cy="4476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7.  Territorialización</a:t>
          </a:r>
          <a:endParaRPr sz="1400"/>
        </a:p>
      </xdr:txBody>
    </xdr:sp>
    <xdr:clientData fLocksWithSheet="0"/>
  </xdr:oneCellAnchor>
  <xdr:oneCellAnchor>
    <xdr:from>
      <xdr:col>0</xdr:col>
      <xdr:colOff>247650</xdr:colOff>
      <xdr:row>0</xdr:row>
      <xdr:rowOff>123825</xdr:rowOff>
    </xdr:from>
    <xdr:ext cx="838200" cy="9620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256115</xdr:colOff>
      <xdr:row>0</xdr:row>
      <xdr:rowOff>75142</xdr:rowOff>
    </xdr:from>
    <xdr:to>
      <xdr:col>0</xdr:col>
      <xdr:colOff>790574</xdr:colOff>
      <xdr:row>3</xdr:row>
      <xdr:rowOff>114300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40</xdr:row>
      <xdr:rowOff>75142</xdr:rowOff>
    </xdr:from>
    <xdr:to>
      <xdr:col>0</xdr:col>
      <xdr:colOff>790574</xdr:colOff>
      <xdr:row>43</xdr:row>
      <xdr:rowOff>114300</xdr:rowOff>
    </xdr:to>
    <xdr:pic>
      <xdr:nvPicPr>
        <xdr:cNvPr id="6" name="Imagen 5">
          <a:extLst>
            <a:ext uri="{FF2B5EF4-FFF2-40B4-BE49-F238E27FC236}">
              <a16:creationId xmlns:a16="http://schemas.microsoft.com/office/drawing/2014/main" id="{9DD38B82-9375-43C1-A70E-4A8CEB85CE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47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7" name="Imagen 6">
          <a:extLst>
            <a:ext uri="{FF2B5EF4-FFF2-40B4-BE49-F238E27FC236}">
              <a16:creationId xmlns:a16="http://schemas.microsoft.com/office/drawing/2014/main" id="{73A8300D-7022-4A7D-8ED7-BD98C1AB81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810442"/>
          <a:ext cx="534459" cy="572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8" name="Imagen 7">
          <a:extLst>
            <a:ext uri="{FF2B5EF4-FFF2-40B4-BE49-F238E27FC236}">
              <a16:creationId xmlns:a16="http://schemas.microsoft.com/office/drawing/2014/main" id="{C5921C13-E871-480F-A8AA-B25AC9404C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35685942"/>
          <a:ext cx="534459" cy="534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75142</xdr:rowOff>
    </xdr:from>
    <xdr:to>
      <xdr:col>0</xdr:col>
      <xdr:colOff>790574</xdr:colOff>
      <xdr:row>163</xdr:row>
      <xdr:rowOff>114300</xdr:rowOff>
    </xdr:to>
    <xdr:pic>
      <xdr:nvPicPr>
        <xdr:cNvPr id="9" name="Imagen 8">
          <a:extLst>
            <a:ext uri="{FF2B5EF4-FFF2-40B4-BE49-F238E27FC236}">
              <a16:creationId xmlns:a16="http://schemas.microsoft.com/office/drawing/2014/main" id="{BDDB9DB8-56D1-408D-BB92-510B1A7586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55129642"/>
          <a:ext cx="534459" cy="534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10" name="Imagen 9">
          <a:extLst>
            <a:ext uri="{FF2B5EF4-FFF2-40B4-BE49-F238E27FC236}">
              <a16:creationId xmlns:a16="http://schemas.microsoft.com/office/drawing/2014/main" id="{5EB25C34-44E8-4D92-8D46-A8F180836B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72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11" name="Imagen 10">
          <a:extLst>
            <a:ext uri="{FF2B5EF4-FFF2-40B4-BE49-F238E27FC236}">
              <a16:creationId xmlns:a16="http://schemas.microsoft.com/office/drawing/2014/main" id="{F0B658AB-F6A1-4AF3-9CB6-F0B5B15091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72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75142</xdr:rowOff>
    </xdr:from>
    <xdr:to>
      <xdr:col>0</xdr:col>
      <xdr:colOff>790574</xdr:colOff>
      <xdr:row>163</xdr:row>
      <xdr:rowOff>114300</xdr:rowOff>
    </xdr:to>
    <xdr:pic>
      <xdr:nvPicPr>
        <xdr:cNvPr id="12" name="Imagen 11">
          <a:extLst>
            <a:ext uri="{FF2B5EF4-FFF2-40B4-BE49-F238E27FC236}">
              <a16:creationId xmlns:a16="http://schemas.microsoft.com/office/drawing/2014/main" id="{6A5669CA-3257-40B6-8556-C713C2FA59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72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25</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C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C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C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C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C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C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C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C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C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C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C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C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C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C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C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C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C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C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C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C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C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C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C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C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C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C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C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24</xdr:col>
      <xdr:colOff>0</xdr:colOff>
      <xdr:row>1</xdr:row>
      <xdr:rowOff>0</xdr:rowOff>
    </xdr:from>
    <xdr:to>
      <xdr:col>24</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00000000-0008-0000-0C00-00001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00000000-0008-0000-0C00-00001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00000000-0008-0000-0C00-00002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00000000-0008-0000-0C00-00002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00000000-0008-0000-0C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00000000-0008-0000-0C00-00002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00000000-0008-0000-0C00-00002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00000000-0008-0000-0C00-00002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00000000-0008-0000-0C00-00002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00000000-0008-0000-0C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00000000-0008-0000-0C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00000000-0008-0000-0C00-00002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00000000-0008-0000-0C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00000000-0008-0000-0C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00000000-0008-0000-0C00-00002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0000000-0008-0000-0C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00000000-0008-0000-0C00-00002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00000000-0008-0000-0C00-00002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00000000-0008-0000-0C00-00003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00000000-0008-0000-0C00-00003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00000000-0008-0000-0C00-00003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00000000-0008-0000-0C00-00003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00000000-0008-0000-0C00-00003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00000000-0008-0000-0C00-00003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0000000-0008-0000-0C00-00003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00000000-0008-0000-0C00-00003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0000000-0008-0000-0C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00000000-0008-0000-0C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20unidad/Subsecretar&#237;a%20Juridica/Proyecto%207589/2022/POA%207589_Formulaci&#243;n%202022%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lidades"/>
      <sheetName val="2. Hoja de Vida_Ind"/>
      <sheetName val="3.Actividades_Tareas_vig"/>
      <sheetName val="4. Metas Proyecto de Inv"/>
      <sheetName val="5.Magnitud_Presupuesto"/>
      <sheetName val="6. Metas_PDD"/>
      <sheetName val="7. Seguimiento presupuestal "/>
      <sheetName val="8. Territorialización"/>
      <sheetName val="ANEXO_ODS"/>
      <sheetName val="ANEXO_VARIABLES"/>
      <sheetName val="GLOSARIO"/>
      <sheetName val="INSTRUCCIÓN DE DILIGENCIAMIENTO"/>
      <sheetName val="LISTAS_1"/>
    </sheetNames>
    <sheetDataSet>
      <sheetData sheetId="0"/>
      <sheetData sheetId="1"/>
      <sheetData sheetId="2"/>
      <sheetData sheetId="3"/>
      <sheetData sheetId="4">
        <row r="6">
          <cell r="V6">
            <v>4306760</v>
          </cell>
        </row>
        <row r="8">
          <cell r="V8">
            <v>0</v>
          </cell>
        </row>
        <row r="9">
          <cell r="V9">
            <v>0</v>
          </cell>
        </row>
        <row r="14">
          <cell r="V14">
            <v>0</v>
          </cell>
        </row>
        <row r="15">
          <cell r="V15">
            <v>0</v>
          </cell>
        </row>
        <row r="20">
          <cell r="V20">
            <v>0</v>
          </cell>
        </row>
        <row r="21">
          <cell r="V21">
            <v>0</v>
          </cell>
        </row>
        <row r="26">
          <cell r="V26">
            <v>0</v>
          </cell>
        </row>
        <row r="27">
          <cell r="V27">
            <v>0</v>
          </cell>
        </row>
        <row r="32">
          <cell r="V32">
            <v>0</v>
          </cell>
        </row>
        <row r="33">
          <cell r="V33">
            <v>0</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Y1001"/>
  <sheetViews>
    <sheetView topLeftCell="A16" zoomScale="73" zoomScaleNormal="73" workbookViewId="0">
      <selection activeCell="F24" sqref="F24:J24"/>
    </sheetView>
  </sheetViews>
  <sheetFormatPr baseColWidth="10" defaultColWidth="12.625" defaultRowHeight="15" customHeight="1" x14ac:dyDescent="0.2"/>
  <cols>
    <col min="1" max="3" width="9" customWidth="1"/>
    <col min="4" max="4" width="10.125" customWidth="1"/>
    <col min="5" max="12" width="8.875" customWidth="1"/>
    <col min="13" max="13" width="14.875" customWidth="1"/>
    <col min="14" max="17" width="11.125" customWidth="1"/>
    <col min="18" max="18" width="10" customWidth="1"/>
    <col min="19" max="20" width="9.375" hidden="1" customWidth="1"/>
    <col min="21" max="21" width="10" hidden="1" customWidth="1"/>
    <col min="22" max="25" width="9.375" customWidth="1"/>
  </cols>
  <sheetData>
    <row r="1" spans="1:25" ht="32.25" customHeight="1" x14ac:dyDescent="0.2">
      <c r="A1" s="603"/>
      <c r="B1" s="592"/>
      <c r="C1" s="606" t="s">
        <v>0</v>
      </c>
      <c r="D1" s="559"/>
      <c r="E1" s="559"/>
      <c r="F1" s="559"/>
      <c r="G1" s="559"/>
      <c r="H1" s="559"/>
      <c r="I1" s="559"/>
      <c r="J1" s="559"/>
      <c r="K1" s="559"/>
      <c r="L1" s="559"/>
      <c r="M1" s="559"/>
      <c r="N1" s="559"/>
      <c r="O1" s="559"/>
      <c r="P1" s="559"/>
      <c r="Q1" s="560"/>
      <c r="R1" s="2"/>
      <c r="S1" s="3"/>
      <c r="T1" s="3"/>
      <c r="U1" s="4"/>
      <c r="V1" s="1"/>
      <c r="W1" s="1"/>
      <c r="X1" s="1"/>
      <c r="Y1" s="1"/>
    </row>
    <row r="2" spans="1:25" ht="32.25" customHeight="1" x14ac:dyDescent="0.2">
      <c r="A2" s="604"/>
      <c r="B2" s="605"/>
      <c r="C2" s="606" t="s">
        <v>1</v>
      </c>
      <c r="D2" s="559"/>
      <c r="E2" s="559"/>
      <c r="F2" s="559"/>
      <c r="G2" s="559"/>
      <c r="H2" s="559"/>
      <c r="I2" s="559"/>
      <c r="J2" s="559"/>
      <c r="K2" s="559"/>
      <c r="L2" s="559"/>
      <c r="M2" s="559"/>
      <c r="N2" s="559"/>
      <c r="O2" s="559"/>
      <c r="P2" s="559"/>
      <c r="Q2" s="560"/>
      <c r="R2" s="2"/>
      <c r="S2" s="5"/>
      <c r="T2" s="5"/>
      <c r="U2" s="6"/>
      <c r="V2" s="1"/>
      <c r="W2" s="1"/>
      <c r="X2" s="1"/>
      <c r="Y2" s="1"/>
    </row>
    <row r="3" spans="1:25" ht="32.25" customHeight="1" x14ac:dyDescent="0.2">
      <c r="A3" s="604"/>
      <c r="B3" s="605"/>
      <c r="C3" s="606" t="s">
        <v>2</v>
      </c>
      <c r="D3" s="559"/>
      <c r="E3" s="559"/>
      <c r="F3" s="559"/>
      <c r="G3" s="559"/>
      <c r="H3" s="559"/>
      <c r="I3" s="559"/>
      <c r="J3" s="559"/>
      <c r="K3" s="559"/>
      <c r="L3" s="559"/>
      <c r="M3" s="559"/>
      <c r="N3" s="559"/>
      <c r="O3" s="559"/>
      <c r="P3" s="559"/>
      <c r="Q3" s="560"/>
      <c r="R3" s="2"/>
      <c r="S3" s="5"/>
      <c r="T3" s="5"/>
      <c r="U3" s="6"/>
      <c r="V3" s="1"/>
      <c r="W3" s="1"/>
      <c r="X3" s="1"/>
      <c r="Y3" s="1"/>
    </row>
    <row r="4" spans="1:25" ht="32.25" customHeight="1" x14ac:dyDescent="0.2">
      <c r="A4" s="593"/>
      <c r="B4" s="595"/>
      <c r="C4" s="606" t="s">
        <v>3</v>
      </c>
      <c r="D4" s="559"/>
      <c r="E4" s="559"/>
      <c r="F4" s="559"/>
      <c r="G4" s="559"/>
      <c r="H4" s="559"/>
      <c r="I4" s="559"/>
      <c r="J4" s="560"/>
      <c r="K4" s="607" t="s">
        <v>1262</v>
      </c>
      <c r="L4" s="559"/>
      <c r="M4" s="559"/>
      <c r="N4" s="559"/>
      <c r="O4" s="559"/>
      <c r="P4" s="559"/>
      <c r="Q4" s="560"/>
      <c r="R4" s="2"/>
      <c r="S4" s="7"/>
      <c r="T4" s="8" t="s">
        <v>4</v>
      </c>
      <c r="U4" s="9"/>
      <c r="V4" s="1"/>
      <c r="W4" s="1"/>
      <c r="X4" s="1"/>
      <c r="Y4" s="1"/>
    </row>
    <row r="5" spans="1:25" ht="15.75" customHeight="1" x14ac:dyDescent="0.25">
      <c r="A5" s="2"/>
      <c r="B5" s="2"/>
      <c r="C5" s="2"/>
      <c r="D5" s="2"/>
      <c r="E5" s="2"/>
      <c r="F5" s="2"/>
      <c r="G5" s="2"/>
      <c r="H5" s="2"/>
      <c r="I5" s="2"/>
      <c r="J5" s="2"/>
      <c r="K5" s="2"/>
      <c r="L5" s="2"/>
      <c r="M5" s="2"/>
      <c r="N5" s="10"/>
      <c r="O5" s="10"/>
      <c r="P5" s="10"/>
      <c r="Q5" s="10"/>
      <c r="R5" s="2"/>
      <c r="S5" s="2"/>
      <c r="T5" s="2"/>
      <c r="U5" s="2"/>
      <c r="V5" s="2"/>
      <c r="W5" s="2"/>
      <c r="X5" s="2"/>
      <c r="Y5" s="2"/>
    </row>
    <row r="6" spans="1:25" ht="15.75" customHeight="1" x14ac:dyDescent="0.25">
      <c r="A6" s="11"/>
      <c r="B6" s="2"/>
      <c r="C6" s="2"/>
      <c r="D6" s="2"/>
      <c r="E6" s="2"/>
      <c r="F6" s="2"/>
      <c r="G6" s="2"/>
      <c r="H6" s="2"/>
      <c r="I6" s="2"/>
      <c r="J6" s="2"/>
      <c r="K6" s="2"/>
      <c r="L6" s="2"/>
      <c r="M6" s="2"/>
      <c r="N6" s="10"/>
      <c r="O6" s="10"/>
      <c r="P6" s="10"/>
      <c r="Q6" s="10"/>
      <c r="R6" s="2"/>
      <c r="S6" s="2"/>
      <c r="T6" s="2"/>
      <c r="U6" s="2"/>
      <c r="V6" s="2"/>
      <c r="W6" s="2"/>
      <c r="X6" s="2"/>
      <c r="Y6" s="2"/>
    </row>
    <row r="7" spans="1:25" ht="15.75" customHeight="1" x14ac:dyDescent="0.25">
      <c r="A7" s="608"/>
      <c r="B7" s="556"/>
      <c r="C7" s="556"/>
      <c r="D7" s="556"/>
      <c r="E7" s="556"/>
      <c r="F7" s="556"/>
      <c r="G7" s="556"/>
      <c r="H7" s="556"/>
      <c r="I7" s="556"/>
      <c r="J7" s="556"/>
      <c r="K7" s="556"/>
      <c r="L7" s="556"/>
      <c r="M7" s="556"/>
      <c r="N7" s="556"/>
      <c r="O7" s="556"/>
      <c r="P7" s="556"/>
      <c r="Q7" s="557"/>
      <c r="R7" s="2"/>
      <c r="S7" s="2"/>
      <c r="T7" s="2"/>
      <c r="U7" s="2"/>
      <c r="V7" s="2"/>
      <c r="W7" s="2"/>
      <c r="X7" s="2"/>
      <c r="Y7" s="2"/>
    </row>
    <row r="8" spans="1:25" ht="15.75" customHeight="1" x14ac:dyDescent="0.25">
      <c r="A8" s="2"/>
      <c r="B8" s="2"/>
      <c r="C8" s="2"/>
      <c r="D8" s="2"/>
      <c r="E8" s="2"/>
      <c r="F8" s="2"/>
      <c r="G8" s="2"/>
      <c r="H8" s="2"/>
      <c r="I8" s="2"/>
      <c r="J8" s="2"/>
      <c r="K8" s="2"/>
      <c r="L8" s="2"/>
      <c r="M8" s="2"/>
      <c r="N8" s="10"/>
      <c r="O8" s="10"/>
      <c r="P8" s="10"/>
      <c r="Q8" s="10"/>
      <c r="R8" s="2"/>
      <c r="S8" s="2"/>
      <c r="T8" s="2"/>
      <c r="U8" s="2"/>
      <c r="V8" s="2"/>
      <c r="W8" s="2"/>
      <c r="X8" s="2"/>
      <c r="Y8" s="2"/>
    </row>
    <row r="9" spans="1:25" ht="20.25" customHeight="1" x14ac:dyDescent="0.25">
      <c r="A9" s="2"/>
      <c r="B9" s="2"/>
      <c r="C9" s="2"/>
      <c r="D9" s="2"/>
      <c r="E9" s="2"/>
      <c r="F9" s="2"/>
      <c r="G9" s="2"/>
      <c r="H9" s="2"/>
      <c r="I9" s="2"/>
      <c r="J9" s="12"/>
      <c r="K9" s="13"/>
      <c r="L9" s="2"/>
      <c r="M9" s="12"/>
      <c r="N9" s="10"/>
      <c r="O9" s="10"/>
      <c r="P9" s="10"/>
      <c r="Q9" s="10"/>
      <c r="R9" s="14"/>
      <c r="S9" s="14"/>
      <c r="T9" s="14"/>
      <c r="U9" s="14"/>
      <c r="V9" s="2"/>
      <c r="W9" s="2"/>
      <c r="X9" s="2"/>
      <c r="Y9" s="2"/>
    </row>
    <row r="10" spans="1:25" ht="39" customHeight="1" x14ac:dyDescent="0.25">
      <c r="A10" s="561" t="s">
        <v>5</v>
      </c>
      <c r="B10" s="559"/>
      <c r="C10" s="559"/>
      <c r="D10" s="560"/>
      <c r="E10" s="558" t="s">
        <v>6</v>
      </c>
      <c r="F10" s="559"/>
      <c r="G10" s="559"/>
      <c r="H10" s="559"/>
      <c r="I10" s="559"/>
      <c r="J10" s="559"/>
      <c r="K10" s="559"/>
      <c r="L10" s="560"/>
      <c r="M10" s="12"/>
      <c r="N10" s="596"/>
      <c r="O10" s="556"/>
      <c r="P10" s="556"/>
      <c r="Q10" s="557"/>
      <c r="R10" s="14"/>
      <c r="S10" s="15"/>
      <c r="T10" s="15"/>
      <c r="U10" s="2"/>
      <c r="V10" s="2"/>
      <c r="W10" s="2"/>
      <c r="X10" s="2"/>
      <c r="Y10" s="2"/>
    </row>
    <row r="11" spans="1:25" ht="39" customHeight="1" x14ac:dyDescent="0.2">
      <c r="A11" s="561" t="s">
        <v>7</v>
      </c>
      <c r="B11" s="559"/>
      <c r="C11" s="559"/>
      <c r="D11" s="560"/>
      <c r="E11" s="558" t="s">
        <v>753</v>
      </c>
      <c r="F11" s="559"/>
      <c r="G11" s="559"/>
      <c r="H11" s="559"/>
      <c r="I11" s="559"/>
      <c r="J11" s="559"/>
      <c r="K11" s="559"/>
      <c r="L11" s="560"/>
      <c r="M11" s="574"/>
      <c r="N11" s="596"/>
      <c r="O11" s="556"/>
      <c r="P11" s="556"/>
      <c r="Q11" s="557"/>
      <c r="R11" s="16"/>
      <c r="S11" s="17"/>
      <c r="T11" s="17"/>
      <c r="U11" s="2"/>
      <c r="V11" s="2"/>
      <c r="W11" s="2"/>
      <c r="X11" s="2"/>
      <c r="Y11" s="2"/>
    </row>
    <row r="12" spans="1:25" ht="39" customHeight="1" x14ac:dyDescent="0.2">
      <c r="A12" s="561" t="s">
        <v>9</v>
      </c>
      <c r="B12" s="559"/>
      <c r="C12" s="559"/>
      <c r="D12" s="560"/>
      <c r="E12" s="558" t="s">
        <v>10</v>
      </c>
      <c r="F12" s="559"/>
      <c r="G12" s="559"/>
      <c r="H12" s="559"/>
      <c r="I12" s="559"/>
      <c r="J12" s="559"/>
      <c r="K12" s="559"/>
      <c r="L12" s="560"/>
      <c r="M12" s="576"/>
      <c r="N12" s="596" t="s">
        <v>11</v>
      </c>
      <c r="O12" s="556"/>
      <c r="P12" s="556"/>
      <c r="Q12" s="557"/>
      <c r="R12" s="16"/>
      <c r="S12" s="17"/>
      <c r="T12" s="17"/>
      <c r="U12" s="2"/>
      <c r="V12" s="2"/>
      <c r="W12" s="2"/>
      <c r="X12" s="2"/>
      <c r="Y12" s="2"/>
    </row>
    <row r="13" spans="1:25" ht="39" customHeight="1" x14ac:dyDescent="0.25">
      <c r="A13" s="561" t="s">
        <v>12</v>
      </c>
      <c r="B13" s="559"/>
      <c r="C13" s="559"/>
      <c r="D13" s="560"/>
      <c r="E13" s="558" t="s">
        <v>13</v>
      </c>
      <c r="F13" s="559"/>
      <c r="G13" s="559"/>
      <c r="H13" s="559"/>
      <c r="I13" s="559"/>
      <c r="J13" s="559"/>
      <c r="K13" s="559"/>
      <c r="L13" s="560"/>
      <c r="M13" s="574"/>
      <c r="N13" s="577"/>
      <c r="O13" s="18"/>
      <c r="P13" s="18"/>
      <c r="Q13" s="18"/>
      <c r="R13" s="16"/>
      <c r="S13" s="17"/>
      <c r="T13" s="17"/>
      <c r="U13" s="2"/>
      <c r="V13" s="2"/>
      <c r="W13" s="2"/>
      <c r="X13" s="2"/>
      <c r="Y13" s="2"/>
    </row>
    <row r="14" spans="1:25" ht="47.25" customHeight="1" x14ac:dyDescent="0.25">
      <c r="A14" s="561" t="s">
        <v>14</v>
      </c>
      <c r="B14" s="559"/>
      <c r="C14" s="559"/>
      <c r="D14" s="560"/>
      <c r="E14" s="578" t="s">
        <v>1276</v>
      </c>
      <c r="F14" s="579"/>
      <c r="G14" s="579"/>
      <c r="H14" s="579"/>
      <c r="I14" s="579"/>
      <c r="J14" s="579"/>
      <c r="K14" s="579"/>
      <c r="L14" s="580"/>
      <c r="M14" s="575"/>
      <c r="N14" s="575"/>
      <c r="O14" s="18"/>
      <c r="P14" s="18"/>
      <c r="Q14" s="18"/>
      <c r="R14" s="16"/>
      <c r="S14" s="17"/>
      <c r="T14" s="17"/>
      <c r="U14" s="2"/>
      <c r="V14" s="2"/>
      <c r="W14" s="2"/>
      <c r="X14" s="2"/>
      <c r="Y14" s="2"/>
    </row>
    <row r="15" spans="1:25" ht="39" customHeight="1" x14ac:dyDescent="0.25">
      <c r="A15" s="561" t="s">
        <v>15</v>
      </c>
      <c r="B15" s="559"/>
      <c r="C15" s="559"/>
      <c r="D15" s="560"/>
      <c r="E15" s="558" t="s">
        <v>821</v>
      </c>
      <c r="F15" s="559"/>
      <c r="G15" s="559"/>
      <c r="H15" s="559"/>
      <c r="I15" s="559"/>
      <c r="J15" s="559"/>
      <c r="K15" s="559"/>
      <c r="L15" s="560"/>
      <c r="M15" s="576"/>
      <c r="N15" s="576"/>
      <c r="O15" s="18"/>
      <c r="P15" s="18"/>
      <c r="Q15" s="18"/>
      <c r="R15" s="16"/>
      <c r="S15" s="17"/>
      <c r="T15" s="17"/>
      <c r="U15" s="2"/>
      <c r="V15" s="2"/>
      <c r="W15" s="2"/>
      <c r="X15" s="2"/>
      <c r="Y15" s="2"/>
    </row>
    <row r="16" spans="1:25" ht="61.5" customHeight="1" x14ac:dyDescent="0.25">
      <c r="A16" s="561" t="s">
        <v>17</v>
      </c>
      <c r="B16" s="559"/>
      <c r="C16" s="559"/>
      <c r="D16" s="560"/>
      <c r="E16" s="562" t="s">
        <v>1277</v>
      </c>
      <c r="F16" s="563"/>
      <c r="G16" s="563"/>
      <c r="H16" s="563"/>
      <c r="I16" s="563"/>
      <c r="J16" s="563"/>
      <c r="K16" s="563"/>
      <c r="L16" s="560"/>
      <c r="M16" s="202"/>
      <c r="N16" s="203"/>
      <c r="O16" s="18"/>
      <c r="P16" s="18"/>
      <c r="Q16" s="18"/>
      <c r="R16" s="16"/>
      <c r="S16" s="17"/>
      <c r="T16" s="17"/>
      <c r="U16" s="2"/>
      <c r="V16" s="2"/>
      <c r="W16" s="2"/>
      <c r="X16" s="2"/>
      <c r="Y16" s="2"/>
    </row>
    <row r="17" spans="1:25" ht="39" customHeight="1" x14ac:dyDescent="0.25">
      <c r="A17" s="561" t="s">
        <v>18</v>
      </c>
      <c r="B17" s="559"/>
      <c r="C17" s="559"/>
      <c r="D17" s="560"/>
      <c r="E17" s="598">
        <v>2020110010114</v>
      </c>
      <c r="F17" s="559"/>
      <c r="G17" s="559"/>
      <c r="H17" s="559"/>
      <c r="I17" s="559"/>
      <c r="J17" s="559"/>
      <c r="K17" s="559"/>
      <c r="L17" s="560"/>
      <c r="M17" s="14"/>
      <c r="N17" s="19"/>
      <c r="O17" s="18"/>
      <c r="P17" s="18"/>
      <c r="Q17" s="18"/>
      <c r="R17" s="16"/>
      <c r="S17" s="17"/>
      <c r="T17" s="17"/>
      <c r="U17" s="2"/>
      <c r="V17" s="2"/>
      <c r="W17" s="2"/>
      <c r="X17" s="2"/>
      <c r="Y17" s="2"/>
    </row>
    <row r="18" spans="1:25" ht="39" customHeight="1" x14ac:dyDescent="0.25">
      <c r="A18" s="561" t="s">
        <v>977</v>
      </c>
      <c r="B18" s="559"/>
      <c r="C18" s="559"/>
      <c r="D18" s="560"/>
      <c r="E18" s="599" t="s">
        <v>1057</v>
      </c>
      <c r="F18" s="559"/>
      <c r="G18" s="559"/>
      <c r="H18" s="559"/>
      <c r="I18" s="559"/>
      <c r="J18" s="559"/>
      <c r="K18" s="559"/>
      <c r="L18" s="560"/>
      <c r="M18" s="205"/>
      <c r="N18" s="206"/>
      <c r="O18" s="207"/>
      <c r="P18" s="207"/>
      <c r="Q18" s="207"/>
      <c r="R18" s="208"/>
      <c r="S18" s="209"/>
      <c r="T18" s="209"/>
      <c r="U18" s="204"/>
      <c r="V18" s="204"/>
      <c r="W18" s="204"/>
      <c r="X18" s="204"/>
      <c r="Y18" s="204"/>
    </row>
    <row r="19" spans="1:25" ht="39" customHeight="1" x14ac:dyDescent="0.25">
      <c r="A19" s="561" t="s">
        <v>978</v>
      </c>
      <c r="B19" s="559"/>
      <c r="C19" s="559"/>
      <c r="D19" s="560"/>
      <c r="E19" s="599" t="s">
        <v>1137</v>
      </c>
      <c r="F19" s="559"/>
      <c r="G19" s="559"/>
      <c r="H19" s="559"/>
      <c r="I19" s="559"/>
      <c r="J19" s="559"/>
      <c r="K19" s="559"/>
      <c r="L19" s="560"/>
      <c r="M19" s="205"/>
      <c r="N19" s="206"/>
      <c r="O19" s="207"/>
      <c r="P19" s="207"/>
      <c r="Q19" s="207"/>
      <c r="R19" s="208"/>
      <c r="S19" s="209"/>
      <c r="T19" s="209"/>
      <c r="U19" s="204"/>
      <c r="V19" s="204"/>
      <c r="W19" s="204"/>
      <c r="X19" s="204"/>
      <c r="Y19" s="204"/>
    </row>
    <row r="20" spans="1:25" ht="39" customHeight="1" x14ac:dyDescent="0.25">
      <c r="A20" s="561" t="s">
        <v>19</v>
      </c>
      <c r="B20" s="559"/>
      <c r="C20" s="559"/>
      <c r="D20" s="560"/>
      <c r="E20" s="558" t="s">
        <v>769</v>
      </c>
      <c r="F20" s="559"/>
      <c r="G20" s="559"/>
      <c r="H20" s="559"/>
      <c r="I20" s="559"/>
      <c r="J20" s="559"/>
      <c r="K20" s="559"/>
      <c r="L20" s="560"/>
      <c r="M20" s="574"/>
      <c r="N20" s="577"/>
      <c r="O20" s="18"/>
      <c r="P20" s="18"/>
      <c r="Q20" s="18"/>
      <c r="R20" s="16"/>
      <c r="S20" s="17"/>
      <c r="T20" s="17"/>
      <c r="U20" s="2"/>
      <c r="V20" s="2"/>
      <c r="W20" s="2"/>
      <c r="X20" s="2"/>
      <c r="Y20" s="2"/>
    </row>
    <row r="21" spans="1:25" ht="39" customHeight="1" x14ac:dyDescent="0.25">
      <c r="A21" s="561" t="s">
        <v>21</v>
      </c>
      <c r="B21" s="559"/>
      <c r="C21" s="559"/>
      <c r="D21" s="560"/>
      <c r="E21" s="562" t="s">
        <v>1278</v>
      </c>
      <c r="F21" s="563"/>
      <c r="G21" s="563"/>
      <c r="H21" s="563"/>
      <c r="I21" s="563"/>
      <c r="J21" s="563"/>
      <c r="K21" s="563"/>
      <c r="L21" s="560"/>
      <c r="M21" s="576"/>
      <c r="N21" s="576"/>
      <c r="O21" s="18"/>
      <c r="P21" s="18"/>
      <c r="Q21" s="18"/>
      <c r="R21" s="16"/>
      <c r="S21" s="17"/>
      <c r="T21" s="17"/>
      <c r="U21" s="2"/>
      <c r="V21" s="2"/>
      <c r="W21" s="2"/>
      <c r="X21" s="2"/>
      <c r="Y21" s="2"/>
    </row>
    <row r="22" spans="1:25" ht="39" customHeight="1" x14ac:dyDescent="0.25">
      <c r="A22" s="561" t="s">
        <v>23</v>
      </c>
      <c r="B22" s="559"/>
      <c r="C22" s="559"/>
      <c r="D22" s="560"/>
      <c r="E22" s="562" t="s">
        <v>1279</v>
      </c>
      <c r="F22" s="563"/>
      <c r="G22" s="563"/>
      <c r="H22" s="563"/>
      <c r="I22" s="563"/>
      <c r="J22" s="563"/>
      <c r="K22" s="563"/>
      <c r="L22" s="560"/>
      <c r="M22" s="574"/>
      <c r="N22" s="597"/>
      <c r="O22" s="20"/>
      <c r="P22" s="20"/>
      <c r="Q22" s="20"/>
      <c r="R22" s="16"/>
      <c r="S22" s="17"/>
      <c r="T22" s="17"/>
      <c r="U22" s="2"/>
      <c r="V22" s="2"/>
      <c r="W22" s="2"/>
      <c r="X22" s="2"/>
      <c r="Y22" s="2"/>
    </row>
    <row r="23" spans="1:25" ht="27.75" customHeight="1" x14ac:dyDescent="0.25">
      <c r="A23" s="590" t="s">
        <v>24</v>
      </c>
      <c r="B23" s="591"/>
      <c r="C23" s="591"/>
      <c r="D23" s="592"/>
      <c r="E23" s="335" t="s">
        <v>25</v>
      </c>
      <c r="F23" s="581" t="s">
        <v>26</v>
      </c>
      <c r="G23" s="582"/>
      <c r="H23" s="582"/>
      <c r="I23" s="582"/>
      <c r="J23" s="582"/>
      <c r="K23" s="583">
        <v>2022</v>
      </c>
      <c r="L23" s="584"/>
      <c r="M23" s="576"/>
      <c r="N23" s="576"/>
      <c r="O23" s="20"/>
      <c r="P23" s="20"/>
      <c r="Q23" s="20"/>
      <c r="R23" s="16"/>
      <c r="S23" s="17"/>
      <c r="T23" s="17"/>
      <c r="U23" s="2"/>
      <c r="V23" s="2"/>
      <c r="W23" s="2"/>
      <c r="X23" s="2"/>
      <c r="Y23" s="2"/>
    </row>
    <row r="24" spans="1:25" ht="27.75" customHeight="1" x14ac:dyDescent="0.25">
      <c r="A24" s="593"/>
      <c r="B24" s="594"/>
      <c r="C24" s="594"/>
      <c r="D24" s="595"/>
      <c r="E24" s="336" t="s">
        <v>27</v>
      </c>
      <c r="F24" s="587" t="s">
        <v>28</v>
      </c>
      <c r="G24" s="588"/>
      <c r="H24" s="588"/>
      <c r="I24" s="588"/>
      <c r="J24" s="589"/>
      <c r="K24" s="585"/>
      <c r="L24" s="586"/>
      <c r="M24" s="14"/>
      <c r="N24" s="21"/>
      <c r="O24" s="20"/>
      <c r="P24" s="22"/>
      <c r="Q24" s="22"/>
      <c r="R24" s="23"/>
      <c r="S24" s="17"/>
      <c r="T24" s="17"/>
      <c r="U24" s="2"/>
      <c r="V24" s="2"/>
      <c r="W24" s="2"/>
      <c r="X24" s="2"/>
      <c r="Y24" s="2"/>
    </row>
    <row r="25" spans="1:25" ht="20.25" customHeight="1" x14ac:dyDescent="0.25">
      <c r="A25" s="2"/>
      <c r="B25" s="2"/>
      <c r="C25" s="2"/>
      <c r="D25" s="2"/>
      <c r="E25" s="2"/>
      <c r="F25" s="2"/>
      <c r="G25" s="2"/>
      <c r="H25" s="2"/>
      <c r="I25" s="2"/>
      <c r="J25" s="2"/>
      <c r="K25" s="2"/>
      <c r="L25" s="2"/>
      <c r="M25" s="16"/>
      <c r="N25" s="20"/>
      <c r="O25" s="20"/>
      <c r="P25" s="20"/>
      <c r="Q25" s="20"/>
      <c r="R25" s="2"/>
      <c r="S25" s="2"/>
      <c r="T25" s="2"/>
      <c r="U25" s="2"/>
      <c r="V25" s="2"/>
      <c r="W25" s="2"/>
      <c r="X25" s="2"/>
      <c r="Y25" s="2"/>
    </row>
    <row r="26" spans="1:25" ht="15.75" customHeight="1" x14ac:dyDescent="0.25">
      <c r="A26" s="24"/>
      <c r="B26" s="24"/>
      <c r="C26" s="24"/>
      <c r="D26" s="24"/>
      <c r="E26" s="24"/>
      <c r="F26" s="24"/>
      <c r="G26" s="2"/>
      <c r="H26" s="601" t="s">
        <v>29</v>
      </c>
      <c r="I26" s="565"/>
      <c r="J26" s="565"/>
      <c r="K26" s="565"/>
      <c r="L26" s="566"/>
      <c r="M26" s="16"/>
      <c r="N26" s="20"/>
      <c r="O26" s="20"/>
      <c r="P26" s="20"/>
      <c r="Q26" s="20"/>
      <c r="R26" s="2"/>
      <c r="S26" s="2"/>
      <c r="T26" s="2"/>
      <c r="U26" s="2"/>
      <c r="V26" s="2"/>
      <c r="W26" s="2"/>
      <c r="X26" s="2"/>
      <c r="Y26" s="2"/>
    </row>
    <row r="27" spans="1:25" ht="15.75" customHeight="1" x14ac:dyDescent="0.25">
      <c r="A27" s="24"/>
      <c r="B27" s="24"/>
      <c r="C27" s="24"/>
      <c r="D27" s="24"/>
      <c r="E27" s="24"/>
      <c r="F27" s="24"/>
      <c r="G27" s="2"/>
      <c r="H27" s="567"/>
      <c r="I27" s="568"/>
      <c r="J27" s="568"/>
      <c r="K27" s="568"/>
      <c r="L27" s="569"/>
      <c r="M27" s="16"/>
      <c r="N27" s="20"/>
      <c r="O27" s="20"/>
      <c r="P27" s="20"/>
      <c r="Q27" s="20"/>
      <c r="R27" s="2"/>
      <c r="S27" s="2"/>
      <c r="T27" s="2"/>
      <c r="U27" s="2"/>
      <c r="V27" s="2"/>
      <c r="W27" s="2"/>
      <c r="X27" s="2"/>
      <c r="Y27" s="2"/>
    </row>
    <row r="28" spans="1:25" ht="19.5" customHeight="1" x14ac:dyDescent="0.2">
      <c r="A28" s="25"/>
      <c r="B28" s="25"/>
      <c r="C28" s="25"/>
      <c r="D28" s="25"/>
      <c r="E28" s="25"/>
      <c r="F28" s="25"/>
      <c r="G28" s="2"/>
      <c r="H28" s="570"/>
      <c r="I28" s="571"/>
      <c r="J28" s="571"/>
      <c r="K28" s="571"/>
      <c r="L28" s="572"/>
      <c r="M28" s="16"/>
      <c r="N28" s="573"/>
      <c r="O28" s="565"/>
      <c r="P28" s="565"/>
      <c r="Q28" s="566"/>
      <c r="R28" s="2"/>
      <c r="S28" s="2"/>
      <c r="T28" s="2"/>
      <c r="U28" s="2"/>
      <c r="V28" s="2"/>
      <c r="W28" s="2"/>
      <c r="X28" s="2"/>
      <c r="Y28" s="2"/>
    </row>
    <row r="29" spans="1:25" ht="20.25" customHeight="1" x14ac:dyDescent="0.25">
      <c r="A29" s="25"/>
      <c r="B29" s="26"/>
      <c r="C29" s="26"/>
      <c r="D29" s="26"/>
      <c r="E29" s="26"/>
      <c r="F29" s="26"/>
      <c r="G29" s="2"/>
      <c r="H29" s="602" t="s">
        <v>30</v>
      </c>
      <c r="I29" s="565"/>
      <c r="J29" s="565"/>
      <c r="K29" s="565"/>
      <c r="L29" s="566"/>
      <c r="M29" s="13"/>
      <c r="N29" s="570"/>
      <c r="O29" s="571"/>
      <c r="P29" s="571"/>
      <c r="Q29" s="572"/>
      <c r="R29" s="2"/>
      <c r="S29" s="2"/>
      <c r="T29" s="2"/>
      <c r="U29" s="2"/>
      <c r="V29" s="2"/>
      <c r="W29" s="2"/>
      <c r="X29" s="2"/>
      <c r="Y29" s="2"/>
    </row>
    <row r="30" spans="1:25" ht="20.25" customHeight="1" x14ac:dyDescent="0.25">
      <c r="A30" s="564" t="s">
        <v>31</v>
      </c>
      <c r="B30" s="565"/>
      <c r="C30" s="565"/>
      <c r="D30" s="565"/>
      <c r="E30" s="565"/>
      <c r="F30" s="566"/>
      <c r="G30" s="2"/>
      <c r="H30" s="567"/>
      <c r="I30" s="568"/>
      <c r="J30" s="568"/>
      <c r="K30" s="568"/>
      <c r="L30" s="569"/>
      <c r="M30" s="13"/>
      <c r="N30" s="24"/>
      <c r="O30" s="24"/>
      <c r="P30" s="24"/>
      <c r="Q30" s="24"/>
      <c r="R30" s="2"/>
      <c r="S30" s="2"/>
      <c r="T30" s="2"/>
      <c r="U30" s="2"/>
      <c r="V30" s="2"/>
      <c r="W30" s="2"/>
      <c r="X30" s="2"/>
      <c r="Y30" s="2"/>
    </row>
    <row r="31" spans="1:25" ht="15.75" customHeight="1" x14ac:dyDescent="0.25">
      <c r="A31" s="567"/>
      <c r="B31" s="568"/>
      <c r="C31" s="568"/>
      <c r="D31" s="568"/>
      <c r="E31" s="568"/>
      <c r="F31" s="569"/>
      <c r="G31" s="2"/>
      <c r="H31" s="570"/>
      <c r="I31" s="571"/>
      <c r="J31" s="571"/>
      <c r="K31" s="571"/>
      <c r="L31" s="572"/>
      <c r="M31" s="16"/>
      <c r="N31" s="20"/>
      <c r="O31" s="20"/>
      <c r="P31" s="20"/>
      <c r="Q31" s="20"/>
      <c r="R31" s="2"/>
      <c r="S31" s="2"/>
      <c r="T31" s="2"/>
      <c r="U31" s="2"/>
      <c r="V31" s="2"/>
      <c r="W31" s="2"/>
      <c r="X31" s="2"/>
      <c r="Y31" s="2"/>
    </row>
    <row r="32" spans="1:25" ht="5.25" customHeight="1" x14ac:dyDescent="0.25">
      <c r="A32" s="567"/>
      <c r="B32" s="568"/>
      <c r="C32" s="568"/>
      <c r="D32" s="568"/>
      <c r="E32" s="568"/>
      <c r="F32" s="569"/>
      <c r="G32" s="2"/>
      <c r="H32" s="27"/>
      <c r="I32" s="28"/>
      <c r="J32" s="27"/>
      <c r="K32" s="27"/>
      <c r="L32" s="27"/>
      <c r="M32" s="16"/>
      <c r="N32" s="20"/>
      <c r="O32" s="20"/>
      <c r="P32" s="20"/>
      <c r="Q32" s="20"/>
      <c r="R32" s="2"/>
      <c r="S32" s="2"/>
      <c r="T32" s="2"/>
      <c r="U32" s="2"/>
      <c r="V32" s="2"/>
      <c r="W32" s="2"/>
      <c r="X32" s="2"/>
      <c r="Y32" s="2"/>
    </row>
    <row r="33" spans="1:25" ht="15.75" customHeight="1" x14ac:dyDescent="0.25">
      <c r="A33" s="567"/>
      <c r="B33" s="568"/>
      <c r="C33" s="568"/>
      <c r="D33" s="568"/>
      <c r="E33" s="568"/>
      <c r="F33" s="569"/>
      <c r="G33" s="2"/>
      <c r="H33" s="555" t="s">
        <v>32</v>
      </c>
      <c r="I33" s="556"/>
      <c r="J33" s="556"/>
      <c r="K33" s="556"/>
      <c r="L33" s="557"/>
      <c r="M33" s="16"/>
      <c r="N33" s="20"/>
      <c r="O33" s="20"/>
      <c r="P33" s="20"/>
      <c r="Q33" s="20"/>
      <c r="R33" s="2"/>
      <c r="S33" s="2"/>
      <c r="T33" s="2"/>
      <c r="U33" s="2"/>
      <c r="V33" s="2"/>
      <c r="W33" s="2"/>
      <c r="X33" s="2"/>
      <c r="Y33" s="2"/>
    </row>
    <row r="34" spans="1:25" ht="15.75" customHeight="1" x14ac:dyDescent="0.25">
      <c r="A34" s="567"/>
      <c r="B34" s="568"/>
      <c r="C34" s="568"/>
      <c r="D34" s="568"/>
      <c r="E34" s="568"/>
      <c r="F34" s="569"/>
      <c r="G34" s="29"/>
      <c r="H34" s="555" t="s">
        <v>33</v>
      </c>
      <c r="I34" s="556"/>
      <c r="J34" s="556"/>
      <c r="K34" s="556"/>
      <c r="L34" s="557"/>
      <c r="M34" s="29"/>
      <c r="N34" s="30"/>
      <c r="O34" s="30"/>
      <c r="P34" s="30"/>
      <c r="Q34" s="30"/>
      <c r="R34" s="29"/>
      <c r="S34" s="29"/>
      <c r="T34" s="29"/>
      <c r="U34" s="29"/>
      <c r="V34" s="29"/>
      <c r="W34" s="29"/>
      <c r="X34" s="29"/>
      <c r="Y34" s="29"/>
    </row>
    <row r="35" spans="1:25" ht="15.75" customHeight="1" x14ac:dyDescent="0.25">
      <c r="A35" s="570"/>
      <c r="B35" s="571"/>
      <c r="C35" s="571"/>
      <c r="D35" s="571"/>
      <c r="E35" s="571"/>
      <c r="F35" s="572"/>
      <c r="G35" s="2"/>
      <c r="H35" s="555" t="s">
        <v>34</v>
      </c>
      <c r="I35" s="556"/>
      <c r="J35" s="556"/>
      <c r="K35" s="556"/>
      <c r="L35" s="557"/>
      <c r="M35" s="16"/>
      <c r="N35" s="20"/>
      <c r="O35" s="20"/>
      <c r="P35" s="20"/>
      <c r="Q35" s="20"/>
      <c r="R35" s="2"/>
      <c r="S35" s="2"/>
      <c r="T35" s="2"/>
      <c r="U35" s="2"/>
      <c r="V35" s="2"/>
      <c r="W35" s="2"/>
      <c r="X35" s="2"/>
      <c r="Y35" s="2"/>
    </row>
    <row r="36" spans="1:25" ht="8.25" customHeight="1" x14ac:dyDescent="0.25">
      <c r="A36" s="25"/>
      <c r="B36" s="31"/>
      <c r="C36" s="31"/>
      <c r="D36" s="31"/>
      <c r="E36" s="31"/>
      <c r="F36" s="31"/>
      <c r="G36" s="2"/>
      <c r="H36" s="32"/>
      <c r="I36" s="33"/>
      <c r="J36" s="32"/>
      <c r="K36" s="32"/>
      <c r="L36" s="32"/>
      <c r="M36" s="16"/>
      <c r="N36" s="20"/>
      <c r="O36" s="20"/>
      <c r="P36" s="20"/>
      <c r="Q36" s="20"/>
      <c r="R36" s="2"/>
      <c r="S36" s="2"/>
      <c r="T36" s="2"/>
      <c r="U36" s="2"/>
      <c r="V36" s="2"/>
      <c r="W36" s="2"/>
      <c r="X36" s="2"/>
      <c r="Y36" s="2"/>
    </row>
    <row r="37" spans="1:25" ht="25.5" customHeight="1" x14ac:dyDescent="0.25">
      <c r="A37" s="25"/>
      <c r="B37" s="34"/>
      <c r="C37" s="34"/>
      <c r="D37" s="34"/>
      <c r="E37" s="34"/>
      <c r="F37" s="34"/>
      <c r="G37" s="2"/>
      <c r="H37" s="600" t="s">
        <v>35</v>
      </c>
      <c r="I37" s="565"/>
      <c r="J37" s="565"/>
      <c r="K37" s="565"/>
      <c r="L37" s="566"/>
      <c r="M37" s="16"/>
      <c r="N37" s="20"/>
      <c r="O37" s="20"/>
      <c r="P37" s="20"/>
      <c r="Q37" s="20"/>
      <c r="R37" s="2"/>
      <c r="S37" s="2"/>
      <c r="T37" s="2"/>
      <c r="U37" s="2"/>
      <c r="V37" s="2"/>
      <c r="W37" s="2"/>
      <c r="X37" s="2"/>
      <c r="Y37" s="2"/>
    </row>
    <row r="38" spans="1:25" ht="15.75" customHeight="1" x14ac:dyDescent="0.25">
      <c r="A38" s="25"/>
      <c r="B38" s="34"/>
      <c r="C38" s="34"/>
      <c r="D38" s="34"/>
      <c r="E38" s="34"/>
      <c r="F38" s="34"/>
      <c r="G38" s="2"/>
      <c r="H38" s="567"/>
      <c r="I38" s="568"/>
      <c r="J38" s="568"/>
      <c r="K38" s="568"/>
      <c r="L38" s="569"/>
      <c r="M38" s="16"/>
      <c r="N38" s="20"/>
      <c r="O38" s="20"/>
      <c r="P38" s="20"/>
      <c r="Q38" s="20"/>
      <c r="R38" s="2"/>
      <c r="S38" s="2"/>
      <c r="T38" s="2"/>
      <c r="U38" s="2"/>
      <c r="V38" s="2"/>
      <c r="W38" s="2"/>
      <c r="X38" s="2"/>
      <c r="Y38" s="2"/>
    </row>
    <row r="39" spans="1:25" ht="15.75" customHeight="1" x14ac:dyDescent="0.25">
      <c r="A39" s="25"/>
      <c r="B39" s="34"/>
      <c r="C39" s="34"/>
      <c r="D39" s="34"/>
      <c r="E39" s="34"/>
      <c r="F39" s="34"/>
      <c r="G39" s="2"/>
      <c r="H39" s="570"/>
      <c r="I39" s="571"/>
      <c r="J39" s="571"/>
      <c r="K39" s="571"/>
      <c r="L39" s="572"/>
      <c r="M39" s="16"/>
      <c r="N39" s="20"/>
      <c r="O39" s="20"/>
      <c r="P39" s="20"/>
      <c r="Q39" s="20"/>
      <c r="R39" s="2"/>
      <c r="S39" s="2"/>
      <c r="T39" s="2"/>
      <c r="U39" s="2"/>
      <c r="V39" s="2"/>
      <c r="W39" s="2"/>
      <c r="X39" s="2"/>
      <c r="Y39" s="2"/>
    </row>
    <row r="40" spans="1:25" ht="15.75" customHeight="1" x14ac:dyDescent="0.25">
      <c r="A40" s="2"/>
      <c r="B40" s="2"/>
      <c r="C40" s="2"/>
      <c r="D40" s="2"/>
      <c r="E40" s="2"/>
      <c r="F40" s="2"/>
      <c r="G40" s="2"/>
      <c r="H40" s="2"/>
      <c r="I40" s="2"/>
      <c r="J40" s="2"/>
      <c r="K40" s="35"/>
      <c r="L40" s="2"/>
      <c r="M40" s="16"/>
      <c r="N40" s="36"/>
      <c r="O40" s="36"/>
      <c r="P40" s="36"/>
      <c r="Q40" s="36"/>
      <c r="R40" s="2"/>
      <c r="S40" s="2"/>
      <c r="T40" s="2"/>
      <c r="U40" s="2"/>
      <c r="V40" s="2"/>
      <c r="W40" s="2"/>
      <c r="X40" s="2"/>
      <c r="Y40" s="2"/>
    </row>
    <row r="41" spans="1:25" ht="15.75" customHeight="1" x14ac:dyDescent="0.25">
      <c r="A41" s="2"/>
      <c r="B41" s="2"/>
      <c r="C41" s="2"/>
      <c r="D41" s="2"/>
      <c r="E41" s="2"/>
      <c r="F41" s="2"/>
      <c r="G41" s="2"/>
      <c r="H41" s="2"/>
      <c r="I41" s="2"/>
      <c r="J41" s="2"/>
      <c r="K41" s="35"/>
      <c r="L41" s="2"/>
      <c r="M41" s="16"/>
      <c r="N41" s="10"/>
      <c r="O41" s="10"/>
      <c r="P41" s="10"/>
      <c r="Q41" s="10"/>
      <c r="R41" s="2"/>
      <c r="S41" s="2"/>
      <c r="T41" s="2"/>
      <c r="U41" s="2"/>
      <c r="V41" s="2"/>
      <c r="W41" s="2"/>
      <c r="X41" s="2"/>
      <c r="Y41" s="2"/>
    </row>
    <row r="42" spans="1:25" ht="15.75" customHeight="1" x14ac:dyDescent="0.25">
      <c r="A42" s="2"/>
      <c r="B42" s="2"/>
      <c r="C42" s="2"/>
      <c r="D42" s="2"/>
      <c r="E42" s="2"/>
      <c r="F42" s="2"/>
      <c r="G42" s="2"/>
      <c r="H42" s="2"/>
      <c r="I42" s="2"/>
      <c r="J42" s="2"/>
      <c r="K42" s="35"/>
      <c r="L42" s="2"/>
      <c r="M42" s="16"/>
      <c r="N42" s="10"/>
      <c r="O42" s="10"/>
      <c r="P42" s="10"/>
      <c r="Q42" s="10"/>
      <c r="R42" s="2"/>
      <c r="S42" s="2"/>
      <c r="T42" s="2"/>
      <c r="U42" s="2"/>
      <c r="V42" s="2"/>
      <c r="W42" s="2"/>
      <c r="X42" s="2"/>
      <c r="Y42" s="2"/>
    </row>
    <row r="43" spans="1:25" ht="15.75" customHeight="1" x14ac:dyDescent="0.25">
      <c r="A43" s="2"/>
      <c r="B43" s="2"/>
      <c r="C43" s="2"/>
      <c r="D43" s="2"/>
      <c r="E43" s="2"/>
      <c r="F43" s="2"/>
      <c r="G43" s="2"/>
      <c r="H43" s="2"/>
      <c r="I43" s="2"/>
      <c r="J43" s="2"/>
      <c r="K43" s="2"/>
      <c r="L43" s="2"/>
      <c r="M43" s="16"/>
      <c r="N43" s="10"/>
      <c r="O43" s="10"/>
      <c r="P43" s="10"/>
      <c r="Q43" s="10"/>
      <c r="R43" s="2"/>
      <c r="S43" s="2"/>
      <c r="T43" s="2"/>
      <c r="U43" s="2"/>
      <c r="V43" s="2"/>
      <c r="W43" s="2"/>
      <c r="X43" s="2"/>
      <c r="Y43" s="2"/>
    </row>
    <row r="44" spans="1:25" ht="15.75" customHeight="1" x14ac:dyDescent="0.25">
      <c r="A44" s="2"/>
      <c r="B44" s="2"/>
      <c r="C44" s="2"/>
      <c r="D44" s="2"/>
      <c r="E44" s="2"/>
      <c r="F44" s="2"/>
      <c r="G44" s="2"/>
      <c r="H44" s="2"/>
      <c r="I44" s="2"/>
      <c r="J44" s="2"/>
      <c r="K44" s="2"/>
      <c r="L44" s="2"/>
      <c r="M44" s="16"/>
      <c r="N44" s="10"/>
      <c r="O44" s="10"/>
      <c r="P44" s="10"/>
      <c r="Q44" s="10"/>
      <c r="R44" s="2"/>
      <c r="S44" s="2"/>
      <c r="T44" s="2"/>
      <c r="U44" s="2"/>
      <c r="V44" s="2"/>
      <c r="W44" s="2"/>
      <c r="X44" s="2"/>
      <c r="Y44" s="2"/>
    </row>
    <row r="45" spans="1:25" ht="15.75" customHeight="1" x14ac:dyDescent="0.25">
      <c r="A45" s="2"/>
      <c r="B45" s="2"/>
      <c r="C45" s="2"/>
      <c r="D45" s="2"/>
      <c r="E45" s="2"/>
      <c r="F45" s="2"/>
      <c r="G45" s="2"/>
      <c r="H45" s="2"/>
      <c r="I45" s="2"/>
      <c r="J45" s="2"/>
      <c r="K45" s="2"/>
      <c r="L45" s="2"/>
      <c r="M45" s="2"/>
      <c r="N45" s="10"/>
      <c r="O45" s="10"/>
      <c r="P45" s="10"/>
      <c r="Q45" s="10"/>
      <c r="R45" s="2"/>
      <c r="S45" s="2"/>
      <c r="T45" s="2"/>
      <c r="U45" s="2"/>
      <c r="V45" s="2"/>
      <c r="W45" s="2"/>
      <c r="X45" s="2"/>
      <c r="Y45" s="2"/>
    </row>
    <row r="46" spans="1:25" ht="15.75" customHeight="1" x14ac:dyDescent="0.25">
      <c r="A46" s="2"/>
      <c r="B46" s="2"/>
      <c r="C46" s="2"/>
      <c r="D46" s="2"/>
      <c r="E46" s="2"/>
      <c r="F46" s="2"/>
      <c r="G46" s="2"/>
      <c r="H46" s="2"/>
      <c r="I46" s="2"/>
      <c r="J46" s="2"/>
      <c r="K46" s="2"/>
      <c r="L46" s="2"/>
      <c r="M46" s="2"/>
      <c r="N46" s="10"/>
      <c r="O46" s="10"/>
      <c r="P46" s="10"/>
      <c r="Q46" s="10"/>
      <c r="R46" s="2"/>
      <c r="S46" s="2"/>
      <c r="T46" s="2"/>
      <c r="U46" s="2"/>
      <c r="V46" s="2"/>
      <c r="W46" s="2"/>
      <c r="X46" s="2"/>
      <c r="Y46" s="2"/>
    </row>
    <row r="47" spans="1:25" ht="15.75" customHeight="1" x14ac:dyDescent="0.25">
      <c r="A47" s="2"/>
      <c r="B47" s="2"/>
      <c r="C47" s="2"/>
      <c r="D47" s="2"/>
      <c r="E47" s="2"/>
      <c r="F47" s="2"/>
      <c r="G47" s="2"/>
      <c r="H47" s="2"/>
      <c r="I47" s="2"/>
      <c r="J47" s="2"/>
      <c r="K47" s="2"/>
      <c r="L47" s="2"/>
      <c r="M47" s="2"/>
      <c r="N47" s="10"/>
      <c r="O47" s="10"/>
      <c r="P47" s="10"/>
      <c r="Q47" s="10"/>
      <c r="R47" s="2"/>
      <c r="S47" s="2"/>
      <c r="T47" s="2"/>
      <c r="U47" s="2"/>
      <c r="V47" s="2"/>
      <c r="W47" s="2"/>
      <c r="X47" s="2"/>
      <c r="Y47" s="2"/>
    </row>
    <row r="48" spans="1:25" ht="15.75" customHeight="1" x14ac:dyDescent="0.25">
      <c r="A48" s="2"/>
      <c r="B48" s="2"/>
      <c r="C48" s="2"/>
      <c r="D48" s="2"/>
      <c r="E48" s="2"/>
      <c r="F48" s="2"/>
      <c r="G48" s="2"/>
      <c r="H48" s="2"/>
      <c r="I48" s="2"/>
      <c r="J48" s="2"/>
      <c r="K48" s="2"/>
      <c r="L48" s="2"/>
      <c r="M48" s="2"/>
      <c r="N48" s="10"/>
      <c r="O48" s="10"/>
      <c r="P48" s="10"/>
      <c r="Q48" s="10"/>
      <c r="R48" s="2"/>
      <c r="S48" s="2"/>
      <c r="T48" s="2"/>
      <c r="U48" s="2"/>
      <c r="V48" s="2"/>
      <c r="W48" s="2"/>
      <c r="X48" s="2"/>
      <c r="Y48" s="2"/>
    </row>
    <row r="49" spans="1:25" ht="15.75" customHeight="1" x14ac:dyDescent="0.25">
      <c r="A49" s="2"/>
      <c r="B49" s="2"/>
      <c r="C49" s="2"/>
      <c r="D49" s="2"/>
      <c r="E49" s="2"/>
      <c r="F49" s="2"/>
      <c r="G49" s="2"/>
      <c r="H49" s="2"/>
      <c r="I49" s="2"/>
      <c r="J49" s="2"/>
      <c r="K49" s="2"/>
      <c r="L49" s="2"/>
      <c r="M49" s="2"/>
      <c r="N49" s="10"/>
      <c r="O49" s="10"/>
      <c r="P49" s="10"/>
      <c r="Q49" s="10"/>
      <c r="R49" s="2"/>
      <c r="S49" s="2"/>
      <c r="T49" s="2"/>
      <c r="U49" s="2"/>
      <c r="V49" s="2"/>
      <c r="W49" s="2"/>
      <c r="X49" s="2"/>
      <c r="Y49" s="2"/>
    </row>
    <row r="50" spans="1:25" ht="15.75" customHeight="1" x14ac:dyDescent="0.25">
      <c r="A50" s="2"/>
      <c r="B50" s="2"/>
      <c r="C50" s="2"/>
      <c r="D50" s="2"/>
      <c r="E50" s="2"/>
      <c r="F50" s="2"/>
      <c r="G50" s="2"/>
      <c r="H50" s="2"/>
      <c r="I50" s="2"/>
      <c r="J50" s="2"/>
      <c r="K50" s="2"/>
      <c r="L50" s="2"/>
      <c r="M50" s="2"/>
      <c r="N50" s="10"/>
      <c r="O50" s="10"/>
      <c r="P50" s="10"/>
      <c r="Q50" s="10"/>
      <c r="R50" s="2"/>
      <c r="S50" s="2"/>
      <c r="T50" s="2"/>
      <c r="U50" s="2"/>
      <c r="V50" s="2"/>
      <c r="W50" s="2"/>
      <c r="X50" s="2"/>
      <c r="Y50" s="2"/>
    </row>
    <row r="51" spans="1:25" ht="15.75" customHeight="1" x14ac:dyDescent="0.25">
      <c r="A51" s="2"/>
      <c r="B51" s="2"/>
      <c r="C51" s="2"/>
      <c r="D51" s="2"/>
      <c r="E51" s="2"/>
      <c r="F51" s="2"/>
      <c r="G51" s="2"/>
      <c r="H51" s="2"/>
      <c r="I51" s="2"/>
      <c r="J51" s="2"/>
      <c r="K51" s="2"/>
      <c r="L51" s="2"/>
      <c r="M51" s="2"/>
      <c r="N51" s="10"/>
      <c r="O51" s="10"/>
      <c r="P51" s="10"/>
      <c r="Q51" s="10"/>
      <c r="R51" s="2"/>
      <c r="S51" s="2"/>
      <c r="T51" s="2"/>
      <c r="U51" s="2"/>
      <c r="V51" s="2"/>
      <c r="W51" s="2"/>
      <c r="X51" s="2"/>
      <c r="Y51" s="2"/>
    </row>
    <row r="52" spans="1:25" ht="15.75" customHeight="1" x14ac:dyDescent="0.25">
      <c r="A52" s="2"/>
      <c r="B52" s="2"/>
      <c r="C52" s="2"/>
      <c r="D52" s="2"/>
      <c r="E52" s="2"/>
      <c r="F52" s="2"/>
      <c r="G52" s="2"/>
      <c r="H52" s="2"/>
      <c r="I52" s="2"/>
      <c r="J52" s="2"/>
      <c r="K52" s="2"/>
      <c r="L52" s="2"/>
      <c r="M52" s="2"/>
      <c r="N52" s="10"/>
      <c r="O52" s="10"/>
      <c r="P52" s="10"/>
      <c r="Q52" s="10"/>
      <c r="R52" s="2"/>
      <c r="S52" s="2"/>
      <c r="T52" s="2"/>
      <c r="U52" s="2"/>
      <c r="V52" s="2"/>
      <c r="W52" s="2"/>
      <c r="X52" s="2"/>
      <c r="Y52" s="2"/>
    </row>
    <row r="53" spans="1:25" ht="15.75" customHeight="1" x14ac:dyDescent="0.25">
      <c r="A53" s="2"/>
      <c r="B53" s="2"/>
      <c r="C53" s="2"/>
      <c r="D53" s="2"/>
      <c r="E53" s="2"/>
      <c r="F53" s="2"/>
      <c r="G53" s="2"/>
      <c r="H53" s="2"/>
      <c r="I53" s="2"/>
      <c r="J53" s="2"/>
      <c r="K53" s="2"/>
      <c r="L53" s="2"/>
      <c r="M53" s="2"/>
      <c r="N53" s="10"/>
      <c r="O53" s="10"/>
      <c r="P53" s="10"/>
      <c r="Q53" s="10"/>
      <c r="R53" s="2"/>
      <c r="S53" s="2"/>
      <c r="T53" s="2"/>
      <c r="U53" s="2"/>
      <c r="V53" s="2"/>
      <c r="W53" s="2"/>
      <c r="X53" s="2"/>
      <c r="Y53" s="2"/>
    </row>
    <row r="54" spans="1:25" ht="15.75" customHeight="1" x14ac:dyDescent="0.25">
      <c r="A54" s="2"/>
      <c r="B54" s="2"/>
      <c r="C54" s="2"/>
      <c r="D54" s="2"/>
      <c r="E54" s="2"/>
      <c r="F54" s="2"/>
      <c r="G54" s="2"/>
      <c r="H54" s="2"/>
      <c r="I54" s="2"/>
      <c r="J54" s="2"/>
      <c r="K54" s="2"/>
      <c r="L54" s="2"/>
      <c r="M54" s="2"/>
      <c r="N54" s="10"/>
      <c r="O54" s="10"/>
      <c r="P54" s="10"/>
      <c r="Q54" s="10"/>
      <c r="R54" s="2"/>
      <c r="S54" s="2"/>
      <c r="T54" s="2"/>
      <c r="U54" s="2"/>
      <c r="V54" s="2"/>
      <c r="W54" s="2"/>
      <c r="X54" s="2"/>
      <c r="Y54" s="2"/>
    </row>
    <row r="55" spans="1:25" ht="15.75" customHeight="1" x14ac:dyDescent="0.25">
      <c r="A55" s="2"/>
      <c r="B55" s="2"/>
      <c r="C55" s="2"/>
      <c r="D55" s="2"/>
      <c r="E55" s="2"/>
      <c r="F55" s="2"/>
      <c r="G55" s="2"/>
      <c r="H55" s="2"/>
      <c r="I55" s="2"/>
      <c r="J55" s="2"/>
      <c r="K55" s="2"/>
      <c r="L55" s="2"/>
      <c r="M55" s="2"/>
      <c r="N55" s="10"/>
      <c r="O55" s="10"/>
      <c r="P55" s="10"/>
      <c r="Q55" s="10"/>
      <c r="R55" s="2"/>
      <c r="S55" s="2"/>
      <c r="T55" s="2"/>
      <c r="U55" s="2"/>
      <c r="V55" s="2"/>
      <c r="W55" s="2"/>
      <c r="X55" s="2"/>
      <c r="Y55" s="2"/>
    </row>
    <row r="56" spans="1:25" ht="15.75" customHeight="1" x14ac:dyDescent="0.25">
      <c r="A56" s="2"/>
      <c r="B56" s="2"/>
      <c r="C56" s="2"/>
      <c r="D56" s="2"/>
      <c r="E56" s="2"/>
      <c r="F56" s="2"/>
      <c r="G56" s="2"/>
      <c r="H56" s="2"/>
      <c r="I56" s="2"/>
      <c r="J56" s="2"/>
      <c r="K56" s="2"/>
      <c r="L56" s="2"/>
      <c r="M56" s="2"/>
      <c r="N56" s="10"/>
      <c r="O56" s="10"/>
      <c r="P56" s="10"/>
      <c r="Q56" s="10"/>
      <c r="R56" s="2"/>
      <c r="S56" s="2"/>
      <c r="T56" s="2"/>
      <c r="U56" s="2"/>
      <c r="V56" s="2"/>
      <c r="W56" s="2"/>
      <c r="X56" s="2"/>
      <c r="Y56" s="2"/>
    </row>
    <row r="57" spans="1:25" ht="15.75" customHeight="1" x14ac:dyDescent="0.25">
      <c r="A57" s="2"/>
      <c r="B57" s="2"/>
      <c r="C57" s="2"/>
      <c r="D57" s="2"/>
      <c r="E57" s="2"/>
      <c r="F57" s="2"/>
      <c r="G57" s="2"/>
      <c r="H57" s="2"/>
      <c r="I57" s="2"/>
      <c r="J57" s="2"/>
      <c r="K57" s="2"/>
      <c r="L57" s="2"/>
      <c r="M57" s="2"/>
      <c r="N57" s="10"/>
      <c r="O57" s="10"/>
      <c r="P57" s="10"/>
      <c r="Q57" s="10"/>
      <c r="R57" s="2"/>
      <c r="S57" s="2"/>
      <c r="T57" s="2"/>
      <c r="U57" s="2"/>
      <c r="V57" s="2"/>
      <c r="W57" s="2"/>
      <c r="X57" s="2"/>
      <c r="Y57" s="2"/>
    </row>
    <row r="58" spans="1:25" ht="15.75" customHeight="1" x14ac:dyDescent="0.25">
      <c r="A58" s="2"/>
      <c r="B58" s="2"/>
      <c r="C58" s="2"/>
      <c r="D58" s="2"/>
      <c r="E58" s="2"/>
      <c r="F58" s="2"/>
      <c r="G58" s="2"/>
      <c r="H58" s="2"/>
      <c r="I58" s="2"/>
      <c r="J58" s="2"/>
      <c r="K58" s="2"/>
      <c r="L58" s="2"/>
      <c r="M58" s="2"/>
      <c r="N58" s="10"/>
      <c r="O58" s="10"/>
      <c r="P58" s="10"/>
      <c r="Q58" s="10"/>
      <c r="R58" s="2"/>
      <c r="S58" s="2"/>
      <c r="T58" s="2"/>
      <c r="U58" s="2"/>
      <c r="V58" s="2"/>
      <c r="W58" s="2"/>
      <c r="X58" s="2"/>
      <c r="Y58" s="2"/>
    </row>
    <row r="59" spans="1:25" ht="15.75" customHeight="1" x14ac:dyDescent="0.25">
      <c r="A59" s="2"/>
      <c r="B59" s="2"/>
      <c r="C59" s="2"/>
      <c r="D59" s="2"/>
      <c r="E59" s="2"/>
      <c r="F59" s="2"/>
      <c r="G59" s="2"/>
      <c r="H59" s="2"/>
      <c r="I59" s="2"/>
      <c r="J59" s="2"/>
      <c r="K59" s="2"/>
      <c r="L59" s="2"/>
      <c r="M59" s="2"/>
      <c r="N59" s="10"/>
      <c r="O59" s="10"/>
      <c r="P59" s="10"/>
      <c r="Q59" s="10"/>
      <c r="R59" s="2"/>
      <c r="S59" s="2"/>
      <c r="T59" s="2"/>
      <c r="U59" s="2"/>
      <c r="V59" s="2"/>
      <c r="W59" s="2"/>
      <c r="X59" s="2"/>
      <c r="Y59" s="2"/>
    </row>
    <row r="60" spans="1:25" ht="15.75" customHeight="1" x14ac:dyDescent="0.25">
      <c r="A60" s="2"/>
      <c r="B60" s="2"/>
      <c r="C60" s="2"/>
      <c r="D60" s="2"/>
      <c r="E60" s="2"/>
      <c r="F60" s="2"/>
      <c r="G60" s="2"/>
      <c r="H60" s="2"/>
      <c r="I60" s="2"/>
      <c r="J60" s="2"/>
      <c r="K60" s="2"/>
      <c r="L60" s="2"/>
      <c r="M60" s="2"/>
      <c r="N60" s="10"/>
      <c r="O60" s="10"/>
      <c r="P60" s="10"/>
      <c r="Q60" s="10"/>
      <c r="R60" s="2"/>
      <c r="S60" s="2"/>
      <c r="T60" s="2"/>
      <c r="U60" s="2"/>
      <c r="V60" s="2"/>
      <c r="W60" s="2"/>
      <c r="X60" s="2"/>
      <c r="Y60" s="2"/>
    </row>
    <row r="61" spans="1:25" ht="15.75" customHeight="1" x14ac:dyDescent="0.25">
      <c r="A61" s="2"/>
      <c r="B61" s="2"/>
      <c r="C61" s="2"/>
      <c r="D61" s="2"/>
      <c r="E61" s="2"/>
      <c r="F61" s="2"/>
      <c r="G61" s="2"/>
      <c r="H61" s="2"/>
      <c r="I61" s="2"/>
      <c r="J61" s="2"/>
      <c r="K61" s="2"/>
      <c r="L61" s="2"/>
      <c r="M61" s="2"/>
      <c r="N61" s="10"/>
      <c r="O61" s="10"/>
      <c r="P61" s="10"/>
      <c r="Q61" s="10"/>
      <c r="R61" s="2"/>
      <c r="S61" s="2"/>
      <c r="T61" s="2"/>
      <c r="U61" s="2"/>
      <c r="V61" s="2"/>
      <c r="W61" s="2"/>
      <c r="X61" s="2"/>
      <c r="Y61" s="2"/>
    </row>
    <row r="62" spans="1:25" ht="15.75" customHeight="1" x14ac:dyDescent="0.25">
      <c r="A62" s="2"/>
      <c r="B62" s="2"/>
      <c r="C62" s="2"/>
      <c r="D62" s="2"/>
      <c r="E62" s="2"/>
      <c r="F62" s="2"/>
      <c r="G62" s="2"/>
      <c r="H62" s="2"/>
      <c r="I62" s="2"/>
      <c r="J62" s="2"/>
      <c r="K62" s="2"/>
      <c r="L62" s="2"/>
      <c r="M62" s="2"/>
      <c r="N62" s="10"/>
      <c r="O62" s="10"/>
      <c r="P62" s="10"/>
      <c r="Q62" s="10"/>
      <c r="R62" s="2"/>
      <c r="S62" s="2"/>
      <c r="T62" s="2"/>
      <c r="U62" s="2"/>
      <c r="V62" s="2"/>
      <c r="W62" s="2"/>
      <c r="X62" s="2"/>
      <c r="Y62" s="2"/>
    </row>
    <row r="63" spans="1:25" ht="15.75" customHeight="1" x14ac:dyDescent="0.25">
      <c r="A63" s="2"/>
      <c r="B63" s="2"/>
      <c r="C63" s="2"/>
      <c r="D63" s="2"/>
      <c r="E63" s="2"/>
      <c r="F63" s="2"/>
      <c r="G63" s="2"/>
      <c r="H63" s="2"/>
      <c r="I63" s="2"/>
      <c r="J63" s="2"/>
      <c r="K63" s="2"/>
      <c r="L63" s="2"/>
      <c r="M63" s="2"/>
      <c r="N63" s="10"/>
      <c r="O63" s="10"/>
      <c r="P63" s="10"/>
      <c r="Q63" s="10"/>
      <c r="R63" s="2"/>
      <c r="S63" s="2"/>
      <c r="T63" s="2"/>
      <c r="U63" s="2"/>
      <c r="V63" s="2"/>
      <c r="W63" s="2"/>
      <c r="X63" s="2"/>
      <c r="Y63" s="2"/>
    </row>
    <row r="64" spans="1:25" ht="15.75" customHeight="1" x14ac:dyDescent="0.25">
      <c r="A64" s="2"/>
      <c r="B64" s="2"/>
      <c r="C64" s="2"/>
      <c r="D64" s="2"/>
      <c r="E64" s="2"/>
      <c r="F64" s="2"/>
      <c r="G64" s="2"/>
      <c r="H64" s="2"/>
      <c r="I64" s="2"/>
      <c r="J64" s="2"/>
      <c r="K64" s="2"/>
      <c r="L64" s="2"/>
      <c r="M64" s="2"/>
      <c r="N64" s="10"/>
      <c r="O64" s="10"/>
      <c r="P64" s="10"/>
      <c r="Q64" s="10"/>
      <c r="R64" s="2"/>
      <c r="S64" s="2"/>
      <c r="T64" s="2"/>
      <c r="U64" s="2"/>
      <c r="V64" s="2"/>
      <c r="W64" s="2"/>
      <c r="X64" s="2"/>
      <c r="Y64" s="2"/>
    </row>
    <row r="65" spans="1:25" ht="15.75" customHeight="1" x14ac:dyDescent="0.25">
      <c r="A65" s="2"/>
      <c r="B65" s="2"/>
      <c r="C65" s="2"/>
      <c r="D65" s="2"/>
      <c r="E65" s="2"/>
      <c r="F65" s="2"/>
      <c r="G65" s="2"/>
      <c r="H65" s="2"/>
      <c r="I65" s="2"/>
      <c r="J65" s="2"/>
      <c r="K65" s="2"/>
      <c r="L65" s="2"/>
      <c r="M65" s="2"/>
      <c r="N65" s="10"/>
      <c r="O65" s="10"/>
      <c r="P65" s="10"/>
      <c r="Q65" s="10"/>
      <c r="R65" s="2"/>
      <c r="S65" s="2"/>
      <c r="T65" s="2"/>
      <c r="U65" s="2"/>
      <c r="V65" s="2"/>
      <c r="W65" s="2"/>
      <c r="X65" s="2"/>
      <c r="Y65" s="2"/>
    </row>
    <row r="66" spans="1:25" ht="15.75" customHeight="1" x14ac:dyDescent="0.25">
      <c r="A66" s="2"/>
      <c r="B66" s="2"/>
      <c r="C66" s="2"/>
      <c r="D66" s="2"/>
      <c r="E66" s="2"/>
      <c r="F66" s="2"/>
      <c r="G66" s="2"/>
      <c r="H66" s="2"/>
      <c r="I66" s="2"/>
      <c r="J66" s="2"/>
      <c r="K66" s="2"/>
      <c r="L66" s="2"/>
      <c r="M66" s="2"/>
      <c r="N66" s="10"/>
      <c r="O66" s="10"/>
      <c r="P66" s="10"/>
      <c r="Q66" s="10"/>
      <c r="R66" s="2"/>
      <c r="S66" s="2"/>
      <c r="T66" s="2"/>
      <c r="U66" s="2"/>
      <c r="V66" s="2"/>
      <c r="W66" s="2"/>
      <c r="X66" s="2"/>
      <c r="Y66" s="2"/>
    </row>
    <row r="67" spans="1:25" ht="15.75" customHeight="1" x14ac:dyDescent="0.25">
      <c r="A67" s="2"/>
      <c r="B67" s="2"/>
      <c r="C67" s="2"/>
      <c r="D67" s="2"/>
      <c r="E67" s="2"/>
      <c r="F67" s="2"/>
      <c r="G67" s="2"/>
      <c r="H67" s="2"/>
      <c r="I67" s="2"/>
      <c r="J67" s="2"/>
      <c r="K67" s="2"/>
      <c r="L67" s="2"/>
      <c r="M67" s="2"/>
      <c r="N67" s="10"/>
      <c r="O67" s="10"/>
      <c r="P67" s="10"/>
      <c r="Q67" s="10"/>
      <c r="R67" s="2"/>
      <c r="S67" s="2"/>
      <c r="T67" s="2"/>
      <c r="U67" s="2"/>
      <c r="V67" s="2"/>
      <c r="W67" s="2"/>
      <c r="X67" s="2"/>
      <c r="Y67" s="2"/>
    </row>
    <row r="68" spans="1:25" ht="15.75" customHeight="1" x14ac:dyDescent="0.25">
      <c r="A68" s="2"/>
      <c r="B68" s="2"/>
      <c r="C68" s="2"/>
      <c r="D68" s="2"/>
      <c r="E68" s="2"/>
      <c r="F68" s="2"/>
      <c r="G68" s="2"/>
      <c r="H68" s="2"/>
      <c r="I68" s="2"/>
      <c r="J68" s="2"/>
      <c r="K68" s="2"/>
      <c r="L68" s="2"/>
      <c r="M68" s="2"/>
      <c r="N68" s="10"/>
      <c r="O68" s="10"/>
      <c r="P68" s="10"/>
      <c r="Q68" s="10"/>
      <c r="R68" s="2"/>
      <c r="S68" s="2"/>
      <c r="T68" s="2"/>
      <c r="U68" s="2"/>
      <c r="V68" s="2"/>
      <c r="W68" s="2"/>
      <c r="X68" s="2"/>
      <c r="Y68" s="2"/>
    </row>
    <row r="69" spans="1:25" ht="15.75" customHeight="1" x14ac:dyDescent="0.25">
      <c r="A69" s="2"/>
      <c r="B69" s="2"/>
      <c r="C69" s="2"/>
      <c r="D69" s="2"/>
      <c r="E69" s="2"/>
      <c r="F69" s="2"/>
      <c r="G69" s="2"/>
      <c r="H69" s="2"/>
      <c r="I69" s="2"/>
      <c r="J69" s="2"/>
      <c r="K69" s="2"/>
      <c r="L69" s="2"/>
      <c r="M69" s="2"/>
      <c r="N69" s="10"/>
      <c r="O69" s="10"/>
      <c r="P69" s="10"/>
      <c r="Q69" s="10"/>
      <c r="R69" s="2"/>
      <c r="S69" s="2"/>
      <c r="T69" s="2"/>
      <c r="U69" s="2"/>
      <c r="V69" s="2"/>
      <c r="W69" s="2"/>
      <c r="X69" s="2"/>
      <c r="Y69" s="2"/>
    </row>
    <row r="70" spans="1:25" ht="15.75" customHeight="1" x14ac:dyDescent="0.25">
      <c r="A70" s="2"/>
      <c r="B70" s="2"/>
      <c r="C70" s="2"/>
      <c r="D70" s="2"/>
      <c r="E70" s="2"/>
      <c r="F70" s="2"/>
      <c r="G70" s="2"/>
      <c r="H70" s="2"/>
      <c r="I70" s="2"/>
      <c r="J70" s="2"/>
      <c r="K70" s="2"/>
      <c r="L70" s="2"/>
      <c r="M70" s="2"/>
      <c r="N70" s="10"/>
      <c r="O70" s="10"/>
      <c r="P70" s="10"/>
      <c r="Q70" s="10"/>
      <c r="R70" s="2"/>
      <c r="S70" s="2"/>
      <c r="T70" s="2"/>
      <c r="U70" s="2"/>
      <c r="V70" s="2"/>
      <c r="W70" s="2"/>
      <c r="X70" s="2"/>
      <c r="Y70" s="2"/>
    </row>
    <row r="71" spans="1:25" ht="15.75" customHeight="1" x14ac:dyDescent="0.25">
      <c r="A71" s="2"/>
      <c r="B71" s="2"/>
      <c r="C71" s="2"/>
      <c r="D71" s="2"/>
      <c r="E71" s="2"/>
      <c r="F71" s="2"/>
      <c r="G71" s="2"/>
      <c r="H71" s="2"/>
      <c r="I71" s="2"/>
      <c r="J71" s="2"/>
      <c r="K71" s="2"/>
      <c r="L71" s="2"/>
      <c r="M71" s="2"/>
      <c r="N71" s="10"/>
      <c r="O71" s="10"/>
      <c r="P71" s="10"/>
      <c r="Q71" s="10"/>
      <c r="R71" s="2"/>
      <c r="S71" s="2"/>
      <c r="T71" s="2"/>
      <c r="U71" s="2"/>
      <c r="V71" s="2"/>
      <c r="W71" s="2"/>
      <c r="X71" s="2"/>
      <c r="Y71" s="2"/>
    </row>
    <row r="72" spans="1:25" ht="15.75" customHeight="1" x14ac:dyDescent="0.25">
      <c r="A72" s="2"/>
      <c r="B72" s="2"/>
      <c r="C72" s="2"/>
      <c r="D72" s="2"/>
      <c r="E72" s="2"/>
      <c r="F72" s="2"/>
      <c r="G72" s="2"/>
      <c r="H72" s="2"/>
      <c r="I72" s="2"/>
      <c r="J72" s="2"/>
      <c r="K72" s="2"/>
      <c r="L72" s="2"/>
      <c r="M72" s="2"/>
      <c r="N72" s="10"/>
      <c r="O72" s="10"/>
      <c r="P72" s="10"/>
      <c r="Q72" s="10"/>
      <c r="R72" s="2"/>
      <c r="S72" s="2"/>
      <c r="T72" s="2"/>
      <c r="U72" s="2"/>
      <c r="V72" s="2"/>
      <c r="W72" s="2"/>
      <c r="X72" s="2"/>
      <c r="Y72" s="2"/>
    </row>
    <row r="73" spans="1:25" ht="15.75" customHeight="1" x14ac:dyDescent="0.25">
      <c r="A73" s="2"/>
      <c r="B73" s="2"/>
      <c r="C73" s="2"/>
      <c r="D73" s="2"/>
      <c r="E73" s="2"/>
      <c r="F73" s="2"/>
      <c r="G73" s="2"/>
      <c r="H73" s="2"/>
      <c r="I73" s="2"/>
      <c r="J73" s="2"/>
      <c r="K73" s="2"/>
      <c r="L73" s="2"/>
      <c r="M73" s="2"/>
      <c r="N73" s="10"/>
      <c r="O73" s="10"/>
      <c r="P73" s="10"/>
      <c r="Q73" s="10"/>
      <c r="R73" s="2"/>
      <c r="S73" s="2"/>
      <c r="T73" s="2"/>
      <c r="U73" s="2"/>
      <c r="V73" s="2"/>
      <c r="W73" s="2"/>
      <c r="X73" s="2"/>
      <c r="Y73" s="2"/>
    </row>
    <row r="74" spans="1:25" ht="15.75" customHeight="1" x14ac:dyDescent="0.25">
      <c r="A74" s="2"/>
      <c r="B74" s="2"/>
      <c r="C74" s="2"/>
      <c r="D74" s="2"/>
      <c r="E74" s="2"/>
      <c r="F74" s="2"/>
      <c r="G74" s="2"/>
      <c r="H74" s="2"/>
      <c r="I74" s="2"/>
      <c r="J74" s="2"/>
      <c r="K74" s="2"/>
      <c r="L74" s="2"/>
      <c r="M74" s="2"/>
      <c r="N74" s="10"/>
      <c r="O74" s="10"/>
      <c r="P74" s="10"/>
      <c r="Q74" s="10"/>
      <c r="R74" s="2"/>
      <c r="S74" s="2"/>
      <c r="T74" s="2"/>
      <c r="U74" s="2"/>
      <c r="V74" s="2"/>
      <c r="W74" s="2"/>
      <c r="X74" s="2"/>
      <c r="Y74" s="2"/>
    </row>
    <row r="75" spans="1:25" ht="15.75" customHeight="1" x14ac:dyDescent="0.25">
      <c r="A75" s="2"/>
      <c r="B75" s="2"/>
      <c r="C75" s="2"/>
      <c r="D75" s="2"/>
      <c r="E75" s="2"/>
      <c r="F75" s="2"/>
      <c r="G75" s="2"/>
      <c r="H75" s="2"/>
      <c r="I75" s="2"/>
      <c r="J75" s="2"/>
      <c r="K75" s="2"/>
      <c r="L75" s="2"/>
      <c r="M75" s="2"/>
      <c r="N75" s="10"/>
      <c r="O75" s="10"/>
      <c r="P75" s="10"/>
      <c r="Q75" s="10"/>
      <c r="R75" s="2"/>
      <c r="S75" s="2"/>
      <c r="T75" s="2"/>
      <c r="U75" s="2"/>
      <c r="V75" s="2"/>
      <c r="W75" s="2"/>
      <c r="X75" s="2"/>
      <c r="Y75" s="2"/>
    </row>
    <row r="76" spans="1:25" ht="15.75" customHeight="1" x14ac:dyDescent="0.25">
      <c r="A76" s="2"/>
      <c r="B76" s="2"/>
      <c r="C76" s="2"/>
      <c r="D76" s="2"/>
      <c r="E76" s="2"/>
      <c r="F76" s="2"/>
      <c r="G76" s="2"/>
      <c r="H76" s="2"/>
      <c r="I76" s="2"/>
      <c r="J76" s="2"/>
      <c r="K76" s="2"/>
      <c r="L76" s="2"/>
      <c r="M76" s="2"/>
      <c r="N76" s="10"/>
      <c r="O76" s="10"/>
      <c r="P76" s="10"/>
      <c r="Q76" s="10"/>
      <c r="R76" s="2"/>
      <c r="S76" s="2"/>
      <c r="T76" s="2"/>
      <c r="U76" s="2"/>
      <c r="V76" s="2"/>
      <c r="W76" s="2"/>
      <c r="X76" s="2"/>
      <c r="Y76" s="2"/>
    </row>
    <row r="77" spans="1:25" ht="15.75" customHeight="1" x14ac:dyDescent="0.25">
      <c r="A77" s="2"/>
      <c r="B77" s="2"/>
      <c r="C77" s="2"/>
      <c r="D77" s="2"/>
      <c r="E77" s="2"/>
      <c r="F77" s="2"/>
      <c r="G77" s="2"/>
      <c r="H77" s="2"/>
      <c r="I77" s="2"/>
      <c r="J77" s="2"/>
      <c r="K77" s="2"/>
      <c r="L77" s="2"/>
      <c r="M77" s="2"/>
      <c r="N77" s="10"/>
      <c r="O77" s="10"/>
      <c r="P77" s="10"/>
      <c r="Q77" s="10"/>
      <c r="R77" s="2"/>
      <c r="S77" s="2"/>
      <c r="T77" s="2"/>
      <c r="U77" s="2"/>
      <c r="V77" s="2"/>
      <c r="W77" s="2"/>
      <c r="X77" s="2"/>
      <c r="Y77" s="2"/>
    </row>
    <row r="78" spans="1:25" ht="15.75" customHeight="1" x14ac:dyDescent="0.25">
      <c r="A78" s="2"/>
      <c r="B78" s="2"/>
      <c r="C78" s="2"/>
      <c r="D78" s="2"/>
      <c r="E78" s="2"/>
      <c r="F78" s="2"/>
      <c r="G78" s="2"/>
      <c r="H78" s="2"/>
      <c r="I78" s="2"/>
      <c r="J78" s="2"/>
      <c r="K78" s="2"/>
      <c r="L78" s="2"/>
      <c r="M78" s="2"/>
      <c r="N78" s="10"/>
      <c r="O78" s="10"/>
      <c r="P78" s="10"/>
      <c r="Q78" s="10"/>
      <c r="R78" s="2"/>
      <c r="S78" s="2"/>
      <c r="T78" s="2"/>
      <c r="U78" s="2"/>
      <c r="V78" s="2"/>
      <c r="W78" s="2"/>
      <c r="X78" s="2"/>
      <c r="Y78" s="2"/>
    </row>
    <row r="79" spans="1:25" ht="15.75" customHeight="1" x14ac:dyDescent="0.25">
      <c r="A79" s="2"/>
      <c r="B79" s="2"/>
      <c r="C79" s="2"/>
      <c r="D79" s="2"/>
      <c r="E79" s="2"/>
      <c r="F79" s="2"/>
      <c r="G79" s="2"/>
      <c r="H79" s="2"/>
      <c r="I79" s="2"/>
      <c r="J79" s="2"/>
      <c r="K79" s="2"/>
      <c r="L79" s="2"/>
      <c r="M79" s="2"/>
      <c r="N79" s="10"/>
      <c r="O79" s="10"/>
      <c r="P79" s="10"/>
      <c r="Q79" s="10"/>
      <c r="R79" s="2"/>
      <c r="S79" s="2"/>
      <c r="T79" s="2"/>
      <c r="U79" s="2"/>
      <c r="V79" s="2"/>
      <c r="W79" s="2"/>
      <c r="X79" s="2"/>
      <c r="Y79" s="2"/>
    </row>
    <row r="80" spans="1:25" ht="15.75" customHeight="1" x14ac:dyDescent="0.25">
      <c r="A80" s="2"/>
      <c r="B80" s="2"/>
      <c r="C80" s="2"/>
      <c r="D80" s="2"/>
      <c r="E80" s="2"/>
      <c r="F80" s="2"/>
      <c r="G80" s="2"/>
      <c r="H80" s="2"/>
      <c r="I80" s="2"/>
      <c r="J80" s="2"/>
      <c r="K80" s="2"/>
      <c r="L80" s="2"/>
      <c r="M80" s="2"/>
      <c r="N80" s="10"/>
      <c r="O80" s="10"/>
      <c r="P80" s="10"/>
      <c r="Q80" s="10"/>
      <c r="R80" s="2"/>
      <c r="S80" s="2"/>
      <c r="T80" s="2"/>
      <c r="U80" s="2"/>
      <c r="V80" s="2"/>
      <c r="W80" s="2"/>
      <c r="X80" s="2"/>
      <c r="Y80" s="2"/>
    </row>
    <row r="81" spans="1:25" ht="15.75" customHeight="1" x14ac:dyDescent="0.25">
      <c r="A81" s="2"/>
      <c r="B81" s="2"/>
      <c r="C81" s="2"/>
      <c r="D81" s="2"/>
      <c r="E81" s="2"/>
      <c r="F81" s="2"/>
      <c r="G81" s="2"/>
      <c r="H81" s="2"/>
      <c r="I81" s="2"/>
      <c r="J81" s="2"/>
      <c r="K81" s="2"/>
      <c r="L81" s="2"/>
      <c r="M81" s="2"/>
      <c r="N81" s="10"/>
      <c r="O81" s="10"/>
      <c r="P81" s="10"/>
      <c r="Q81" s="10"/>
      <c r="R81" s="2"/>
      <c r="S81" s="2"/>
      <c r="T81" s="2"/>
      <c r="U81" s="2"/>
      <c r="V81" s="2"/>
      <c r="W81" s="2"/>
      <c r="X81" s="2"/>
      <c r="Y81" s="2"/>
    </row>
    <row r="82" spans="1:25" ht="15.75" customHeight="1" x14ac:dyDescent="0.25">
      <c r="A82" s="2"/>
      <c r="B82" s="2"/>
      <c r="C82" s="2"/>
      <c r="D82" s="2"/>
      <c r="E82" s="2"/>
      <c r="F82" s="2"/>
      <c r="G82" s="2"/>
      <c r="H82" s="2"/>
      <c r="I82" s="2"/>
      <c r="J82" s="2"/>
      <c r="K82" s="2"/>
      <c r="L82" s="2"/>
      <c r="M82" s="2"/>
      <c r="N82" s="10"/>
      <c r="O82" s="10"/>
      <c r="P82" s="10"/>
      <c r="Q82" s="10"/>
      <c r="R82" s="2"/>
      <c r="S82" s="2"/>
      <c r="T82" s="2"/>
      <c r="U82" s="2"/>
      <c r="V82" s="2"/>
      <c r="W82" s="2"/>
      <c r="X82" s="2"/>
      <c r="Y82" s="2"/>
    </row>
    <row r="83" spans="1:25" ht="15.75" customHeight="1" x14ac:dyDescent="0.25">
      <c r="A83" s="2"/>
      <c r="B83" s="2"/>
      <c r="C83" s="2"/>
      <c r="D83" s="2"/>
      <c r="E83" s="2"/>
      <c r="F83" s="2"/>
      <c r="G83" s="2"/>
      <c r="H83" s="2"/>
      <c r="I83" s="2"/>
      <c r="J83" s="2"/>
      <c r="K83" s="2"/>
      <c r="L83" s="2"/>
      <c r="M83" s="2"/>
      <c r="N83" s="10"/>
      <c r="O83" s="10"/>
      <c r="P83" s="10"/>
      <c r="Q83" s="10"/>
      <c r="R83" s="2"/>
      <c r="S83" s="2"/>
      <c r="T83" s="2"/>
      <c r="U83" s="2"/>
      <c r="V83" s="2"/>
      <c r="W83" s="2"/>
      <c r="X83" s="2"/>
      <c r="Y83" s="2"/>
    </row>
    <row r="84" spans="1:25" ht="15.75" customHeight="1" x14ac:dyDescent="0.25">
      <c r="A84" s="2"/>
      <c r="B84" s="2"/>
      <c r="C84" s="2"/>
      <c r="D84" s="2"/>
      <c r="E84" s="2"/>
      <c r="F84" s="2"/>
      <c r="G84" s="2"/>
      <c r="H84" s="2"/>
      <c r="I84" s="2"/>
      <c r="J84" s="2"/>
      <c r="K84" s="2"/>
      <c r="L84" s="2"/>
      <c r="M84" s="2"/>
      <c r="N84" s="10"/>
      <c r="O84" s="10"/>
      <c r="P84" s="10"/>
      <c r="Q84" s="10"/>
      <c r="R84" s="2"/>
      <c r="S84" s="2"/>
      <c r="T84" s="2"/>
      <c r="U84" s="2"/>
      <c r="V84" s="2"/>
      <c r="W84" s="2"/>
      <c r="X84" s="2"/>
      <c r="Y84" s="2"/>
    </row>
    <row r="85" spans="1:25" ht="15.75" customHeight="1" x14ac:dyDescent="0.25">
      <c r="A85" s="2"/>
      <c r="B85" s="2"/>
      <c r="C85" s="2"/>
      <c r="D85" s="2"/>
      <c r="E85" s="2"/>
      <c r="F85" s="2"/>
      <c r="G85" s="2"/>
      <c r="H85" s="2"/>
      <c r="I85" s="2"/>
      <c r="J85" s="2"/>
      <c r="K85" s="2"/>
      <c r="L85" s="2"/>
      <c r="M85" s="2"/>
      <c r="N85" s="10"/>
      <c r="O85" s="10"/>
      <c r="P85" s="10"/>
      <c r="Q85" s="10"/>
      <c r="R85" s="2"/>
      <c r="S85" s="2"/>
      <c r="T85" s="2"/>
      <c r="U85" s="2"/>
      <c r="V85" s="2"/>
      <c r="W85" s="2"/>
      <c r="X85" s="2"/>
      <c r="Y85" s="2"/>
    </row>
    <row r="86" spans="1:25" ht="15.75" customHeight="1" x14ac:dyDescent="0.25">
      <c r="A86" s="2"/>
      <c r="B86" s="2"/>
      <c r="C86" s="2"/>
      <c r="D86" s="2"/>
      <c r="E86" s="2"/>
      <c r="F86" s="2"/>
      <c r="G86" s="2"/>
      <c r="H86" s="2"/>
      <c r="I86" s="2"/>
      <c r="J86" s="2"/>
      <c r="K86" s="2"/>
      <c r="L86" s="2"/>
      <c r="M86" s="2"/>
      <c r="N86" s="10"/>
      <c r="O86" s="10"/>
      <c r="P86" s="10"/>
      <c r="Q86" s="10"/>
      <c r="R86" s="2"/>
      <c r="S86" s="2"/>
      <c r="T86" s="2"/>
      <c r="U86" s="2"/>
      <c r="V86" s="2"/>
      <c r="W86" s="2"/>
      <c r="X86" s="2"/>
      <c r="Y86" s="2"/>
    </row>
    <row r="87" spans="1:25" ht="15.75" customHeight="1" x14ac:dyDescent="0.25">
      <c r="A87" s="2"/>
      <c r="B87" s="2"/>
      <c r="C87" s="2"/>
      <c r="D87" s="2"/>
      <c r="E87" s="2"/>
      <c r="F87" s="2"/>
      <c r="G87" s="2"/>
      <c r="H87" s="2"/>
      <c r="I87" s="2"/>
      <c r="J87" s="2"/>
      <c r="K87" s="2"/>
      <c r="L87" s="2"/>
      <c r="M87" s="2"/>
      <c r="N87" s="10"/>
      <c r="O87" s="10"/>
      <c r="P87" s="10"/>
      <c r="Q87" s="10"/>
      <c r="R87" s="2"/>
      <c r="S87" s="2"/>
      <c r="T87" s="2"/>
      <c r="U87" s="2"/>
      <c r="V87" s="2"/>
      <c r="W87" s="2"/>
      <c r="X87" s="2"/>
      <c r="Y87" s="2"/>
    </row>
    <row r="88" spans="1:25" ht="15.75" customHeight="1" x14ac:dyDescent="0.25">
      <c r="A88" s="2"/>
      <c r="B88" s="2"/>
      <c r="C88" s="2"/>
      <c r="D88" s="2"/>
      <c r="E88" s="2"/>
      <c r="F88" s="2"/>
      <c r="G88" s="2"/>
      <c r="H88" s="2"/>
      <c r="I88" s="2"/>
      <c r="J88" s="2"/>
      <c r="K88" s="2"/>
      <c r="L88" s="2"/>
      <c r="M88" s="2"/>
      <c r="N88" s="10"/>
      <c r="O88" s="10"/>
      <c r="P88" s="10"/>
      <c r="Q88" s="10"/>
      <c r="R88" s="2"/>
      <c r="S88" s="2"/>
      <c r="T88" s="2"/>
      <c r="U88" s="2"/>
      <c r="V88" s="2"/>
      <c r="W88" s="2"/>
      <c r="X88" s="2"/>
      <c r="Y88" s="2"/>
    </row>
    <row r="89" spans="1:25" ht="15.75" customHeight="1" x14ac:dyDescent="0.25">
      <c r="A89" s="2"/>
      <c r="B89" s="2"/>
      <c r="C89" s="2"/>
      <c r="D89" s="2"/>
      <c r="E89" s="2"/>
      <c r="F89" s="2"/>
      <c r="G89" s="2"/>
      <c r="H89" s="2"/>
      <c r="I89" s="2"/>
      <c r="J89" s="2"/>
      <c r="K89" s="2"/>
      <c r="L89" s="2"/>
      <c r="M89" s="2"/>
      <c r="N89" s="10"/>
      <c r="O89" s="10"/>
      <c r="P89" s="10"/>
      <c r="Q89" s="10"/>
      <c r="R89" s="2"/>
      <c r="S89" s="2"/>
      <c r="T89" s="2"/>
      <c r="U89" s="2"/>
      <c r="V89" s="2"/>
      <c r="W89" s="2"/>
      <c r="X89" s="2"/>
      <c r="Y89" s="2"/>
    </row>
    <row r="90" spans="1:25" ht="15.75" customHeight="1" x14ac:dyDescent="0.25">
      <c r="A90" s="2"/>
      <c r="B90" s="2"/>
      <c r="C90" s="2"/>
      <c r="D90" s="2"/>
      <c r="E90" s="2"/>
      <c r="F90" s="2"/>
      <c r="G90" s="2"/>
      <c r="H90" s="2"/>
      <c r="I90" s="2"/>
      <c r="J90" s="2"/>
      <c r="K90" s="2"/>
      <c r="L90" s="2"/>
      <c r="M90" s="2"/>
      <c r="N90" s="10"/>
      <c r="O90" s="10"/>
      <c r="P90" s="10"/>
      <c r="Q90" s="10"/>
      <c r="R90" s="2"/>
      <c r="S90" s="2"/>
      <c r="T90" s="2"/>
      <c r="U90" s="2"/>
      <c r="V90" s="2"/>
      <c r="W90" s="2"/>
      <c r="X90" s="2"/>
      <c r="Y90" s="2"/>
    </row>
    <row r="91" spans="1:25" ht="15.75" customHeight="1" x14ac:dyDescent="0.25">
      <c r="A91" s="2"/>
      <c r="B91" s="2"/>
      <c r="C91" s="2"/>
      <c r="D91" s="2"/>
      <c r="E91" s="2"/>
      <c r="F91" s="2"/>
      <c r="G91" s="2"/>
      <c r="H91" s="2"/>
      <c r="I91" s="2"/>
      <c r="J91" s="2"/>
      <c r="K91" s="2"/>
      <c r="L91" s="2"/>
      <c r="M91" s="2"/>
      <c r="N91" s="10"/>
      <c r="O91" s="10"/>
      <c r="P91" s="10"/>
      <c r="Q91" s="10"/>
      <c r="R91" s="2"/>
      <c r="S91" s="2"/>
      <c r="T91" s="2"/>
      <c r="U91" s="2"/>
      <c r="V91" s="2"/>
      <c r="W91" s="2"/>
      <c r="X91" s="2"/>
      <c r="Y91" s="2"/>
    </row>
    <row r="92" spans="1:25" ht="15.75" customHeight="1" x14ac:dyDescent="0.25">
      <c r="A92" s="2"/>
      <c r="B92" s="2"/>
      <c r="C92" s="2"/>
      <c r="D92" s="2"/>
      <c r="E92" s="2"/>
      <c r="F92" s="2"/>
      <c r="G92" s="2"/>
      <c r="H92" s="2"/>
      <c r="I92" s="2"/>
      <c r="J92" s="2"/>
      <c r="K92" s="2"/>
      <c r="L92" s="2"/>
      <c r="M92" s="2"/>
      <c r="N92" s="10"/>
      <c r="O92" s="10"/>
      <c r="P92" s="10"/>
      <c r="Q92" s="10"/>
      <c r="R92" s="2"/>
      <c r="S92" s="2"/>
      <c r="T92" s="2"/>
      <c r="U92" s="2"/>
      <c r="V92" s="2"/>
      <c r="W92" s="2"/>
      <c r="X92" s="2"/>
      <c r="Y92" s="2"/>
    </row>
    <row r="93" spans="1:25" ht="15.75" customHeight="1" x14ac:dyDescent="0.25">
      <c r="A93" s="2"/>
      <c r="B93" s="2"/>
      <c r="C93" s="2"/>
      <c r="D93" s="2"/>
      <c r="E93" s="2"/>
      <c r="F93" s="2"/>
      <c r="G93" s="2"/>
      <c r="H93" s="2"/>
      <c r="I93" s="2"/>
      <c r="J93" s="2"/>
      <c r="K93" s="2"/>
      <c r="L93" s="2"/>
      <c r="M93" s="2"/>
      <c r="N93" s="10"/>
      <c r="O93" s="10"/>
      <c r="P93" s="10"/>
      <c r="Q93" s="10"/>
      <c r="R93" s="2"/>
      <c r="S93" s="2"/>
      <c r="T93" s="2"/>
      <c r="U93" s="2"/>
      <c r="V93" s="2"/>
      <c r="W93" s="2"/>
      <c r="X93" s="2"/>
      <c r="Y93" s="2"/>
    </row>
    <row r="94" spans="1:25" ht="15.75" customHeight="1" x14ac:dyDescent="0.25">
      <c r="A94" s="2"/>
      <c r="B94" s="2"/>
      <c r="C94" s="2"/>
      <c r="D94" s="2"/>
      <c r="E94" s="2"/>
      <c r="F94" s="2"/>
      <c r="G94" s="2"/>
      <c r="H94" s="2"/>
      <c r="I94" s="2"/>
      <c r="J94" s="2"/>
      <c r="K94" s="2"/>
      <c r="L94" s="2"/>
      <c r="M94" s="2"/>
      <c r="N94" s="10"/>
      <c r="O94" s="10"/>
      <c r="P94" s="10"/>
      <c r="Q94" s="10"/>
      <c r="R94" s="2"/>
      <c r="S94" s="2"/>
      <c r="T94" s="2"/>
      <c r="U94" s="2"/>
      <c r="V94" s="2"/>
      <c r="W94" s="2"/>
      <c r="X94" s="2"/>
      <c r="Y94" s="2"/>
    </row>
    <row r="95" spans="1:25" ht="15.75" customHeight="1" x14ac:dyDescent="0.25">
      <c r="A95" s="2"/>
      <c r="B95" s="2"/>
      <c r="C95" s="2"/>
      <c r="D95" s="2"/>
      <c r="E95" s="2"/>
      <c r="F95" s="2"/>
      <c r="G95" s="2"/>
      <c r="H95" s="2"/>
      <c r="I95" s="2"/>
      <c r="J95" s="2"/>
      <c r="K95" s="2"/>
      <c r="L95" s="2"/>
      <c r="M95" s="2"/>
      <c r="N95" s="10"/>
      <c r="O95" s="10"/>
      <c r="P95" s="10"/>
      <c r="Q95" s="10"/>
      <c r="R95" s="2"/>
      <c r="S95" s="2"/>
      <c r="T95" s="2"/>
      <c r="U95" s="2"/>
      <c r="V95" s="2"/>
      <c r="W95" s="2"/>
      <c r="X95" s="2"/>
      <c r="Y95" s="2"/>
    </row>
    <row r="96" spans="1:25" ht="15.75" customHeight="1" x14ac:dyDescent="0.25">
      <c r="A96" s="2"/>
      <c r="B96" s="2"/>
      <c r="C96" s="2"/>
      <c r="D96" s="2"/>
      <c r="E96" s="2"/>
      <c r="F96" s="2"/>
      <c r="G96" s="2"/>
      <c r="H96" s="2"/>
      <c r="I96" s="2"/>
      <c r="J96" s="2"/>
      <c r="K96" s="2"/>
      <c r="L96" s="2"/>
      <c r="M96" s="2"/>
      <c r="N96" s="10"/>
      <c r="O96" s="10"/>
      <c r="P96" s="10"/>
      <c r="Q96" s="10"/>
      <c r="R96" s="2"/>
      <c r="S96" s="2"/>
      <c r="T96" s="2"/>
      <c r="U96" s="2"/>
      <c r="V96" s="2"/>
      <c r="W96" s="2"/>
      <c r="X96" s="2"/>
      <c r="Y96" s="2"/>
    </row>
    <row r="97" spans="1:25" ht="15.75" customHeight="1" x14ac:dyDescent="0.25">
      <c r="A97" s="2"/>
      <c r="B97" s="2"/>
      <c r="C97" s="2"/>
      <c r="D97" s="2"/>
      <c r="E97" s="2"/>
      <c r="F97" s="2"/>
      <c r="G97" s="2"/>
      <c r="H97" s="2"/>
      <c r="I97" s="2"/>
      <c r="J97" s="2"/>
      <c r="K97" s="2"/>
      <c r="L97" s="2"/>
      <c r="M97" s="2"/>
      <c r="N97" s="10"/>
      <c r="O97" s="10"/>
      <c r="P97" s="10"/>
      <c r="Q97" s="10"/>
      <c r="R97" s="2"/>
      <c r="S97" s="2"/>
      <c r="T97" s="2"/>
      <c r="U97" s="2"/>
      <c r="V97" s="2"/>
      <c r="W97" s="2"/>
      <c r="X97" s="2"/>
      <c r="Y97" s="2"/>
    </row>
    <row r="98" spans="1:25" ht="15.75" customHeight="1" x14ac:dyDescent="0.25">
      <c r="A98" s="2"/>
      <c r="B98" s="2"/>
      <c r="C98" s="2"/>
      <c r="D98" s="2"/>
      <c r="E98" s="2"/>
      <c r="F98" s="2"/>
      <c r="G98" s="2"/>
      <c r="H98" s="2"/>
      <c r="I98" s="2"/>
      <c r="J98" s="2"/>
      <c r="K98" s="2"/>
      <c r="L98" s="2"/>
      <c r="M98" s="2"/>
      <c r="N98" s="10"/>
      <c r="O98" s="10"/>
      <c r="P98" s="10"/>
      <c r="Q98" s="10"/>
      <c r="R98" s="2"/>
      <c r="S98" s="2"/>
      <c r="T98" s="2"/>
      <c r="U98" s="2"/>
      <c r="V98" s="2"/>
      <c r="W98" s="2"/>
      <c r="X98" s="2"/>
      <c r="Y98" s="2"/>
    </row>
    <row r="99" spans="1:25" ht="15.75" customHeight="1" x14ac:dyDescent="0.25">
      <c r="A99" s="2"/>
      <c r="B99" s="2"/>
      <c r="C99" s="2"/>
      <c r="D99" s="2"/>
      <c r="E99" s="2"/>
      <c r="F99" s="2"/>
      <c r="G99" s="2"/>
      <c r="H99" s="2"/>
      <c r="I99" s="2"/>
      <c r="J99" s="2"/>
      <c r="K99" s="2"/>
      <c r="L99" s="2"/>
      <c r="M99" s="2"/>
      <c r="N99" s="10"/>
      <c r="O99" s="10"/>
      <c r="P99" s="10"/>
      <c r="Q99" s="10"/>
      <c r="R99" s="2"/>
      <c r="S99" s="2"/>
      <c r="T99" s="2"/>
      <c r="U99" s="2"/>
      <c r="V99" s="2"/>
      <c r="W99" s="2"/>
      <c r="X99" s="2"/>
      <c r="Y99" s="2"/>
    </row>
    <row r="100" spans="1:25" ht="15.75" customHeight="1" x14ac:dyDescent="0.25">
      <c r="A100" s="2"/>
      <c r="B100" s="2"/>
      <c r="C100" s="2"/>
      <c r="D100" s="2"/>
      <c r="E100" s="2"/>
      <c r="F100" s="2"/>
      <c r="G100" s="2"/>
      <c r="H100" s="2"/>
      <c r="I100" s="2"/>
      <c r="J100" s="2"/>
      <c r="K100" s="2"/>
      <c r="L100" s="2"/>
      <c r="M100" s="2"/>
      <c r="N100" s="10"/>
      <c r="O100" s="10"/>
      <c r="P100" s="10"/>
      <c r="Q100" s="10"/>
      <c r="R100" s="2"/>
      <c r="S100" s="2"/>
      <c r="T100" s="2"/>
      <c r="U100" s="2"/>
      <c r="V100" s="2"/>
      <c r="W100" s="2"/>
      <c r="X100" s="2"/>
      <c r="Y100" s="2"/>
    </row>
    <row r="101" spans="1:25" ht="15.75" customHeight="1" x14ac:dyDescent="0.25">
      <c r="A101" s="2"/>
      <c r="B101" s="2"/>
      <c r="C101" s="2"/>
      <c r="D101" s="2"/>
      <c r="E101" s="2"/>
      <c r="F101" s="2"/>
      <c r="G101" s="2"/>
      <c r="H101" s="2"/>
      <c r="I101" s="2"/>
      <c r="J101" s="2"/>
      <c r="K101" s="2"/>
      <c r="L101" s="2"/>
      <c r="M101" s="2"/>
      <c r="N101" s="10"/>
      <c r="O101" s="10"/>
      <c r="P101" s="10"/>
      <c r="Q101" s="10"/>
      <c r="R101" s="2"/>
      <c r="S101" s="2"/>
      <c r="T101" s="2"/>
      <c r="U101" s="2"/>
      <c r="V101" s="2"/>
      <c r="W101" s="2"/>
      <c r="X101" s="2"/>
      <c r="Y101" s="2"/>
    </row>
    <row r="102" spans="1:25" ht="15.75" customHeight="1" x14ac:dyDescent="0.25">
      <c r="A102" s="2"/>
      <c r="B102" s="2"/>
      <c r="C102" s="2"/>
      <c r="D102" s="2"/>
      <c r="E102" s="2"/>
      <c r="F102" s="2"/>
      <c r="G102" s="2"/>
      <c r="H102" s="2"/>
      <c r="I102" s="2"/>
      <c r="J102" s="2"/>
      <c r="K102" s="2"/>
      <c r="L102" s="2"/>
      <c r="M102" s="2"/>
      <c r="N102" s="10"/>
      <c r="O102" s="10"/>
      <c r="P102" s="10"/>
      <c r="Q102" s="10"/>
      <c r="R102" s="2"/>
      <c r="S102" s="2"/>
      <c r="T102" s="2"/>
      <c r="U102" s="2"/>
      <c r="V102" s="2"/>
      <c r="W102" s="2"/>
      <c r="X102" s="2"/>
      <c r="Y102" s="2"/>
    </row>
    <row r="103" spans="1:25" ht="15.75" customHeight="1" x14ac:dyDescent="0.25">
      <c r="A103" s="2"/>
      <c r="B103" s="2"/>
      <c r="C103" s="2"/>
      <c r="D103" s="2"/>
      <c r="E103" s="2"/>
      <c r="F103" s="2"/>
      <c r="G103" s="2"/>
      <c r="H103" s="2"/>
      <c r="I103" s="2"/>
      <c r="J103" s="2"/>
      <c r="K103" s="2"/>
      <c r="L103" s="2"/>
      <c r="M103" s="2"/>
      <c r="N103" s="10"/>
      <c r="O103" s="10"/>
      <c r="P103" s="10"/>
      <c r="Q103" s="10"/>
      <c r="R103" s="2"/>
      <c r="S103" s="2"/>
      <c r="T103" s="2"/>
      <c r="U103" s="2"/>
      <c r="V103" s="2"/>
      <c r="W103" s="2"/>
      <c r="X103" s="2"/>
      <c r="Y103" s="2"/>
    </row>
    <row r="104" spans="1:25" ht="15.75" customHeight="1" x14ac:dyDescent="0.25">
      <c r="A104" s="2"/>
      <c r="B104" s="2"/>
      <c r="C104" s="2"/>
      <c r="D104" s="2"/>
      <c r="E104" s="2"/>
      <c r="F104" s="2"/>
      <c r="G104" s="2"/>
      <c r="H104" s="2"/>
      <c r="I104" s="2"/>
      <c r="J104" s="2"/>
      <c r="K104" s="2"/>
      <c r="L104" s="2"/>
      <c r="M104" s="2"/>
      <c r="N104" s="10"/>
      <c r="O104" s="10"/>
      <c r="P104" s="10"/>
      <c r="Q104" s="10"/>
      <c r="R104" s="2"/>
      <c r="S104" s="2"/>
      <c r="T104" s="2"/>
      <c r="U104" s="2"/>
      <c r="V104" s="2"/>
      <c r="W104" s="2"/>
      <c r="X104" s="2"/>
      <c r="Y104" s="2"/>
    </row>
    <row r="105" spans="1:25" ht="15.75" customHeight="1" x14ac:dyDescent="0.25">
      <c r="A105" s="2"/>
      <c r="B105" s="2"/>
      <c r="C105" s="2"/>
      <c r="D105" s="2"/>
      <c r="E105" s="2"/>
      <c r="F105" s="2"/>
      <c r="G105" s="2"/>
      <c r="H105" s="2"/>
      <c r="I105" s="2"/>
      <c r="J105" s="2"/>
      <c r="K105" s="2"/>
      <c r="L105" s="2"/>
      <c r="M105" s="2"/>
      <c r="N105" s="10"/>
      <c r="O105" s="10"/>
      <c r="P105" s="10"/>
      <c r="Q105" s="10"/>
      <c r="R105" s="2"/>
      <c r="S105" s="2"/>
      <c r="T105" s="2"/>
      <c r="U105" s="2"/>
      <c r="V105" s="2"/>
      <c r="W105" s="2"/>
      <c r="X105" s="2"/>
      <c r="Y105" s="2"/>
    </row>
    <row r="106" spans="1:25" ht="15.75" customHeight="1" x14ac:dyDescent="0.25">
      <c r="A106" s="2"/>
      <c r="B106" s="2"/>
      <c r="C106" s="2"/>
      <c r="D106" s="2"/>
      <c r="E106" s="2"/>
      <c r="F106" s="2"/>
      <c r="G106" s="2"/>
      <c r="H106" s="2"/>
      <c r="I106" s="2"/>
      <c r="J106" s="2"/>
      <c r="K106" s="2"/>
      <c r="L106" s="2"/>
      <c r="M106" s="2"/>
      <c r="N106" s="10"/>
      <c r="O106" s="10"/>
      <c r="P106" s="10"/>
      <c r="Q106" s="10"/>
      <c r="R106" s="2"/>
      <c r="S106" s="2"/>
      <c r="T106" s="2"/>
      <c r="U106" s="2"/>
      <c r="V106" s="2"/>
      <c r="W106" s="2"/>
      <c r="X106" s="2"/>
      <c r="Y106" s="2"/>
    </row>
    <row r="107" spans="1:25" ht="15.75" customHeight="1" x14ac:dyDescent="0.25">
      <c r="A107" s="2"/>
      <c r="B107" s="2"/>
      <c r="C107" s="2"/>
      <c r="D107" s="2"/>
      <c r="E107" s="2"/>
      <c r="F107" s="2"/>
      <c r="G107" s="2"/>
      <c r="H107" s="2"/>
      <c r="I107" s="2"/>
      <c r="J107" s="2"/>
      <c r="K107" s="2"/>
      <c r="L107" s="2"/>
      <c r="M107" s="2"/>
      <c r="N107" s="10"/>
      <c r="O107" s="10"/>
      <c r="P107" s="10"/>
      <c r="Q107" s="10"/>
      <c r="R107" s="2"/>
      <c r="S107" s="2"/>
      <c r="T107" s="2"/>
      <c r="U107" s="2"/>
      <c r="V107" s="2"/>
      <c r="W107" s="2"/>
      <c r="X107" s="2"/>
      <c r="Y107" s="2"/>
    </row>
    <row r="108" spans="1:25" ht="15.75" customHeight="1" x14ac:dyDescent="0.25">
      <c r="A108" s="2"/>
      <c r="B108" s="2"/>
      <c r="C108" s="2"/>
      <c r="D108" s="2"/>
      <c r="E108" s="2"/>
      <c r="F108" s="2"/>
      <c r="G108" s="2"/>
      <c r="H108" s="2"/>
      <c r="I108" s="2"/>
      <c r="J108" s="2"/>
      <c r="K108" s="2"/>
      <c r="L108" s="2"/>
      <c r="M108" s="2"/>
      <c r="N108" s="10"/>
      <c r="O108" s="10"/>
      <c r="P108" s="10"/>
      <c r="Q108" s="10"/>
      <c r="R108" s="2"/>
      <c r="S108" s="2"/>
      <c r="T108" s="2"/>
      <c r="U108" s="2"/>
      <c r="V108" s="2"/>
      <c r="W108" s="2"/>
      <c r="X108" s="2"/>
      <c r="Y108" s="2"/>
    </row>
    <row r="109" spans="1:25" ht="15.75" customHeight="1" x14ac:dyDescent="0.25">
      <c r="A109" s="2"/>
      <c r="B109" s="2"/>
      <c r="C109" s="2"/>
      <c r="D109" s="2"/>
      <c r="E109" s="2"/>
      <c r="F109" s="2"/>
      <c r="G109" s="2"/>
      <c r="H109" s="2"/>
      <c r="I109" s="2"/>
      <c r="J109" s="2"/>
      <c r="K109" s="2"/>
      <c r="L109" s="2"/>
      <c r="M109" s="2"/>
      <c r="N109" s="10"/>
      <c r="O109" s="10"/>
      <c r="P109" s="10"/>
      <c r="Q109" s="10"/>
      <c r="R109" s="2"/>
      <c r="S109" s="2"/>
      <c r="T109" s="2"/>
      <c r="U109" s="2"/>
      <c r="V109" s="2"/>
      <c r="W109" s="2"/>
      <c r="X109" s="2"/>
      <c r="Y109" s="2"/>
    </row>
    <row r="110" spans="1:25" ht="15.75" customHeight="1" x14ac:dyDescent="0.25">
      <c r="A110" s="2"/>
      <c r="B110" s="2"/>
      <c r="C110" s="2"/>
      <c r="D110" s="2"/>
      <c r="E110" s="2"/>
      <c r="F110" s="2"/>
      <c r="G110" s="2"/>
      <c r="H110" s="2"/>
      <c r="I110" s="2"/>
      <c r="J110" s="2"/>
      <c r="K110" s="2"/>
      <c r="L110" s="2"/>
      <c r="M110" s="2"/>
      <c r="N110" s="10"/>
      <c r="O110" s="10"/>
      <c r="P110" s="10"/>
      <c r="Q110" s="10"/>
      <c r="R110" s="2"/>
      <c r="S110" s="2"/>
      <c r="T110" s="2"/>
      <c r="U110" s="2"/>
      <c r="V110" s="2"/>
      <c r="W110" s="2"/>
      <c r="X110" s="2"/>
      <c r="Y110" s="2"/>
    </row>
    <row r="111" spans="1:25" ht="15.75" customHeight="1" x14ac:dyDescent="0.25">
      <c r="A111" s="2"/>
      <c r="B111" s="2"/>
      <c r="C111" s="2"/>
      <c r="D111" s="2"/>
      <c r="E111" s="2"/>
      <c r="F111" s="2"/>
      <c r="G111" s="2"/>
      <c r="H111" s="2"/>
      <c r="I111" s="2"/>
      <c r="J111" s="2"/>
      <c r="K111" s="2"/>
      <c r="L111" s="2"/>
      <c r="M111" s="2"/>
      <c r="N111" s="10"/>
      <c r="O111" s="10"/>
      <c r="P111" s="10"/>
      <c r="Q111" s="10"/>
      <c r="R111" s="2"/>
      <c r="S111" s="2"/>
      <c r="T111" s="2"/>
      <c r="U111" s="2"/>
      <c r="V111" s="2"/>
      <c r="W111" s="2"/>
      <c r="X111" s="2"/>
      <c r="Y111" s="2"/>
    </row>
    <row r="112" spans="1:25" ht="15.75" customHeight="1" x14ac:dyDescent="0.25">
      <c r="A112" s="2"/>
      <c r="B112" s="2"/>
      <c r="C112" s="2"/>
      <c r="D112" s="2"/>
      <c r="E112" s="2"/>
      <c r="F112" s="2"/>
      <c r="G112" s="2"/>
      <c r="H112" s="2"/>
      <c r="I112" s="2"/>
      <c r="J112" s="2"/>
      <c r="K112" s="2"/>
      <c r="L112" s="2"/>
      <c r="M112" s="2"/>
      <c r="N112" s="10"/>
      <c r="O112" s="10"/>
      <c r="P112" s="10"/>
      <c r="Q112" s="10"/>
      <c r="R112" s="2"/>
      <c r="S112" s="2"/>
      <c r="T112" s="2"/>
      <c r="U112" s="2"/>
      <c r="V112" s="2"/>
      <c r="W112" s="2"/>
      <c r="X112" s="2"/>
      <c r="Y112" s="2"/>
    </row>
    <row r="113" spans="1:25" ht="15.75" customHeight="1" x14ac:dyDescent="0.25">
      <c r="A113" s="2"/>
      <c r="B113" s="2"/>
      <c r="C113" s="2"/>
      <c r="D113" s="2"/>
      <c r="E113" s="2"/>
      <c r="F113" s="2"/>
      <c r="G113" s="2"/>
      <c r="H113" s="2"/>
      <c r="I113" s="2"/>
      <c r="J113" s="2"/>
      <c r="K113" s="2"/>
      <c r="L113" s="2"/>
      <c r="M113" s="2"/>
      <c r="N113" s="10"/>
      <c r="O113" s="10"/>
      <c r="P113" s="10"/>
      <c r="Q113" s="10"/>
      <c r="R113" s="2"/>
      <c r="S113" s="2"/>
      <c r="T113" s="2"/>
      <c r="U113" s="2"/>
      <c r="V113" s="2"/>
      <c r="W113" s="2"/>
      <c r="X113" s="2"/>
      <c r="Y113" s="2"/>
    </row>
    <row r="114" spans="1:25" ht="15.75" customHeight="1" x14ac:dyDescent="0.25">
      <c r="A114" s="2"/>
      <c r="B114" s="2"/>
      <c r="C114" s="2"/>
      <c r="D114" s="2"/>
      <c r="E114" s="2"/>
      <c r="F114" s="2"/>
      <c r="G114" s="2"/>
      <c r="H114" s="2"/>
      <c r="I114" s="2"/>
      <c r="J114" s="2"/>
      <c r="K114" s="2"/>
      <c r="L114" s="2"/>
      <c r="M114" s="2"/>
      <c r="N114" s="10"/>
      <c r="O114" s="10"/>
      <c r="P114" s="10"/>
      <c r="Q114" s="10"/>
      <c r="R114" s="2"/>
      <c r="S114" s="2"/>
      <c r="T114" s="2"/>
      <c r="U114" s="2"/>
      <c r="V114" s="2"/>
      <c r="W114" s="2"/>
      <c r="X114" s="2"/>
      <c r="Y114" s="2"/>
    </row>
    <row r="115" spans="1:25" ht="15.75" customHeight="1" x14ac:dyDescent="0.25">
      <c r="A115" s="2"/>
      <c r="B115" s="2"/>
      <c r="C115" s="2"/>
      <c r="D115" s="2"/>
      <c r="E115" s="2"/>
      <c r="F115" s="2"/>
      <c r="G115" s="2"/>
      <c r="H115" s="2"/>
      <c r="I115" s="2"/>
      <c r="J115" s="2"/>
      <c r="K115" s="2"/>
      <c r="L115" s="2"/>
      <c r="M115" s="2"/>
      <c r="N115" s="10"/>
      <c r="O115" s="10"/>
      <c r="P115" s="10"/>
      <c r="Q115" s="10"/>
      <c r="R115" s="2"/>
      <c r="S115" s="2"/>
      <c r="T115" s="2"/>
      <c r="U115" s="2"/>
      <c r="V115" s="2"/>
      <c r="W115" s="2"/>
      <c r="X115" s="2"/>
      <c r="Y115" s="2"/>
    </row>
    <row r="116" spans="1:25" ht="15.75" customHeight="1" x14ac:dyDescent="0.25">
      <c r="A116" s="2"/>
      <c r="B116" s="2"/>
      <c r="C116" s="2"/>
      <c r="D116" s="2"/>
      <c r="E116" s="2"/>
      <c r="F116" s="2"/>
      <c r="G116" s="2"/>
      <c r="H116" s="2"/>
      <c r="I116" s="2"/>
      <c r="J116" s="2"/>
      <c r="K116" s="2"/>
      <c r="L116" s="2"/>
      <c r="M116" s="2"/>
      <c r="N116" s="10"/>
      <c r="O116" s="10"/>
      <c r="P116" s="10"/>
      <c r="Q116" s="10"/>
      <c r="R116" s="2"/>
      <c r="S116" s="2"/>
      <c r="T116" s="2"/>
      <c r="U116" s="2"/>
      <c r="V116" s="2"/>
      <c r="W116" s="2"/>
      <c r="X116" s="2"/>
      <c r="Y116" s="2"/>
    </row>
    <row r="117" spans="1:25" ht="15.75" customHeight="1" x14ac:dyDescent="0.25">
      <c r="A117" s="2"/>
      <c r="B117" s="2"/>
      <c r="C117" s="2"/>
      <c r="D117" s="2"/>
      <c r="E117" s="2"/>
      <c r="F117" s="2"/>
      <c r="G117" s="2"/>
      <c r="H117" s="2"/>
      <c r="I117" s="2"/>
      <c r="J117" s="2"/>
      <c r="K117" s="2"/>
      <c r="L117" s="2"/>
      <c r="M117" s="2"/>
      <c r="N117" s="10"/>
      <c r="O117" s="10"/>
      <c r="P117" s="10"/>
      <c r="Q117" s="10"/>
      <c r="R117" s="2"/>
      <c r="S117" s="2"/>
      <c r="T117" s="2"/>
      <c r="U117" s="2"/>
      <c r="V117" s="2"/>
      <c r="W117" s="2"/>
      <c r="X117" s="2"/>
      <c r="Y117" s="2"/>
    </row>
    <row r="118" spans="1:25" ht="15.75" customHeight="1" x14ac:dyDescent="0.25">
      <c r="A118" s="2"/>
      <c r="B118" s="2"/>
      <c r="C118" s="2"/>
      <c r="D118" s="2"/>
      <c r="E118" s="2"/>
      <c r="F118" s="2"/>
      <c r="G118" s="2"/>
      <c r="H118" s="2"/>
      <c r="I118" s="2"/>
      <c r="J118" s="2"/>
      <c r="K118" s="2"/>
      <c r="L118" s="2"/>
      <c r="M118" s="2"/>
      <c r="N118" s="10"/>
      <c r="O118" s="10"/>
      <c r="P118" s="10"/>
      <c r="Q118" s="10"/>
      <c r="R118" s="2"/>
      <c r="S118" s="2"/>
      <c r="T118" s="2"/>
      <c r="U118" s="2"/>
      <c r="V118" s="2"/>
      <c r="W118" s="2"/>
      <c r="X118" s="2"/>
      <c r="Y118" s="2"/>
    </row>
    <row r="119" spans="1:25" ht="15.75" customHeight="1" x14ac:dyDescent="0.25">
      <c r="A119" s="2"/>
      <c r="B119" s="2"/>
      <c r="C119" s="2"/>
      <c r="D119" s="2"/>
      <c r="E119" s="2"/>
      <c r="F119" s="2"/>
      <c r="G119" s="2"/>
      <c r="H119" s="2"/>
      <c r="I119" s="2"/>
      <c r="J119" s="2"/>
      <c r="K119" s="2"/>
      <c r="L119" s="2"/>
      <c r="M119" s="2"/>
      <c r="N119" s="10"/>
      <c r="O119" s="10"/>
      <c r="P119" s="10"/>
      <c r="Q119" s="10"/>
      <c r="R119" s="2"/>
      <c r="S119" s="2"/>
      <c r="T119" s="2"/>
      <c r="U119" s="2"/>
      <c r="V119" s="2"/>
      <c r="W119" s="2"/>
      <c r="X119" s="2"/>
      <c r="Y119" s="2"/>
    </row>
    <row r="120" spans="1:25" ht="15.75" customHeight="1" x14ac:dyDescent="0.25">
      <c r="A120" s="2"/>
      <c r="B120" s="2"/>
      <c r="C120" s="2"/>
      <c r="D120" s="2"/>
      <c r="E120" s="2"/>
      <c r="F120" s="2"/>
      <c r="G120" s="2"/>
      <c r="H120" s="2"/>
      <c r="I120" s="2"/>
      <c r="J120" s="2"/>
      <c r="K120" s="2"/>
      <c r="L120" s="2"/>
      <c r="M120" s="2"/>
      <c r="N120" s="10"/>
      <c r="O120" s="10"/>
      <c r="P120" s="10"/>
      <c r="Q120" s="10"/>
      <c r="R120" s="2"/>
      <c r="S120" s="2"/>
      <c r="T120" s="2"/>
      <c r="U120" s="2"/>
      <c r="V120" s="2"/>
      <c r="W120" s="2"/>
      <c r="X120" s="2"/>
      <c r="Y120" s="2"/>
    </row>
    <row r="121" spans="1:25" ht="15.75" customHeight="1" x14ac:dyDescent="0.25">
      <c r="A121" s="2"/>
      <c r="B121" s="2"/>
      <c r="C121" s="2"/>
      <c r="D121" s="2"/>
      <c r="E121" s="2"/>
      <c r="F121" s="2"/>
      <c r="G121" s="2"/>
      <c r="H121" s="2"/>
      <c r="I121" s="2"/>
      <c r="J121" s="2"/>
      <c r="K121" s="2"/>
      <c r="L121" s="2"/>
      <c r="M121" s="2"/>
      <c r="N121" s="10"/>
      <c r="O121" s="10"/>
      <c r="P121" s="10"/>
      <c r="Q121" s="10"/>
      <c r="R121" s="2"/>
      <c r="S121" s="2"/>
      <c r="T121" s="2"/>
      <c r="U121" s="2"/>
      <c r="V121" s="2"/>
      <c r="W121" s="2"/>
      <c r="X121" s="2"/>
      <c r="Y121" s="2"/>
    </row>
    <row r="122" spans="1:25" ht="15.75" customHeight="1" x14ac:dyDescent="0.25">
      <c r="A122" s="2"/>
      <c r="B122" s="2"/>
      <c r="C122" s="2"/>
      <c r="D122" s="2"/>
      <c r="E122" s="2"/>
      <c r="F122" s="2"/>
      <c r="G122" s="2"/>
      <c r="H122" s="2"/>
      <c r="I122" s="2"/>
      <c r="J122" s="2"/>
      <c r="K122" s="2"/>
      <c r="L122" s="2"/>
      <c r="M122" s="2"/>
      <c r="N122" s="10"/>
      <c r="O122" s="10"/>
      <c r="P122" s="10"/>
      <c r="Q122" s="10"/>
      <c r="R122" s="2"/>
      <c r="S122" s="2"/>
      <c r="T122" s="2"/>
      <c r="U122" s="2"/>
      <c r="V122" s="2"/>
      <c r="W122" s="2"/>
      <c r="X122" s="2"/>
      <c r="Y122" s="2"/>
    </row>
    <row r="123" spans="1:25" ht="15.75" customHeight="1" x14ac:dyDescent="0.25">
      <c r="A123" s="2"/>
      <c r="B123" s="2"/>
      <c r="C123" s="2"/>
      <c r="D123" s="2"/>
      <c r="E123" s="2"/>
      <c r="F123" s="2"/>
      <c r="G123" s="2"/>
      <c r="H123" s="2"/>
      <c r="I123" s="2"/>
      <c r="J123" s="2"/>
      <c r="K123" s="2"/>
      <c r="L123" s="2"/>
      <c r="M123" s="2"/>
      <c r="N123" s="10"/>
      <c r="O123" s="10"/>
      <c r="P123" s="10"/>
      <c r="Q123" s="10"/>
      <c r="R123" s="2"/>
      <c r="S123" s="2"/>
      <c r="T123" s="2"/>
      <c r="U123" s="2"/>
      <c r="V123" s="2"/>
      <c r="W123" s="2"/>
      <c r="X123" s="2"/>
      <c r="Y123" s="2"/>
    </row>
    <row r="124" spans="1:25" ht="15.75" customHeight="1" x14ac:dyDescent="0.25">
      <c r="A124" s="2"/>
      <c r="B124" s="2"/>
      <c r="C124" s="2"/>
      <c r="D124" s="2"/>
      <c r="E124" s="2"/>
      <c r="F124" s="2"/>
      <c r="G124" s="2"/>
      <c r="H124" s="2"/>
      <c r="I124" s="2"/>
      <c r="J124" s="2"/>
      <c r="K124" s="2"/>
      <c r="L124" s="2"/>
      <c r="M124" s="2"/>
      <c r="N124" s="10"/>
      <c r="O124" s="10"/>
      <c r="P124" s="10"/>
      <c r="Q124" s="10"/>
      <c r="R124" s="2"/>
      <c r="S124" s="2"/>
      <c r="T124" s="2"/>
      <c r="U124" s="2"/>
      <c r="V124" s="2"/>
      <c r="W124" s="2"/>
      <c r="X124" s="2"/>
      <c r="Y124" s="2"/>
    </row>
    <row r="125" spans="1:25" ht="15.75" customHeight="1" x14ac:dyDescent="0.25">
      <c r="A125" s="2"/>
      <c r="B125" s="2"/>
      <c r="C125" s="2"/>
      <c r="D125" s="2"/>
      <c r="E125" s="2"/>
      <c r="F125" s="2"/>
      <c r="G125" s="2"/>
      <c r="H125" s="2"/>
      <c r="I125" s="2"/>
      <c r="J125" s="2"/>
      <c r="K125" s="2"/>
      <c r="L125" s="2"/>
      <c r="M125" s="2"/>
      <c r="N125" s="10"/>
      <c r="O125" s="10"/>
      <c r="P125" s="10"/>
      <c r="Q125" s="10"/>
      <c r="R125" s="2"/>
      <c r="S125" s="2"/>
      <c r="T125" s="2"/>
      <c r="U125" s="2"/>
      <c r="V125" s="2"/>
      <c r="W125" s="2"/>
      <c r="X125" s="2"/>
      <c r="Y125" s="2"/>
    </row>
    <row r="126" spans="1:25" ht="15.75" customHeight="1" x14ac:dyDescent="0.25">
      <c r="A126" s="2"/>
      <c r="B126" s="2"/>
      <c r="C126" s="2"/>
      <c r="D126" s="2"/>
      <c r="E126" s="2"/>
      <c r="F126" s="2"/>
      <c r="G126" s="2"/>
      <c r="H126" s="2"/>
      <c r="I126" s="2"/>
      <c r="J126" s="2"/>
      <c r="K126" s="2"/>
      <c r="L126" s="2"/>
      <c r="M126" s="2"/>
      <c r="N126" s="10"/>
      <c r="O126" s="10"/>
      <c r="P126" s="10"/>
      <c r="Q126" s="10"/>
      <c r="R126" s="2"/>
      <c r="S126" s="2"/>
      <c r="T126" s="2"/>
      <c r="U126" s="2"/>
      <c r="V126" s="2"/>
      <c r="W126" s="2"/>
      <c r="X126" s="2"/>
      <c r="Y126" s="2"/>
    </row>
    <row r="127" spans="1:25" ht="15.75" customHeight="1" x14ac:dyDescent="0.25">
      <c r="A127" s="2"/>
      <c r="B127" s="2"/>
      <c r="C127" s="2"/>
      <c r="D127" s="2"/>
      <c r="E127" s="2"/>
      <c r="F127" s="2"/>
      <c r="G127" s="2"/>
      <c r="H127" s="2"/>
      <c r="I127" s="2"/>
      <c r="J127" s="2"/>
      <c r="K127" s="2"/>
      <c r="L127" s="2"/>
      <c r="M127" s="2"/>
      <c r="N127" s="10"/>
      <c r="O127" s="10"/>
      <c r="P127" s="10"/>
      <c r="Q127" s="10"/>
      <c r="R127" s="2"/>
      <c r="S127" s="2"/>
      <c r="T127" s="2"/>
      <c r="U127" s="2"/>
      <c r="V127" s="2"/>
      <c r="W127" s="2"/>
      <c r="X127" s="2"/>
      <c r="Y127" s="2"/>
    </row>
    <row r="128" spans="1:25" ht="15.75" customHeight="1" x14ac:dyDescent="0.25">
      <c r="A128" s="2"/>
      <c r="B128" s="2"/>
      <c r="C128" s="2"/>
      <c r="D128" s="2"/>
      <c r="E128" s="2"/>
      <c r="F128" s="2"/>
      <c r="G128" s="2"/>
      <c r="H128" s="2"/>
      <c r="I128" s="2"/>
      <c r="J128" s="2"/>
      <c r="K128" s="2"/>
      <c r="L128" s="2"/>
      <c r="M128" s="2"/>
      <c r="N128" s="10"/>
      <c r="O128" s="10"/>
      <c r="P128" s="10"/>
      <c r="Q128" s="10"/>
      <c r="R128" s="2"/>
      <c r="S128" s="2"/>
      <c r="T128" s="2"/>
      <c r="U128" s="2"/>
      <c r="V128" s="2"/>
      <c r="W128" s="2"/>
      <c r="X128" s="2"/>
      <c r="Y128" s="2"/>
    </row>
    <row r="129" spans="1:25" ht="15.75" customHeight="1" x14ac:dyDescent="0.25">
      <c r="A129" s="2"/>
      <c r="B129" s="2"/>
      <c r="C129" s="2"/>
      <c r="D129" s="2"/>
      <c r="E129" s="2"/>
      <c r="F129" s="2"/>
      <c r="G129" s="2"/>
      <c r="H129" s="2"/>
      <c r="I129" s="2"/>
      <c r="J129" s="2"/>
      <c r="K129" s="2"/>
      <c r="L129" s="2"/>
      <c r="M129" s="2"/>
      <c r="N129" s="10"/>
      <c r="O129" s="10"/>
      <c r="P129" s="10"/>
      <c r="Q129" s="10"/>
      <c r="R129" s="2"/>
      <c r="S129" s="2"/>
      <c r="T129" s="2"/>
      <c r="U129" s="2"/>
      <c r="V129" s="2"/>
      <c r="W129" s="2"/>
      <c r="X129" s="2"/>
      <c r="Y129" s="2"/>
    </row>
    <row r="130" spans="1:25" ht="15.75" customHeight="1" x14ac:dyDescent="0.25">
      <c r="A130" s="2"/>
      <c r="B130" s="2"/>
      <c r="C130" s="2"/>
      <c r="D130" s="2"/>
      <c r="E130" s="2"/>
      <c r="F130" s="2"/>
      <c r="G130" s="2"/>
      <c r="H130" s="2"/>
      <c r="I130" s="2"/>
      <c r="J130" s="2"/>
      <c r="K130" s="2"/>
      <c r="L130" s="2"/>
      <c r="M130" s="2"/>
      <c r="N130" s="10"/>
      <c r="O130" s="10"/>
      <c r="P130" s="10"/>
      <c r="Q130" s="10"/>
      <c r="R130" s="2"/>
      <c r="S130" s="2"/>
      <c r="T130" s="2"/>
      <c r="U130" s="2"/>
      <c r="V130" s="2"/>
      <c r="W130" s="2"/>
      <c r="X130" s="2"/>
      <c r="Y130" s="2"/>
    </row>
    <row r="131" spans="1:25" ht="15.75" customHeight="1" x14ac:dyDescent="0.25">
      <c r="A131" s="2"/>
      <c r="B131" s="2"/>
      <c r="C131" s="2"/>
      <c r="D131" s="2"/>
      <c r="E131" s="2"/>
      <c r="F131" s="2"/>
      <c r="G131" s="2"/>
      <c r="H131" s="2"/>
      <c r="I131" s="2"/>
      <c r="J131" s="2"/>
      <c r="K131" s="2"/>
      <c r="L131" s="2"/>
      <c r="M131" s="2"/>
      <c r="N131" s="10"/>
      <c r="O131" s="10"/>
      <c r="P131" s="10"/>
      <c r="Q131" s="10"/>
      <c r="R131" s="2"/>
      <c r="S131" s="2"/>
      <c r="T131" s="2"/>
      <c r="U131" s="2"/>
      <c r="V131" s="2"/>
      <c r="W131" s="2"/>
      <c r="X131" s="2"/>
      <c r="Y131" s="2"/>
    </row>
    <row r="132" spans="1:25" ht="15.75" customHeight="1" x14ac:dyDescent="0.25">
      <c r="A132" s="2"/>
      <c r="B132" s="2"/>
      <c r="C132" s="2"/>
      <c r="D132" s="2"/>
      <c r="E132" s="2"/>
      <c r="F132" s="2"/>
      <c r="G132" s="2"/>
      <c r="H132" s="2"/>
      <c r="I132" s="2"/>
      <c r="J132" s="2"/>
      <c r="K132" s="2"/>
      <c r="L132" s="2"/>
      <c r="M132" s="2"/>
      <c r="N132" s="10"/>
      <c r="O132" s="10"/>
      <c r="P132" s="10"/>
      <c r="Q132" s="10"/>
      <c r="R132" s="2"/>
      <c r="S132" s="2"/>
      <c r="T132" s="2"/>
      <c r="U132" s="2"/>
      <c r="V132" s="2"/>
      <c r="W132" s="2"/>
      <c r="X132" s="2"/>
      <c r="Y132" s="2"/>
    </row>
    <row r="133" spans="1:25" ht="15.75" customHeight="1" x14ac:dyDescent="0.25">
      <c r="A133" s="2"/>
      <c r="B133" s="2"/>
      <c r="C133" s="2"/>
      <c r="D133" s="2"/>
      <c r="E133" s="2"/>
      <c r="F133" s="2"/>
      <c r="G133" s="2"/>
      <c r="H133" s="2"/>
      <c r="I133" s="2"/>
      <c r="J133" s="2"/>
      <c r="K133" s="2"/>
      <c r="L133" s="2"/>
      <c r="M133" s="2"/>
      <c r="N133" s="10"/>
      <c r="O133" s="10"/>
      <c r="P133" s="10"/>
      <c r="Q133" s="10"/>
      <c r="R133" s="2"/>
      <c r="S133" s="2"/>
      <c r="T133" s="2"/>
      <c r="U133" s="2"/>
      <c r="V133" s="2"/>
      <c r="W133" s="2"/>
      <c r="X133" s="2"/>
      <c r="Y133" s="2"/>
    </row>
    <row r="134" spans="1:25" ht="15.75" customHeight="1" x14ac:dyDescent="0.25">
      <c r="A134" s="2"/>
      <c r="B134" s="2"/>
      <c r="C134" s="2"/>
      <c r="D134" s="2"/>
      <c r="E134" s="2"/>
      <c r="F134" s="2"/>
      <c r="G134" s="2"/>
      <c r="H134" s="2"/>
      <c r="I134" s="2"/>
      <c r="J134" s="2"/>
      <c r="K134" s="2"/>
      <c r="L134" s="2"/>
      <c r="M134" s="2"/>
      <c r="N134" s="10"/>
      <c r="O134" s="10"/>
      <c r="P134" s="10"/>
      <c r="Q134" s="10"/>
      <c r="R134" s="2"/>
      <c r="S134" s="2"/>
      <c r="T134" s="2"/>
      <c r="U134" s="2"/>
      <c r="V134" s="2"/>
      <c r="W134" s="2"/>
      <c r="X134" s="2"/>
      <c r="Y134" s="2"/>
    </row>
    <row r="135" spans="1:25" ht="15.75" customHeight="1" x14ac:dyDescent="0.25">
      <c r="A135" s="2"/>
      <c r="B135" s="2"/>
      <c r="C135" s="2"/>
      <c r="D135" s="2"/>
      <c r="E135" s="2"/>
      <c r="F135" s="2"/>
      <c r="G135" s="2"/>
      <c r="H135" s="2"/>
      <c r="I135" s="2"/>
      <c r="J135" s="2"/>
      <c r="K135" s="2"/>
      <c r="L135" s="2"/>
      <c r="M135" s="2"/>
      <c r="N135" s="10"/>
      <c r="O135" s="10"/>
      <c r="P135" s="10"/>
      <c r="Q135" s="10"/>
      <c r="R135" s="2"/>
      <c r="S135" s="2"/>
      <c r="T135" s="2"/>
      <c r="U135" s="2"/>
      <c r="V135" s="2"/>
      <c r="W135" s="2"/>
      <c r="X135" s="2"/>
      <c r="Y135" s="2"/>
    </row>
    <row r="136" spans="1:25" ht="15.75" customHeight="1" x14ac:dyDescent="0.25">
      <c r="A136" s="2"/>
      <c r="B136" s="2"/>
      <c r="C136" s="2"/>
      <c r="D136" s="2"/>
      <c r="E136" s="2"/>
      <c r="F136" s="2"/>
      <c r="G136" s="2"/>
      <c r="H136" s="2"/>
      <c r="I136" s="2"/>
      <c r="J136" s="2"/>
      <c r="K136" s="2"/>
      <c r="L136" s="2"/>
      <c r="M136" s="2"/>
      <c r="N136" s="10"/>
      <c r="O136" s="10"/>
      <c r="P136" s="10"/>
      <c r="Q136" s="10"/>
      <c r="R136" s="2"/>
      <c r="S136" s="2"/>
      <c r="T136" s="2"/>
      <c r="U136" s="2"/>
      <c r="V136" s="2"/>
      <c r="W136" s="2"/>
      <c r="X136" s="2"/>
      <c r="Y136" s="2"/>
    </row>
    <row r="137" spans="1:25" ht="15.75" customHeight="1" x14ac:dyDescent="0.25">
      <c r="A137" s="2"/>
      <c r="B137" s="2"/>
      <c r="C137" s="2"/>
      <c r="D137" s="2"/>
      <c r="E137" s="2"/>
      <c r="F137" s="2"/>
      <c r="G137" s="2"/>
      <c r="H137" s="2"/>
      <c r="I137" s="2"/>
      <c r="J137" s="2"/>
      <c r="K137" s="2"/>
      <c r="L137" s="2"/>
      <c r="M137" s="2"/>
      <c r="N137" s="10"/>
      <c r="O137" s="10"/>
      <c r="P137" s="10"/>
      <c r="Q137" s="10"/>
      <c r="R137" s="2"/>
      <c r="S137" s="2"/>
      <c r="T137" s="2"/>
      <c r="U137" s="2"/>
      <c r="V137" s="2"/>
      <c r="W137" s="2"/>
      <c r="X137" s="2"/>
      <c r="Y137" s="2"/>
    </row>
    <row r="138" spans="1:25" ht="15.75" customHeight="1" x14ac:dyDescent="0.25">
      <c r="A138" s="2"/>
      <c r="B138" s="2"/>
      <c r="C138" s="2"/>
      <c r="D138" s="2"/>
      <c r="E138" s="2"/>
      <c r="F138" s="2"/>
      <c r="G138" s="2"/>
      <c r="H138" s="2"/>
      <c r="I138" s="2"/>
      <c r="J138" s="2"/>
      <c r="K138" s="2"/>
      <c r="L138" s="2"/>
      <c r="M138" s="2"/>
      <c r="N138" s="10"/>
      <c r="O138" s="10"/>
      <c r="P138" s="10"/>
      <c r="Q138" s="10"/>
      <c r="R138" s="2"/>
      <c r="S138" s="2"/>
      <c r="T138" s="2"/>
      <c r="U138" s="2"/>
      <c r="V138" s="2"/>
      <c r="W138" s="2"/>
      <c r="X138" s="2"/>
      <c r="Y138" s="2"/>
    </row>
    <row r="139" spans="1:25" ht="15.75" customHeight="1" x14ac:dyDescent="0.25">
      <c r="A139" s="2"/>
      <c r="B139" s="2"/>
      <c r="C139" s="2"/>
      <c r="D139" s="2"/>
      <c r="E139" s="2"/>
      <c r="F139" s="2"/>
      <c r="G139" s="2"/>
      <c r="H139" s="2"/>
      <c r="I139" s="2"/>
      <c r="J139" s="2"/>
      <c r="K139" s="2"/>
      <c r="L139" s="2"/>
      <c r="M139" s="2"/>
      <c r="N139" s="10"/>
      <c r="O139" s="10"/>
      <c r="P139" s="10"/>
      <c r="Q139" s="10"/>
      <c r="R139" s="2"/>
      <c r="S139" s="2"/>
      <c r="T139" s="2"/>
      <c r="U139" s="2"/>
      <c r="V139" s="2"/>
      <c r="W139" s="2"/>
      <c r="X139" s="2"/>
      <c r="Y139" s="2"/>
    </row>
    <row r="140" spans="1:25" ht="15.75" customHeight="1" x14ac:dyDescent="0.25">
      <c r="A140" s="2"/>
      <c r="B140" s="2"/>
      <c r="C140" s="2"/>
      <c r="D140" s="2"/>
      <c r="E140" s="2"/>
      <c r="F140" s="2"/>
      <c r="G140" s="2"/>
      <c r="H140" s="2"/>
      <c r="I140" s="2"/>
      <c r="J140" s="2"/>
      <c r="K140" s="2"/>
      <c r="L140" s="2"/>
      <c r="M140" s="2"/>
      <c r="N140" s="10"/>
      <c r="O140" s="10"/>
      <c r="P140" s="10"/>
      <c r="Q140" s="10"/>
      <c r="R140" s="2"/>
      <c r="S140" s="2"/>
      <c r="T140" s="2"/>
      <c r="U140" s="2"/>
      <c r="V140" s="2"/>
      <c r="W140" s="2"/>
      <c r="X140" s="2"/>
      <c r="Y140" s="2"/>
    </row>
    <row r="141" spans="1:25" ht="15.75" customHeight="1" x14ac:dyDescent="0.25">
      <c r="A141" s="2"/>
      <c r="B141" s="2"/>
      <c r="C141" s="2"/>
      <c r="D141" s="2"/>
      <c r="E141" s="2"/>
      <c r="F141" s="2"/>
      <c r="G141" s="2"/>
      <c r="H141" s="2"/>
      <c r="I141" s="2"/>
      <c r="J141" s="2"/>
      <c r="K141" s="2"/>
      <c r="L141" s="2"/>
      <c r="M141" s="2"/>
      <c r="N141" s="10"/>
      <c r="O141" s="10"/>
      <c r="P141" s="10"/>
      <c r="Q141" s="10"/>
      <c r="R141" s="2"/>
      <c r="S141" s="2"/>
      <c r="T141" s="2"/>
      <c r="U141" s="2"/>
      <c r="V141" s="2"/>
      <c r="W141" s="2"/>
      <c r="X141" s="2"/>
      <c r="Y141" s="2"/>
    </row>
    <row r="142" spans="1:25" ht="15.75" customHeight="1" x14ac:dyDescent="0.25">
      <c r="A142" s="2"/>
      <c r="B142" s="2"/>
      <c r="C142" s="2"/>
      <c r="D142" s="2"/>
      <c r="E142" s="2"/>
      <c r="F142" s="2"/>
      <c r="G142" s="2"/>
      <c r="H142" s="2"/>
      <c r="I142" s="2"/>
      <c r="J142" s="2"/>
      <c r="K142" s="2"/>
      <c r="L142" s="2"/>
      <c r="M142" s="2"/>
      <c r="N142" s="10"/>
      <c r="O142" s="10"/>
      <c r="P142" s="10"/>
      <c r="Q142" s="10"/>
      <c r="R142" s="2"/>
      <c r="S142" s="2"/>
      <c r="T142" s="2"/>
      <c r="U142" s="2"/>
      <c r="V142" s="2"/>
      <c r="W142" s="2"/>
      <c r="X142" s="2"/>
      <c r="Y142" s="2"/>
    </row>
    <row r="143" spans="1:25" ht="15.75" customHeight="1" x14ac:dyDescent="0.25">
      <c r="A143" s="2"/>
      <c r="B143" s="2"/>
      <c r="C143" s="2"/>
      <c r="D143" s="2"/>
      <c r="E143" s="2"/>
      <c r="F143" s="2"/>
      <c r="G143" s="2"/>
      <c r="H143" s="2"/>
      <c r="I143" s="2"/>
      <c r="J143" s="2"/>
      <c r="K143" s="2"/>
      <c r="L143" s="2"/>
      <c r="M143" s="2"/>
      <c r="N143" s="10"/>
      <c r="O143" s="10"/>
      <c r="P143" s="10"/>
      <c r="Q143" s="10"/>
      <c r="R143" s="2"/>
      <c r="S143" s="2"/>
      <c r="T143" s="2"/>
      <c r="U143" s="2"/>
      <c r="V143" s="2"/>
      <c r="W143" s="2"/>
      <c r="X143" s="2"/>
      <c r="Y143" s="2"/>
    </row>
    <row r="144" spans="1:25" ht="15.75" customHeight="1" x14ac:dyDescent="0.25">
      <c r="A144" s="2"/>
      <c r="B144" s="2"/>
      <c r="C144" s="2"/>
      <c r="D144" s="2"/>
      <c r="E144" s="2"/>
      <c r="F144" s="2"/>
      <c r="G144" s="2"/>
      <c r="H144" s="2"/>
      <c r="I144" s="2"/>
      <c r="J144" s="2"/>
      <c r="K144" s="2"/>
      <c r="L144" s="2"/>
      <c r="M144" s="2"/>
      <c r="N144" s="10"/>
      <c r="O144" s="10"/>
      <c r="P144" s="10"/>
      <c r="Q144" s="10"/>
      <c r="R144" s="2"/>
      <c r="S144" s="2"/>
      <c r="T144" s="2"/>
      <c r="U144" s="2"/>
      <c r="V144" s="2"/>
      <c r="W144" s="2"/>
      <c r="X144" s="2"/>
      <c r="Y144" s="2"/>
    </row>
    <row r="145" spans="1:25" ht="15.75" customHeight="1" x14ac:dyDescent="0.25">
      <c r="A145" s="2"/>
      <c r="B145" s="2"/>
      <c r="C145" s="2"/>
      <c r="D145" s="2"/>
      <c r="E145" s="2"/>
      <c r="F145" s="2"/>
      <c r="G145" s="2"/>
      <c r="H145" s="2"/>
      <c r="I145" s="2"/>
      <c r="J145" s="2"/>
      <c r="K145" s="2"/>
      <c r="L145" s="2"/>
      <c r="M145" s="2"/>
      <c r="N145" s="10"/>
      <c r="O145" s="10"/>
      <c r="P145" s="10"/>
      <c r="Q145" s="10"/>
      <c r="R145" s="2"/>
      <c r="S145" s="2"/>
      <c r="T145" s="2"/>
      <c r="U145" s="2"/>
      <c r="V145" s="2"/>
      <c r="W145" s="2"/>
      <c r="X145" s="2"/>
      <c r="Y145" s="2"/>
    </row>
    <row r="146" spans="1:25" ht="15.75" customHeight="1" x14ac:dyDescent="0.25">
      <c r="A146" s="2"/>
      <c r="B146" s="2"/>
      <c r="C146" s="2"/>
      <c r="D146" s="2"/>
      <c r="E146" s="2"/>
      <c r="F146" s="2"/>
      <c r="G146" s="2"/>
      <c r="H146" s="2"/>
      <c r="I146" s="2"/>
      <c r="J146" s="2"/>
      <c r="K146" s="2"/>
      <c r="L146" s="2"/>
      <c r="M146" s="2"/>
      <c r="N146" s="10"/>
      <c r="O146" s="10"/>
      <c r="P146" s="10"/>
      <c r="Q146" s="10"/>
      <c r="R146" s="2"/>
      <c r="S146" s="2"/>
      <c r="T146" s="2"/>
      <c r="U146" s="2"/>
      <c r="V146" s="2"/>
      <c r="W146" s="2"/>
      <c r="X146" s="2"/>
      <c r="Y146" s="2"/>
    </row>
    <row r="147" spans="1:25" ht="15.75" customHeight="1" x14ac:dyDescent="0.25">
      <c r="A147" s="2"/>
      <c r="B147" s="2"/>
      <c r="C147" s="2"/>
      <c r="D147" s="2"/>
      <c r="E147" s="2"/>
      <c r="F147" s="2"/>
      <c r="G147" s="2"/>
      <c r="H147" s="2"/>
      <c r="I147" s="2"/>
      <c r="J147" s="2"/>
      <c r="K147" s="2"/>
      <c r="L147" s="2"/>
      <c r="M147" s="2"/>
      <c r="N147" s="10"/>
      <c r="O147" s="10"/>
      <c r="P147" s="10"/>
      <c r="Q147" s="10"/>
      <c r="R147" s="2"/>
      <c r="S147" s="2"/>
      <c r="T147" s="2"/>
      <c r="U147" s="2"/>
      <c r="V147" s="2"/>
      <c r="W147" s="2"/>
      <c r="X147" s="2"/>
      <c r="Y147" s="2"/>
    </row>
    <row r="148" spans="1:25" ht="15.75" customHeight="1" x14ac:dyDescent="0.25">
      <c r="A148" s="2"/>
      <c r="B148" s="2"/>
      <c r="C148" s="2"/>
      <c r="D148" s="2"/>
      <c r="E148" s="2"/>
      <c r="F148" s="2"/>
      <c r="G148" s="2"/>
      <c r="H148" s="2"/>
      <c r="I148" s="2"/>
      <c r="J148" s="2"/>
      <c r="K148" s="2"/>
      <c r="L148" s="2"/>
      <c r="M148" s="2"/>
      <c r="N148" s="10"/>
      <c r="O148" s="10"/>
      <c r="P148" s="10"/>
      <c r="Q148" s="10"/>
      <c r="R148" s="2"/>
      <c r="S148" s="2"/>
      <c r="T148" s="2"/>
      <c r="U148" s="2"/>
      <c r="V148" s="2"/>
      <c r="W148" s="2"/>
      <c r="X148" s="2"/>
      <c r="Y148" s="2"/>
    </row>
    <row r="149" spans="1:25" ht="15.75" customHeight="1" x14ac:dyDescent="0.25">
      <c r="A149" s="2"/>
      <c r="B149" s="2"/>
      <c r="C149" s="2"/>
      <c r="D149" s="2"/>
      <c r="E149" s="2"/>
      <c r="F149" s="2"/>
      <c r="G149" s="2"/>
      <c r="H149" s="2"/>
      <c r="I149" s="2"/>
      <c r="J149" s="2"/>
      <c r="K149" s="2"/>
      <c r="L149" s="2"/>
      <c r="M149" s="2"/>
      <c r="N149" s="10"/>
      <c r="O149" s="10"/>
      <c r="P149" s="10"/>
      <c r="Q149" s="10"/>
      <c r="R149" s="2"/>
      <c r="S149" s="2"/>
      <c r="T149" s="2"/>
      <c r="U149" s="2"/>
      <c r="V149" s="2"/>
      <c r="W149" s="2"/>
      <c r="X149" s="2"/>
      <c r="Y149" s="2"/>
    </row>
    <row r="150" spans="1:25" ht="15.75" customHeight="1" x14ac:dyDescent="0.25">
      <c r="A150" s="2"/>
      <c r="B150" s="2"/>
      <c r="C150" s="2"/>
      <c r="D150" s="2"/>
      <c r="E150" s="2"/>
      <c r="F150" s="2"/>
      <c r="G150" s="2"/>
      <c r="H150" s="2"/>
      <c r="I150" s="2"/>
      <c r="J150" s="2"/>
      <c r="K150" s="2"/>
      <c r="L150" s="2"/>
      <c r="M150" s="2"/>
      <c r="N150" s="10"/>
      <c r="O150" s="10"/>
      <c r="P150" s="10"/>
      <c r="Q150" s="10"/>
      <c r="R150" s="2"/>
      <c r="S150" s="2"/>
      <c r="T150" s="2"/>
      <c r="U150" s="2"/>
      <c r="V150" s="2"/>
      <c r="W150" s="2"/>
      <c r="X150" s="2"/>
      <c r="Y150" s="2"/>
    </row>
    <row r="151" spans="1:25" ht="15.75" customHeight="1" x14ac:dyDescent="0.25">
      <c r="A151" s="2"/>
      <c r="B151" s="2"/>
      <c r="C151" s="2"/>
      <c r="D151" s="2"/>
      <c r="E151" s="2"/>
      <c r="F151" s="2"/>
      <c r="G151" s="2"/>
      <c r="H151" s="2"/>
      <c r="I151" s="2"/>
      <c r="J151" s="2"/>
      <c r="K151" s="2"/>
      <c r="L151" s="2"/>
      <c r="M151" s="2"/>
      <c r="N151" s="10"/>
      <c r="O151" s="10"/>
      <c r="P151" s="10"/>
      <c r="Q151" s="10"/>
      <c r="R151" s="2"/>
      <c r="S151" s="2"/>
      <c r="T151" s="2"/>
      <c r="U151" s="2"/>
      <c r="V151" s="2"/>
      <c r="W151" s="2"/>
      <c r="X151" s="2"/>
      <c r="Y151" s="2"/>
    </row>
    <row r="152" spans="1:25" ht="15.75" customHeight="1" x14ac:dyDescent="0.25">
      <c r="A152" s="2"/>
      <c r="B152" s="2"/>
      <c r="C152" s="2"/>
      <c r="D152" s="2"/>
      <c r="E152" s="2"/>
      <c r="F152" s="2"/>
      <c r="G152" s="2"/>
      <c r="H152" s="2"/>
      <c r="I152" s="2"/>
      <c r="J152" s="2"/>
      <c r="K152" s="2"/>
      <c r="L152" s="2"/>
      <c r="M152" s="2"/>
      <c r="N152" s="10"/>
      <c r="O152" s="10"/>
      <c r="P152" s="10"/>
      <c r="Q152" s="10"/>
      <c r="R152" s="2"/>
      <c r="S152" s="2"/>
      <c r="T152" s="2"/>
      <c r="U152" s="2"/>
      <c r="V152" s="2"/>
      <c r="W152" s="2"/>
      <c r="X152" s="2"/>
      <c r="Y152" s="2"/>
    </row>
    <row r="153" spans="1:25" ht="15.75" customHeight="1" x14ac:dyDescent="0.25">
      <c r="A153" s="2"/>
      <c r="B153" s="2"/>
      <c r="C153" s="2"/>
      <c r="D153" s="2"/>
      <c r="E153" s="2"/>
      <c r="F153" s="2"/>
      <c r="G153" s="2"/>
      <c r="H153" s="2"/>
      <c r="I153" s="2"/>
      <c r="J153" s="2"/>
      <c r="K153" s="2"/>
      <c r="L153" s="2"/>
      <c r="M153" s="2"/>
      <c r="N153" s="10"/>
      <c r="O153" s="10"/>
      <c r="P153" s="10"/>
      <c r="Q153" s="10"/>
      <c r="R153" s="2"/>
      <c r="S153" s="2"/>
      <c r="T153" s="2"/>
      <c r="U153" s="2"/>
      <c r="V153" s="2"/>
      <c r="W153" s="2"/>
      <c r="X153" s="2"/>
      <c r="Y153" s="2"/>
    </row>
    <row r="154" spans="1:25" ht="15.75" customHeight="1" x14ac:dyDescent="0.25">
      <c r="A154" s="2"/>
      <c r="B154" s="2"/>
      <c r="C154" s="2"/>
      <c r="D154" s="2"/>
      <c r="E154" s="2"/>
      <c r="F154" s="2"/>
      <c r="G154" s="2"/>
      <c r="H154" s="2"/>
      <c r="I154" s="2"/>
      <c r="J154" s="2"/>
      <c r="K154" s="2"/>
      <c r="L154" s="2"/>
      <c r="M154" s="2"/>
      <c r="N154" s="10"/>
      <c r="O154" s="10"/>
      <c r="P154" s="10"/>
      <c r="Q154" s="10"/>
      <c r="R154" s="2"/>
      <c r="S154" s="2"/>
      <c r="T154" s="2"/>
      <c r="U154" s="2"/>
      <c r="V154" s="2"/>
      <c r="W154" s="2"/>
      <c r="X154" s="2"/>
      <c r="Y154" s="2"/>
    </row>
    <row r="155" spans="1:25" ht="15.75" customHeight="1" x14ac:dyDescent="0.25">
      <c r="A155" s="2"/>
      <c r="B155" s="2"/>
      <c r="C155" s="2"/>
      <c r="D155" s="2"/>
      <c r="E155" s="2"/>
      <c r="F155" s="2"/>
      <c r="G155" s="2"/>
      <c r="H155" s="2"/>
      <c r="I155" s="2"/>
      <c r="J155" s="2"/>
      <c r="K155" s="2"/>
      <c r="L155" s="2"/>
      <c r="M155" s="2"/>
      <c r="N155" s="10"/>
      <c r="O155" s="10"/>
      <c r="P155" s="10"/>
      <c r="Q155" s="10"/>
      <c r="R155" s="2"/>
      <c r="S155" s="2"/>
      <c r="T155" s="2"/>
      <c r="U155" s="2"/>
      <c r="V155" s="2"/>
      <c r="W155" s="2"/>
      <c r="X155" s="2"/>
      <c r="Y155" s="2"/>
    </row>
    <row r="156" spans="1:25" ht="15.75" customHeight="1" x14ac:dyDescent="0.25">
      <c r="A156" s="2"/>
      <c r="B156" s="2"/>
      <c r="C156" s="2"/>
      <c r="D156" s="2"/>
      <c r="E156" s="2"/>
      <c r="F156" s="2"/>
      <c r="G156" s="2"/>
      <c r="H156" s="2"/>
      <c r="I156" s="2"/>
      <c r="J156" s="2"/>
      <c r="K156" s="2"/>
      <c r="L156" s="2"/>
      <c r="M156" s="2"/>
      <c r="N156" s="10"/>
      <c r="O156" s="10"/>
      <c r="P156" s="10"/>
      <c r="Q156" s="10"/>
      <c r="R156" s="2"/>
      <c r="S156" s="2"/>
      <c r="T156" s="2"/>
      <c r="U156" s="2"/>
      <c r="V156" s="2"/>
      <c r="W156" s="2"/>
      <c r="X156" s="2"/>
      <c r="Y156" s="2"/>
    </row>
    <row r="157" spans="1:25" ht="15.75" customHeight="1" x14ac:dyDescent="0.25">
      <c r="A157" s="2"/>
      <c r="B157" s="2"/>
      <c r="C157" s="2"/>
      <c r="D157" s="2"/>
      <c r="E157" s="2"/>
      <c r="F157" s="2"/>
      <c r="G157" s="2"/>
      <c r="H157" s="2"/>
      <c r="I157" s="2"/>
      <c r="J157" s="2"/>
      <c r="K157" s="2"/>
      <c r="L157" s="2"/>
      <c r="M157" s="2"/>
      <c r="N157" s="10"/>
      <c r="O157" s="10"/>
      <c r="P157" s="10"/>
      <c r="Q157" s="10"/>
      <c r="R157" s="2"/>
      <c r="S157" s="2"/>
      <c r="T157" s="2"/>
      <c r="U157" s="2"/>
      <c r="V157" s="2"/>
      <c r="W157" s="2"/>
      <c r="X157" s="2"/>
      <c r="Y157" s="2"/>
    </row>
    <row r="158" spans="1:25" ht="15.75" customHeight="1" x14ac:dyDescent="0.25">
      <c r="A158" s="2"/>
      <c r="B158" s="2"/>
      <c r="C158" s="2"/>
      <c r="D158" s="2"/>
      <c r="E158" s="2"/>
      <c r="F158" s="2"/>
      <c r="G158" s="2"/>
      <c r="H158" s="2"/>
      <c r="I158" s="2"/>
      <c r="J158" s="2"/>
      <c r="K158" s="2"/>
      <c r="L158" s="2"/>
      <c r="M158" s="2"/>
      <c r="N158" s="10"/>
      <c r="O158" s="10"/>
      <c r="P158" s="10"/>
      <c r="Q158" s="10"/>
      <c r="R158" s="2"/>
      <c r="S158" s="2"/>
      <c r="T158" s="2"/>
      <c r="U158" s="2"/>
      <c r="V158" s="2"/>
      <c r="W158" s="2"/>
      <c r="X158" s="2"/>
      <c r="Y158" s="2"/>
    </row>
    <row r="159" spans="1:25" ht="15.75" customHeight="1" x14ac:dyDescent="0.25">
      <c r="A159" s="2"/>
      <c r="B159" s="2"/>
      <c r="C159" s="2"/>
      <c r="D159" s="2"/>
      <c r="E159" s="2"/>
      <c r="F159" s="2"/>
      <c r="G159" s="2"/>
      <c r="H159" s="2"/>
      <c r="I159" s="2"/>
      <c r="J159" s="2"/>
      <c r="K159" s="2"/>
      <c r="L159" s="2"/>
      <c r="M159" s="2"/>
      <c r="N159" s="10"/>
      <c r="O159" s="10"/>
      <c r="P159" s="10"/>
      <c r="Q159" s="10"/>
      <c r="R159" s="2"/>
      <c r="S159" s="2"/>
      <c r="T159" s="2"/>
      <c r="U159" s="2"/>
      <c r="V159" s="2"/>
      <c r="W159" s="2"/>
      <c r="X159" s="2"/>
      <c r="Y159" s="2"/>
    </row>
    <row r="160" spans="1:25" ht="15.75" customHeight="1" x14ac:dyDescent="0.25">
      <c r="A160" s="2"/>
      <c r="B160" s="2"/>
      <c r="C160" s="2"/>
      <c r="D160" s="2"/>
      <c r="E160" s="2"/>
      <c r="F160" s="2"/>
      <c r="G160" s="2"/>
      <c r="H160" s="2"/>
      <c r="I160" s="2"/>
      <c r="J160" s="2"/>
      <c r="K160" s="2"/>
      <c r="L160" s="2"/>
      <c r="M160" s="2"/>
      <c r="N160" s="10"/>
      <c r="O160" s="10"/>
      <c r="P160" s="10"/>
      <c r="Q160" s="10"/>
      <c r="R160" s="2"/>
      <c r="S160" s="2"/>
      <c r="T160" s="2"/>
      <c r="U160" s="2"/>
      <c r="V160" s="2"/>
      <c r="W160" s="2"/>
      <c r="X160" s="2"/>
      <c r="Y160" s="2"/>
    </row>
    <row r="161" spans="1:25" ht="15.75" customHeight="1" x14ac:dyDescent="0.25">
      <c r="A161" s="2"/>
      <c r="B161" s="2"/>
      <c r="C161" s="2"/>
      <c r="D161" s="2"/>
      <c r="E161" s="2"/>
      <c r="F161" s="2"/>
      <c r="G161" s="2"/>
      <c r="H161" s="2"/>
      <c r="I161" s="2"/>
      <c r="J161" s="2"/>
      <c r="K161" s="2"/>
      <c r="L161" s="2"/>
      <c r="M161" s="2"/>
      <c r="N161" s="10"/>
      <c r="O161" s="10"/>
      <c r="P161" s="10"/>
      <c r="Q161" s="10"/>
      <c r="R161" s="2"/>
      <c r="S161" s="2"/>
      <c r="T161" s="2"/>
      <c r="U161" s="2"/>
      <c r="V161" s="2"/>
      <c r="W161" s="2"/>
      <c r="X161" s="2"/>
      <c r="Y161" s="2"/>
    </row>
    <row r="162" spans="1:25" ht="15.75" customHeight="1" x14ac:dyDescent="0.25">
      <c r="A162" s="2"/>
      <c r="B162" s="2"/>
      <c r="C162" s="2"/>
      <c r="D162" s="2"/>
      <c r="E162" s="2"/>
      <c r="F162" s="2"/>
      <c r="G162" s="2"/>
      <c r="H162" s="2"/>
      <c r="I162" s="2"/>
      <c r="J162" s="2"/>
      <c r="K162" s="2"/>
      <c r="L162" s="2"/>
      <c r="M162" s="2"/>
      <c r="N162" s="10"/>
      <c r="O162" s="10"/>
      <c r="P162" s="10"/>
      <c r="Q162" s="10"/>
      <c r="R162" s="2"/>
      <c r="S162" s="2"/>
      <c r="T162" s="2"/>
      <c r="U162" s="2"/>
      <c r="V162" s="2"/>
      <c r="W162" s="2"/>
      <c r="X162" s="2"/>
      <c r="Y162" s="2"/>
    </row>
    <row r="163" spans="1:25" ht="15.75" customHeight="1" x14ac:dyDescent="0.25">
      <c r="A163" s="2"/>
      <c r="B163" s="2"/>
      <c r="C163" s="2"/>
      <c r="D163" s="2"/>
      <c r="E163" s="2"/>
      <c r="F163" s="2"/>
      <c r="G163" s="2"/>
      <c r="H163" s="2"/>
      <c r="I163" s="2"/>
      <c r="J163" s="2"/>
      <c r="K163" s="2"/>
      <c r="L163" s="2"/>
      <c r="M163" s="2"/>
      <c r="N163" s="10"/>
      <c r="O163" s="10"/>
      <c r="P163" s="10"/>
      <c r="Q163" s="10"/>
      <c r="R163" s="2"/>
      <c r="S163" s="2"/>
      <c r="T163" s="2"/>
      <c r="U163" s="2"/>
      <c r="V163" s="2"/>
      <c r="W163" s="2"/>
      <c r="X163" s="2"/>
      <c r="Y163" s="2"/>
    </row>
    <row r="164" spans="1:25" ht="15.75" customHeight="1" x14ac:dyDescent="0.25">
      <c r="A164" s="2"/>
      <c r="B164" s="2"/>
      <c r="C164" s="2"/>
      <c r="D164" s="2"/>
      <c r="E164" s="2"/>
      <c r="F164" s="2"/>
      <c r="G164" s="2"/>
      <c r="H164" s="2"/>
      <c r="I164" s="2"/>
      <c r="J164" s="2"/>
      <c r="K164" s="2"/>
      <c r="L164" s="2"/>
      <c r="M164" s="2"/>
      <c r="N164" s="10"/>
      <c r="O164" s="10"/>
      <c r="P164" s="10"/>
      <c r="Q164" s="10"/>
      <c r="R164" s="2"/>
      <c r="S164" s="2"/>
      <c r="T164" s="2"/>
      <c r="U164" s="2"/>
      <c r="V164" s="2"/>
      <c r="W164" s="2"/>
      <c r="X164" s="2"/>
      <c r="Y164" s="2"/>
    </row>
    <row r="165" spans="1:25" ht="15.75" customHeight="1" x14ac:dyDescent="0.25">
      <c r="A165" s="2"/>
      <c r="B165" s="2"/>
      <c r="C165" s="2"/>
      <c r="D165" s="2"/>
      <c r="E165" s="2"/>
      <c r="F165" s="2"/>
      <c r="G165" s="2"/>
      <c r="H165" s="2"/>
      <c r="I165" s="2"/>
      <c r="J165" s="2"/>
      <c r="K165" s="2"/>
      <c r="L165" s="2"/>
      <c r="M165" s="2"/>
      <c r="N165" s="10"/>
      <c r="O165" s="10"/>
      <c r="P165" s="10"/>
      <c r="Q165" s="10"/>
      <c r="R165" s="2"/>
      <c r="S165" s="2"/>
      <c r="T165" s="2"/>
      <c r="U165" s="2"/>
      <c r="V165" s="2"/>
      <c r="W165" s="2"/>
      <c r="X165" s="2"/>
      <c r="Y165" s="2"/>
    </row>
    <row r="166" spans="1:25" ht="15.75" customHeight="1" x14ac:dyDescent="0.25">
      <c r="A166" s="2"/>
      <c r="B166" s="2"/>
      <c r="C166" s="2"/>
      <c r="D166" s="2"/>
      <c r="E166" s="2"/>
      <c r="F166" s="2"/>
      <c r="G166" s="2"/>
      <c r="H166" s="2"/>
      <c r="I166" s="2"/>
      <c r="J166" s="2"/>
      <c r="K166" s="2"/>
      <c r="L166" s="2"/>
      <c r="M166" s="2"/>
      <c r="N166" s="10"/>
      <c r="O166" s="10"/>
      <c r="P166" s="10"/>
      <c r="Q166" s="10"/>
      <c r="R166" s="2"/>
      <c r="S166" s="2"/>
      <c r="T166" s="2"/>
      <c r="U166" s="2"/>
      <c r="V166" s="2"/>
      <c r="W166" s="2"/>
      <c r="X166" s="2"/>
      <c r="Y166" s="2"/>
    </row>
    <row r="167" spans="1:25" ht="15.75" customHeight="1" x14ac:dyDescent="0.25">
      <c r="A167" s="2"/>
      <c r="B167" s="2"/>
      <c r="C167" s="2"/>
      <c r="D167" s="2"/>
      <c r="E167" s="2"/>
      <c r="F167" s="2"/>
      <c r="G167" s="2"/>
      <c r="H167" s="2"/>
      <c r="I167" s="2"/>
      <c r="J167" s="2"/>
      <c r="K167" s="2"/>
      <c r="L167" s="2"/>
      <c r="M167" s="2"/>
      <c r="N167" s="10"/>
      <c r="O167" s="10"/>
      <c r="P167" s="10"/>
      <c r="Q167" s="10"/>
      <c r="R167" s="2"/>
      <c r="S167" s="2"/>
      <c r="T167" s="2"/>
      <c r="U167" s="2"/>
      <c r="V167" s="2"/>
      <c r="W167" s="2"/>
      <c r="X167" s="2"/>
      <c r="Y167" s="2"/>
    </row>
    <row r="168" spans="1:25" ht="15.75" customHeight="1" x14ac:dyDescent="0.25">
      <c r="A168" s="2"/>
      <c r="B168" s="2"/>
      <c r="C168" s="2"/>
      <c r="D168" s="2"/>
      <c r="E168" s="2"/>
      <c r="F168" s="2"/>
      <c r="G168" s="2"/>
      <c r="H168" s="2"/>
      <c r="I168" s="2"/>
      <c r="J168" s="2"/>
      <c r="K168" s="2"/>
      <c r="L168" s="2"/>
      <c r="M168" s="2"/>
      <c r="N168" s="10"/>
      <c r="O168" s="10"/>
      <c r="P168" s="10"/>
      <c r="Q168" s="10"/>
      <c r="R168" s="2"/>
      <c r="S168" s="2"/>
      <c r="T168" s="2"/>
      <c r="U168" s="2"/>
      <c r="V168" s="2"/>
      <c r="W168" s="2"/>
      <c r="X168" s="2"/>
      <c r="Y168" s="2"/>
    </row>
    <row r="169" spans="1:25" ht="15.75" customHeight="1" x14ac:dyDescent="0.25">
      <c r="A169" s="2"/>
      <c r="B169" s="2"/>
      <c r="C169" s="2"/>
      <c r="D169" s="2"/>
      <c r="E169" s="2"/>
      <c r="F169" s="2"/>
      <c r="G169" s="2"/>
      <c r="H169" s="2"/>
      <c r="I169" s="2"/>
      <c r="J169" s="2"/>
      <c r="K169" s="2"/>
      <c r="L169" s="2"/>
      <c r="M169" s="2"/>
      <c r="N169" s="10"/>
      <c r="O169" s="10"/>
      <c r="P169" s="10"/>
      <c r="Q169" s="10"/>
      <c r="R169" s="2"/>
      <c r="S169" s="2"/>
      <c r="T169" s="2"/>
      <c r="U169" s="2"/>
      <c r="V169" s="2"/>
      <c r="W169" s="2"/>
      <c r="X169" s="2"/>
      <c r="Y169" s="2"/>
    </row>
    <row r="170" spans="1:25" ht="15.75" customHeight="1" x14ac:dyDescent="0.25">
      <c r="A170" s="2"/>
      <c r="B170" s="2"/>
      <c r="C170" s="2"/>
      <c r="D170" s="2"/>
      <c r="E170" s="2"/>
      <c r="F170" s="2"/>
      <c r="G170" s="2"/>
      <c r="H170" s="2"/>
      <c r="I170" s="2"/>
      <c r="J170" s="2"/>
      <c r="K170" s="2"/>
      <c r="L170" s="2"/>
      <c r="M170" s="2"/>
      <c r="N170" s="10"/>
      <c r="O170" s="10"/>
      <c r="P170" s="10"/>
      <c r="Q170" s="10"/>
      <c r="R170" s="2"/>
      <c r="S170" s="2"/>
      <c r="T170" s="2"/>
      <c r="U170" s="2"/>
      <c r="V170" s="2"/>
      <c r="W170" s="2"/>
      <c r="X170" s="2"/>
      <c r="Y170" s="2"/>
    </row>
    <row r="171" spans="1:25" ht="15.75" customHeight="1" x14ac:dyDescent="0.25">
      <c r="A171" s="2"/>
      <c r="B171" s="2"/>
      <c r="C171" s="2"/>
      <c r="D171" s="2"/>
      <c r="E171" s="2"/>
      <c r="F171" s="2"/>
      <c r="G171" s="2"/>
      <c r="H171" s="2"/>
      <c r="I171" s="2"/>
      <c r="J171" s="2"/>
      <c r="K171" s="2"/>
      <c r="L171" s="2"/>
      <c r="M171" s="2"/>
      <c r="N171" s="10"/>
      <c r="O171" s="10"/>
      <c r="P171" s="10"/>
      <c r="Q171" s="10"/>
      <c r="R171" s="2"/>
      <c r="S171" s="2"/>
      <c r="T171" s="2"/>
      <c r="U171" s="2"/>
      <c r="V171" s="2"/>
      <c r="W171" s="2"/>
      <c r="X171" s="2"/>
      <c r="Y171" s="2"/>
    </row>
    <row r="172" spans="1:25" ht="15.75" customHeight="1" x14ac:dyDescent="0.25">
      <c r="A172" s="2"/>
      <c r="B172" s="2"/>
      <c r="C172" s="2"/>
      <c r="D172" s="2"/>
      <c r="E172" s="2"/>
      <c r="F172" s="2"/>
      <c r="G172" s="2"/>
      <c r="H172" s="2"/>
      <c r="I172" s="2"/>
      <c r="J172" s="2"/>
      <c r="K172" s="2"/>
      <c r="L172" s="2"/>
      <c r="M172" s="2"/>
      <c r="N172" s="10"/>
      <c r="O172" s="10"/>
      <c r="P172" s="10"/>
      <c r="Q172" s="10"/>
      <c r="R172" s="2"/>
      <c r="S172" s="2"/>
      <c r="T172" s="2"/>
      <c r="U172" s="2"/>
      <c r="V172" s="2"/>
      <c r="W172" s="2"/>
      <c r="X172" s="2"/>
      <c r="Y172" s="2"/>
    </row>
    <row r="173" spans="1:25" ht="15.75" customHeight="1" x14ac:dyDescent="0.25">
      <c r="A173" s="2"/>
      <c r="B173" s="2"/>
      <c r="C173" s="2"/>
      <c r="D173" s="2"/>
      <c r="E173" s="2"/>
      <c r="F173" s="2"/>
      <c r="G173" s="2"/>
      <c r="H173" s="2"/>
      <c r="I173" s="2"/>
      <c r="J173" s="2"/>
      <c r="K173" s="2"/>
      <c r="L173" s="2"/>
      <c r="M173" s="2"/>
      <c r="N173" s="10"/>
      <c r="O173" s="10"/>
      <c r="P173" s="10"/>
      <c r="Q173" s="10"/>
      <c r="R173" s="2"/>
      <c r="S173" s="2"/>
      <c r="T173" s="2"/>
      <c r="U173" s="2"/>
      <c r="V173" s="2"/>
      <c r="W173" s="2"/>
      <c r="X173" s="2"/>
      <c r="Y173" s="2"/>
    </row>
    <row r="174" spans="1:25" ht="15.75" customHeight="1" x14ac:dyDescent="0.25">
      <c r="A174" s="2"/>
      <c r="B174" s="2"/>
      <c r="C174" s="2"/>
      <c r="D174" s="2"/>
      <c r="E174" s="2"/>
      <c r="F174" s="2"/>
      <c r="G174" s="2"/>
      <c r="H174" s="2"/>
      <c r="I174" s="2"/>
      <c r="J174" s="2"/>
      <c r="K174" s="2"/>
      <c r="L174" s="2"/>
      <c r="M174" s="2"/>
      <c r="N174" s="10"/>
      <c r="O174" s="10"/>
      <c r="P174" s="10"/>
      <c r="Q174" s="10"/>
      <c r="R174" s="2"/>
      <c r="S174" s="2"/>
      <c r="T174" s="2"/>
      <c r="U174" s="2"/>
      <c r="V174" s="2"/>
      <c r="W174" s="2"/>
      <c r="X174" s="2"/>
      <c r="Y174" s="2"/>
    </row>
    <row r="175" spans="1:25" ht="15.75" customHeight="1" x14ac:dyDescent="0.25">
      <c r="A175" s="2"/>
      <c r="B175" s="2"/>
      <c r="C175" s="2"/>
      <c r="D175" s="2"/>
      <c r="E175" s="2"/>
      <c r="F175" s="2"/>
      <c r="G175" s="2"/>
      <c r="H175" s="2"/>
      <c r="I175" s="2"/>
      <c r="J175" s="2"/>
      <c r="K175" s="2"/>
      <c r="L175" s="2"/>
      <c r="M175" s="2"/>
      <c r="N175" s="10"/>
      <c r="O175" s="10"/>
      <c r="P175" s="10"/>
      <c r="Q175" s="10"/>
      <c r="R175" s="2"/>
      <c r="S175" s="2"/>
      <c r="T175" s="2"/>
      <c r="U175" s="2"/>
      <c r="V175" s="2"/>
      <c r="W175" s="2"/>
      <c r="X175" s="2"/>
      <c r="Y175" s="2"/>
    </row>
    <row r="176" spans="1:25" ht="15.75" customHeight="1" x14ac:dyDescent="0.25">
      <c r="A176" s="2"/>
      <c r="B176" s="2"/>
      <c r="C176" s="2"/>
      <c r="D176" s="2"/>
      <c r="E176" s="2"/>
      <c r="F176" s="2"/>
      <c r="G176" s="2"/>
      <c r="H176" s="2"/>
      <c r="I176" s="2"/>
      <c r="J176" s="2"/>
      <c r="K176" s="2"/>
      <c r="L176" s="2"/>
      <c r="M176" s="2"/>
      <c r="N176" s="10"/>
      <c r="O176" s="10"/>
      <c r="P176" s="10"/>
      <c r="Q176" s="10"/>
      <c r="R176" s="2"/>
      <c r="S176" s="2"/>
      <c r="T176" s="2"/>
      <c r="U176" s="2"/>
      <c r="V176" s="2"/>
      <c r="W176" s="2"/>
      <c r="X176" s="2"/>
      <c r="Y176" s="2"/>
    </row>
    <row r="177" spans="1:25" ht="15.75" customHeight="1" x14ac:dyDescent="0.25">
      <c r="A177" s="2"/>
      <c r="B177" s="2"/>
      <c r="C177" s="2"/>
      <c r="D177" s="2"/>
      <c r="E177" s="2"/>
      <c r="F177" s="2"/>
      <c r="G177" s="2"/>
      <c r="H177" s="2"/>
      <c r="I177" s="2"/>
      <c r="J177" s="2"/>
      <c r="K177" s="2"/>
      <c r="L177" s="2"/>
      <c r="M177" s="2"/>
      <c r="N177" s="10"/>
      <c r="O177" s="10"/>
      <c r="P177" s="10"/>
      <c r="Q177" s="10"/>
      <c r="R177" s="2"/>
      <c r="S177" s="2"/>
      <c r="T177" s="2"/>
      <c r="U177" s="2"/>
      <c r="V177" s="2"/>
      <c r="W177" s="2"/>
      <c r="X177" s="2"/>
      <c r="Y177" s="2"/>
    </row>
    <row r="178" spans="1:25" ht="15.75" customHeight="1" x14ac:dyDescent="0.25">
      <c r="A178" s="2"/>
      <c r="B178" s="2"/>
      <c r="C178" s="2"/>
      <c r="D178" s="2"/>
      <c r="E178" s="2"/>
      <c r="F178" s="2"/>
      <c r="G178" s="2"/>
      <c r="H178" s="2"/>
      <c r="I178" s="2"/>
      <c r="J178" s="2"/>
      <c r="K178" s="2"/>
      <c r="L178" s="2"/>
      <c r="M178" s="2"/>
      <c r="N178" s="10"/>
      <c r="O178" s="10"/>
      <c r="P178" s="10"/>
      <c r="Q178" s="10"/>
      <c r="R178" s="2"/>
      <c r="S178" s="2"/>
      <c r="T178" s="2"/>
      <c r="U178" s="2"/>
      <c r="V178" s="2"/>
      <c r="W178" s="2"/>
      <c r="X178" s="2"/>
      <c r="Y178" s="2"/>
    </row>
    <row r="179" spans="1:25" ht="15.75" customHeight="1" x14ac:dyDescent="0.25">
      <c r="A179" s="2"/>
      <c r="B179" s="2"/>
      <c r="C179" s="2"/>
      <c r="D179" s="2"/>
      <c r="E179" s="2"/>
      <c r="F179" s="2"/>
      <c r="G179" s="2"/>
      <c r="H179" s="2"/>
      <c r="I179" s="2"/>
      <c r="J179" s="2"/>
      <c r="K179" s="2"/>
      <c r="L179" s="2"/>
      <c r="M179" s="2"/>
      <c r="N179" s="10"/>
      <c r="O179" s="10"/>
      <c r="P179" s="10"/>
      <c r="Q179" s="10"/>
      <c r="R179" s="2"/>
      <c r="S179" s="2"/>
      <c r="T179" s="2"/>
      <c r="U179" s="2"/>
      <c r="V179" s="2"/>
      <c r="W179" s="2"/>
      <c r="X179" s="2"/>
      <c r="Y179" s="2"/>
    </row>
    <row r="180" spans="1:25" ht="15.75" customHeight="1" x14ac:dyDescent="0.25">
      <c r="A180" s="2"/>
      <c r="B180" s="2"/>
      <c r="C180" s="2"/>
      <c r="D180" s="2"/>
      <c r="E180" s="2"/>
      <c r="F180" s="2"/>
      <c r="G180" s="2"/>
      <c r="H180" s="2"/>
      <c r="I180" s="2"/>
      <c r="J180" s="2"/>
      <c r="K180" s="2"/>
      <c r="L180" s="2"/>
      <c r="M180" s="2"/>
      <c r="N180" s="10"/>
      <c r="O180" s="10"/>
      <c r="P180" s="10"/>
      <c r="Q180" s="10"/>
      <c r="R180" s="2"/>
      <c r="S180" s="2"/>
      <c r="T180" s="2"/>
      <c r="U180" s="2"/>
      <c r="V180" s="2"/>
      <c r="W180" s="2"/>
      <c r="X180" s="2"/>
      <c r="Y180" s="2"/>
    </row>
    <row r="181" spans="1:25" ht="15.75" customHeight="1" x14ac:dyDescent="0.25">
      <c r="A181" s="2"/>
      <c r="B181" s="2"/>
      <c r="C181" s="2"/>
      <c r="D181" s="2"/>
      <c r="E181" s="2"/>
      <c r="F181" s="2"/>
      <c r="G181" s="2"/>
      <c r="H181" s="2"/>
      <c r="I181" s="2"/>
      <c r="J181" s="2"/>
      <c r="K181" s="2"/>
      <c r="L181" s="2"/>
      <c r="M181" s="2"/>
      <c r="N181" s="10"/>
      <c r="O181" s="10"/>
      <c r="P181" s="10"/>
      <c r="Q181" s="10"/>
      <c r="R181" s="2"/>
      <c r="S181" s="2"/>
      <c r="T181" s="2"/>
      <c r="U181" s="2"/>
      <c r="V181" s="2"/>
      <c r="W181" s="2"/>
      <c r="X181" s="2"/>
      <c r="Y181" s="2"/>
    </row>
    <row r="182" spans="1:25" ht="15.75" customHeight="1" x14ac:dyDescent="0.25">
      <c r="A182" s="2"/>
      <c r="B182" s="2"/>
      <c r="C182" s="2"/>
      <c r="D182" s="2"/>
      <c r="E182" s="2"/>
      <c r="F182" s="2"/>
      <c r="G182" s="2"/>
      <c r="H182" s="2"/>
      <c r="I182" s="2"/>
      <c r="J182" s="2"/>
      <c r="K182" s="2"/>
      <c r="L182" s="2"/>
      <c r="M182" s="2"/>
      <c r="N182" s="10"/>
      <c r="O182" s="10"/>
      <c r="P182" s="10"/>
      <c r="Q182" s="10"/>
      <c r="R182" s="2"/>
      <c r="S182" s="2"/>
      <c r="T182" s="2"/>
      <c r="U182" s="2"/>
      <c r="V182" s="2"/>
      <c r="W182" s="2"/>
      <c r="X182" s="2"/>
      <c r="Y182" s="2"/>
    </row>
    <row r="183" spans="1:25" ht="15.75" customHeight="1" x14ac:dyDescent="0.25">
      <c r="A183" s="2"/>
      <c r="B183" s="2"/>
      <c r="C183" s="2"/>
      <c r="D183" s="2"/>
      <c r="E183" s="2"/>
      <c r="F183" s="2"/>
      <c r="G183" s="2"/>
      <c r="H183" s="2"/>
      <c r="I183" s="2"/>
      <c r="J183" s="2"/>
      <c r="K183" s="2"/>
      <c r="L183" s="2"/>
      <c r="M183" s="2"/>
      <c r="N183" s="10"/>
      <c r="O183" s="10"/>
      <c r="P183" s="10"/>
      <c r="Q183" s="10"/>
      <c r="R183" s="2"/>
      <c r="S183" s="2"/>
      <c r="T183" s="2"/>
      <c r="U183" s="2"/>
      <c r="V183" s="2"/>
      <c r="W183" s="2"/>
      <c r="X183" s="2"/>
      <c r="Y183" s="2"/>
    </row>
    <row r="184" spans="1:25" ht="15.75" customHeight="1" x14ac:dyDescent="0.25">
      <c r="A184" s="2"/>
      <c r="B184" s="2"/>
      <c r="C184" s="2"/>
      <c r="D184" s="2"/>
      <c r="E184" s="2"/>
      <c r="F184" s="2"/>
      <c r="G184" s="2"/>
      <c r="H184" s="2"/>
      <c r="I184" s="2"/>
      <c r="J184" s="2"/>
      <c r="K184" s="2"/>
      <c r="L184" s="2"/>
      <c r="M184" s="2"/>
      <c r="N184" s="10"/>
      <c r="O184" s="10"/>
      <c r="P184" s="10"/>
      <c r="Q184" s="10"/>
      <c r="R184" s="2"/>
      <c r="S184" s="2"/>
      <c r="T184" s="2"/>
      <c r="U184" s="2"/>
      <c r="V184" s="2"/>
      <c r="W184" s="2"/>
      <c r="X184" s="2"/>
      <c r="Y184" s="2"/>
    </row>
    <row r="185" spans="1:25" ht="15.75" customHeight="1" x14ac:dyDescent="0.25">
      <c r="A185" s="2"/>
      <c r="B185" s="2"/>
      <c r="C185" s="2"/>
      <c r="D185" s="2"/>
      <c r="E185" s="2"/>
      <c r="F185" s="2"/>
      <c r="G185" s="2"/>
      <c r="H185" s="2"/>
      <c r="I185" s="2"/>
      <c r="J185" s="2"/>
      <c r="K185" s="2"/>
      <c r="L185" s="2"/>
      <c r="M185" s="2"/>
      <c r="N185" s="10"/>
      <c r="O185" s="10"/>
      <c r="P185" s="10"/>
      <c r="Q185" s="10"/>
      <c r="R185" s="2"/>
      <c r="S185" s="2"/>
      <c r="T185" s="2"/>
      <c r="U185" s="2"/>
      <c r="V185" s="2"/>
      <c r="W185" s="2"/>
      <c r="X185" s="2"/>
      <c r="Y185" s="2"/>
    </row>
    <row r="186" spans="1:25" ht="15.75" customHeight="1" x14ac:dyDescent="0.25">
      <c r="A186" s="2"/>
      <c r="B186" s="2"/>
      <c r="C186" s="2"/>
      <c r="D186" s="2"/>
      <c r="E186" s="2"/>
      <c r="F186" s="2"/>
      <c r="G186" s="2"/>
      <c r="H186" s="2"/>
      <c r="I186" s="2"/>
      <c r="J186" s="2"/>
      <c r="K186" s="2"/>
      <c r="L186" s="2"/>
      <c r="M186" s="2"/>
      <c r="N186" s="10"/>
      <c r="O186" s="10"/>
      <c r="P186" s="10"/>
      <c r="Q186" s="10"/>
      <c r="R186" s="2"/>
      <c r="S186" s="2"/>
      <c r="T186" s="2"/>
      <c r="U186" s="2"/>
      <c r="V186" s="2"/>
      <c r="W186" s="2"/>
      <c r="X186" s="2"/>
      <c r="Y186" s="2"/>
    </row>
    <row r="187" spans="1:25" ht="15.75" customHeight="1" x14ac:dyDescent="0.25">
      <c r="A187" s="2"/>
      <c r="B187" s="2"/>
      <c r="C187" s="2"/>
      <c r="D187" s="2"/>
      <c r="E187" s="2"/>
      <c r="F187" s="2"/>
      <c r="G187" s="2"/>
      <c r="H187" s="2"/>
      <c r="I187" s="2"/>
      <c r="J187" s="2"/>
      <c r="K187" s="2"/>
      <c r="L187" s="2"/>
      <c r="M187" s="2"/>
      <c r="N187" s="10"/>
      <c r="O187" s="10"/>
      <c r="P187" s="10"/>
      <c r="Q187" s="10"/>
      <c r="R187" s="2"/>
      <c r="S187" s="2"/>
      <c r="T187" s="2"/>
      <c r="U187" s="2"/>
      <c r="V187" s="2"/>
      <c r="W187" s="2"/>
      <c r="X187" s="2"/>
      <c r="Y187" s="2"/>
    </row>
    <row r="188" spans="1:25" ht="15.75" customHeight="1" x14ac:dyDescent="0.25">
      <c r="A188" s="2"/>
      <c r="B188" s="2"/>
      <c r="C188" s="2"/>
      <c r="D188" s="2"/>
      <c r="E188" s="2"/>
      <c r="F188" s="2"/>
      <c r="G188" s="2"/>
      <c r="H188" s="2"/>
      <c r="I188" s="2"/>
      <c r="J188" s="2"/>
      <c r="K188" s="2"/>
      <c r="L188" s="2"/>
      <c r="M188" s="2"/>
      <c r="N188" s="10"/>
      <c r="O188" s="10"/>
      <c r="P188" s="10"/>
      <c r="Q188" s="10"/>
      <c r="R188" s="2"/>
      <c r="S188" s="2"/>
      <c r="T188" s="2"/>
      <c r="U188" s="2"/>
      <c r="V188" s="2"/>
      <c r="W188" s="2"/>
      <c r="X188" s="2"/>
      <c r="Y188" s="2"/>
    </row>
    <row r="189" spans="1:25" ht="15.75" customHeight="1" x14ac:dyDescent="0.25">
      <c r="A189" s="2"/>
      <c r="B189" s="2"/>
      <c r="C189" s="2"/>
      <c r="D189" s="2"/>
      <c r="E189" s="2"/>
      <c r="F189" s="2"/>
      <c r="G189" s="2"/>
      <c r="H189" s="2"/>
      <c r="I189" s="2"/>
      <c r="J189" s="2"/>
      <c r="K189" s="2"/>
      <c r="L189" s="2"/>
      <c r="M189" s="2"/>
      <c r="N189" s="10"/>
      <c r="O189" s="10"/>
      <c r="P189" s="10"/>
      <c r="Q189" s="10"/>
      <c r="R189" s="2"/>
      <c r="S189" s="2"/>
      <c r="T189" s="2"/>
      <c r="U189" s="2"/>
      <c r="V189" s="2"/>
      <c r="W189" s="2"/>
      <c r="X189" s="2"/>
      <c r="Y189" s="2"/>
    </row>
    <row r="190" spans="1:25" ht="15.75" customHeight="1" x14ac:dyDescent="0.25">
      <c r="A190" s="2"/>
      <c r="B190" s="2"/>
      <c r="C190" s="2"/>
      <c r="D190" s="2"/>
      <c r="E190" s="2"/>
      <c r="F190" s="2"/>
      <c r="G190" s="2"/>
      <c r="H190" s="2"/>
      <c r="I190" s="2"/>
      <c r="J190" s="2"/>
      <c r="K190" s="2"/>
      <c r="L190" s="2"/>
      <c r="M190" s="2"/>
      <c r="N190" s="10"/>
      <c r="O190" s="10"/>
      <c r="P190" s="10"/>
      <c r="Q190" s="10"/>
      <c r="R190" s="2"/>
      <c r="S190" s="2"/>
      <c r="T190" s="2"/>
      <c r="U190" s="2"/>
      <c r="V190" s="2"/>
      <c r="W190" s="2"/>
      <c r="X190" s="2"/>
      <c r="Y190" s="2"/>
    </row>
    <row r="191" spans="1:25" ht="15.75" customHeight="1" x14ac:dyDescent="0.25">
      <c r="A191" s="2"/>
      <c r="B191" s="2"/>
      <c r="C191" s="2"/>
      <c r="D191" s="2"/>
      <c r="E191" s="2"/>
      <c r="F191" s="2"/>
      <c r="G191" s="2"/>
      <c r="H191" s="2"/>
      <c r="I191" s="2"/>
      <c r="J191" s="2"/>
      <c r="K191" s="2"/>
      <c r="L191" s="2"/>
      <c r="M191" s="2"/>
      <c r="N191" s="10"/>
      <c r="O191" s="10"/>
      <c r="P191" s="10"/>
      <c r="Q191" s="10"/>
      <c r="R191" s="2"/>
      <c r="S191" s="2"/>
      <c r="T191" s="2"/>
      <c r="U191" s="2"/>
      <c r="V191" s="2"/>
      <c r="W191" s="2"/>
      <c r="X191" s="2"/>
      <c r="Y191" s="2"/>
    </row>
    <row r="192" spans="1:25" ht="15.75" customHeight="1" x14ac:dyDescent="0.25">
      <c r="A192" s="2"/>
      <c r="B192" s="2"/>
      <c r="C192" s="2"/>
      <c r="D192" s="2"/>
      <c r="E192" s="2"/>
      <c r="F192" s="2"/>
      <c r="G192" s="2"/>
      <c r="H192" s="2"/>
      <c r="I192" s="2"/>
      <c r="J192" s="2"/>
      <c r="K192" s="2"/>
      <c r="L192" s="2"/>
      <c r="M192" s="2"/>
      <c r="N192" s="10"/>
      <c r="O192" s="10"/>
      <c r="P192" s="10"/>
      <c r="Q192" s="10"/>
      <c r="R192" s="2"/>
      <c r="S192" s="2"/>
      <c r="T192" s="2"/>
      <c r="U192" s="2"/>
      <c r="V192" s="2"/>
      <c r="W192" s="2"/>
      <c r="X192" s="2"/>
      <c r="Y192" s="2"/>
    </row>
    <row r="193" spans="1:25" ht="15.75" customHeight="1" x14ac:dyDescent="0.25">
      <c r="A193" s="2"/>
      <c r="B193" s="2"/>
      <c r="C193" s="2"/>
      <c r="D193" s="2"/>
      <c r="E193" s="2"/>
      <c r="F193" s="2"/>
      <c r="G193" s="2"/>
      <c r="H193" s="2"/>
      <c r="I193" s="2"/>
      <c r="J193" s="2"/>
      <c r="K193" s="2"/>
      <c r="L193" s="2"/>
      <c r="M193" s="2"/>
      <c r="N193" s="10"/>
      <c r="O193" s="10"/>
      <c r="P193" s="10"/>
      <c r="Q193" s="10"/>
      <c r="R193" s="2"/>
      <c r="S193" s="2"/>
      <c r="T193" s="2"/>
      <c r="U193" s="2"/>
      <c r="V193" s="2"/>
      <c r="W193" s="2"/>
      <c r="X193" s="2"/>
      <c r="Y193" s="2"/>
    </row>
    <row r="194" spans="1:25" ht="15.75" customHeight="1" x14ac:dyDescent="0.25">
      <c r="A194" s="2"/>
      <c r="B194" s="2"/>
      <c r="C194" s="2"/>
      <c r="D194" s="2"/>
      <c r="E194" s="2"/>
      <c r="F194" s="2"/>
      <c r="G194" s="2"/>
      <c r="H194" s="2"/>
      <c r="I194" s="2"/>
      <c r="J194" s="2"/>
      <c r="K194" s="2"/>
      <c r="L194" s="2"/>
      <c r="M194" s="2"/>
      <c r="N194" s="10"/>
      <c r="O194" s="10"/>
      <c r="P194" s="10"/>
      <c r="Q194" s="10"/>
      <c r="R194" s="2"/>
      <c r="S194" s="2"/>
      <c r="T194" s="2"/>
      <c r="U194" s="2"/>
      <c r="V194" s="2"/>
      <c r="W194" s="2"/>
      <c r="X194" s="2"/>
      <c r="Y194" s="2"/>
    </row>
    <row r="195" spans="1:25" ht="15.75" customHeight="1" x14ac:dyDescent="0.25">
      <c r="A195" s="2"/>
      <c r="B195" s="2"/>
      <c r="C195" s="2"/>
      <c r="D195" s="2"/>
      <c r="E195" s="2"/>
      <c r="F195" s="2"/>
      <c r="G195" s="2"/>
      <c r="H195" s="2"/>
      <c r="I195" s="2"/>
      <c r="J195" s="2"/>
      <c r="K195" s="2"/>
      <c r="L195" s="2"/>
      <c r="M195" s="2"/>
      <c r="N195" s="10"/>
      <c r="O195" s="10"/>
      <c r="P195" s="10"/>
      <c r="Q195" s="10"/>
      <c r="R195" s="2"/>
      <c r="S195" s="2"/>
      <c r="T195" s="2"/>
      <c r="U195" s="2"/>
      <c r="V195" s="2"/>
      <c r="W195" s="2"/>
      <c r="X195" s="2"/>
      <c r="Y195" s="2"/>
    </row>
    <row r="196" spans="1:25" ht="15.75" customHeight="1" x14ac:dyDescent="0.25">
      <c r="A196" s="2"/>
      <c r="B196" s="2"/>
      <c r="C196" s="2"/>
      <c r="D196" s="2"/>
      <c r="E196" s="2"/>
      <c r="F196" s="2"/>
      <c r="G196" s="2"/>
      <c r="H196" s="2"/>
      <c r="I196" s="2"/>
      <c r="J196" s="2"/>
      <c r="K196" s="2"/>
      <c r="L196" s="2"/>
      <c r="M196" s="2"/>
      <c r="N196" s="10"/>
      <c r="O196" s="10"/>
      <c r="P196" s="10"/>
      <c r="Q196" s="10"/>
      <c r="R196" s="2"/>
      <c r="S196" s="2"/>
      <c r="T196" s="2"/>
      <c r="U196" s="2"/>
      <c r="V196" s="2"/>
      <c r="W196" s="2"/>
      <c r="X196" s="2"/>
      <c r="Y196" s="2"/>
    </row>
    <row r="197" spans="1:25" ht="15.75" customHeight="1" x14ac:dyDescent="0.25">
      <c r="A197" s="2"/>
      <c r="B197" s="2"/>
      <c r="C197" s="2"/>
      <c r="D197" s="2"/>
      <c r="E197" s="2"/>
      <c r="F197" s="2"/>
      <c r="G197" s="2"/>
      <c r="H197" s="2"/>
      <c r="I197" s="2"/>
      <c r="J197" s="2"/>
      <c r="K197" s="2"/>
      <c r="L197" s="2"/>
      <c r="M197" s="2"/>
      <c r="N197" s="10"/>
      <c r="O197" s="10"/>
      <c r="P197" s="10"/>
      <c r="Q197" s="10"/>
      <c r="R197" s="2"/>
      <c r="S197" s="2"/>
      <c r="T197" s="2"/>
      <c r="U197" s="2"/>
      <c r="V197" s="2"/>
      <c r="W197" s="2"/>
      <c r="X197" s="2"/>
      <c r="Y197" s="2"/>
    </row>
    <row r="198" spans="1:25" ht="15.75" customHeight="1" x14ac:dyDescent="0.25">
      <c r="A198" s="2"/>
      <c r="B198" s="2"/>
      <c r="C198" s="2"/>
      <c r="D198" s="2"/>
      <c r="E198" s="2"/>
      <c r="F198" s="2"/>
      <c r="G198" s="2"/>
      <c r="H198" s="2"/>
      <c r="I198" s="2"/>
      <c r="J198" s="2"/>
      <c r="K198" s="2"/>
      <c r="L198" s="2"/>
      <c r="M198" s="2"/>
      <c r="N198" s="10"/>
      <c r="O198" s="10"/>
      <c r="P198" s="10"/>
      <c r="Q198" s="10"/>
      <c r="R198" s="2"/>
      <c r="S198" s="2"/>
      <c r="T198" s="2"/>
      <c r="U198" s="2"/>
      <c r="V198" s="2"/>
      <c r="W198" s="2"/>
      <c r="X198" s="2"/>
      <c r="Y198" s="2"/>
    </row>
    <row r="199" spans="1:25" ht="15.75" customHeight="1" x14ac:dyDescent="0.25">
      <c r="A199" s="2"/>
      <c r="B199" s="2"/>
      <c r="C199" s="2"/>
      <c r="D199" s="2"/>
      <c r="E199" s="2"/>
      <c r="F199" s="2"/>
      <c r="G199" s="2"/>
      <c r="H199" s="2"/>
      <c r="I199" s="2"/>
      <c r="J199" s="2"/>
      <c r="K199" s="2"/>
      <c r="L199" s="2"/>
      <c r="M199" s="2"/>
      <c r="N199" s="10"/>
      <c r="O199" s="10"/>
      <c r="P199" s="10"/>
      <c r="Q199" s="10"/>
      <c r="R199" s="2"/>
      <c r="S199" s="2"/>
      <c r="T199" s="2"/>
      <c r="U199" s="2"/>
      <c r="V199" s="2"/>
      <c r="W199" s="2"/>
      <c r="X199" s="2"/>
      <c r="Y199" s="2"/>
    </row>
    <row r="200" spans="1:25" ht="15.75" customHeight="1" x14ac:dyDescent="0.25">
      <c r="A200" s="2"/>
      <c r="B200" s="2"/>
      <c r="C200" s="2"/>
      <c r="D200" s="2"/>
      <c r="E200" s="2"/>
      <c r="F200" s="2"/>
      <c r="G200" s="2"/>
      <c r="H200" s="2"/>
      <c r="I200" s="2"/>
      <c r="J200" s="2"/>
      <c r="K200" s="2"/>
      <c r="L200" s="2"/>
      <c r="M200" s="2"/>
      <c r="N200" s="10"/>
      <c r="O200" s="10"/>
      <c r="P200" s="10"/>
      <c r="Q200" s="10"/>
      <c r="R200" s="2"/>
      <c r="S200" s="2"/>
      <c r="T200" s="2"/>
      <c r="U200" s="2"/>
      <c r="V200" s="2"/>
      <c r="W200" s="2"/>
      <c r="X200" s="2"/>
      <c r="Y200" s="2"/>
    </row>
    <row r="201" spans="1:25" ht="15.75" customHeight="1" x14ac:dyDescent="0.25">
      <c r="A201" s="2"/>
      <c r="B201" s="2"/>
      <c r="C201" s="2"/>
      <c r="D201" s="2"/>
      <c r="E201" s="2"/>
      <c r="F201" s="2"/>
      <c r="G201" s="2"/>
      <c r="H201" s="2"/>
      <c r="I201" s="2"/>
      <c r="J201" s="2"/>
      <c r="K201" s="2"/>
      <c r="L201" s="2"/>
      <c r="M201" s="2"/>
      <c r="N201" s="10"/>
      <c r="O201" s="10"/>
      <c r="P201" s="10"/>
      <c r="Q201" s="10"/>
      <c r="R201" s="2"/>
      <c r="S201" s="2"/>
      <c r="T201" s="2"/>
      <c r="U201" s="2"/>
      <c r="V201" s="2"/>
      <c r="W201" s="2"/>
      <c r="X201" s="2"/>
      <c r="Y201" s="2"/>
    </row>
    <row r="202" spans="1:25" ht="15.75" customHeight="1" x14ac:dyDescent="0.25">
      <c r="A202" s="2"/>
      <c r="B202" s="2"/>
      <c r="C202" s="2"/>
      <c r="D202" s="2"/>
      <c r="E202" s="2"/>
      <c r="F202" s="2"/>
      <c r="G202" s="2"/>
      <c r="H202" s="2"/>
      <c r="I202" s="2"/>
      <c r="J202" s="2"/>
      <c r="K202" s="2"/>
      <c r="L202" s="2"/>
      <c r="M202" s="2"/>
      <c r="N202" s="10"/>
      <c r="O202" s="10"/>
      <c r="P202" s="10"/>
      <c r="Q202" s="10"/>
      <c r="R202" s="2"/>
      <c r="S202" s="2"/>
      <c r="T202" s="2"/>
      <c r="U202" s="2"/>
      <c r="V202" s="2"/>
      <c r="W202" s="2"/>
      <c r="X202" s="2"/>
      <c r="Y202" s="2"/>
    </row>
    <row r="203" spans="1:25" ht="15.75" customHeight="1" x14ac:dyDescent="0.25">
      <c r="A203" s="2"/>
      <c r="B203" s="2"/>
      <c r="C203" s="2"/>
      <c r="D203" s="2"/>
      <c r="E203" s="2"/>
      <c r="F203" s="2"/>
      <c r="G203" s="2"/>
      <c r="H203" s="2"/>
      <c r="I203" s="2"/>
      <c r="J203" s="2"/>
      <c r="K203" s="2"/>
      <c r="L203" s="2"/>
      <c r="M203" s="2"/>
      <c r="N203" s="10"/>
      <c r="O203" s="10"/>
      <c r="P203" s="10"/>
      <c r="Q203" s="10"/>
      <c r="R203" s="2"/>
      <c r="S203" s="2"/>
      <c r="T203" s="2"/>
      <c r="U203" s="2"/>
      <c r="V203" s="2"/>
      <c r="W203" s="2"/>
      <c r="X203" s="2"/>
      <c r="Y203" s="2"/>
    </row>
    <row r="204" spans="1:25" ht="15.75" customHeight="1" x14ac:dyDescent="0.25">
      <c r="A204" s="2"/>
      <c r="B204" s="2"/>
      <c r="C204" s="2"/>
      <c r="D204" s="2"/>
      <c r="E204" s="2"/>
      <c r="F204" s="2"/>
      <c r="G204" s="2"/>
      <c r="H204" s="2"/>
      <c r="I204" s="2"/>
      <c r="J204" s="2"/>
      <c r="K204" s="2"/>
      <c r="L204" s="2"/>
      <c r="M204" s="2"/>
      <c r="N204" s="10"/>
      <c r="O204" s="10"/>
      <c r="P204" s="10"/>
      <c r="Q204" s="10"/>
      <c r="R204" s="2"/>
      <c r="S204" s="2"/>
      <c r="T204" s="2"/>
      <c r="U204" s="2"/>
      <c r="V204" s="2"/>
      <c r="W204" s="2"/>
      <c r="X204" s="2"/>
      <c r="Y204" s="2"/>
    </row>
    <row r="205" spans="1:25" ht="15.75" customHeight="1" x14ac:dyDescent="0.25">
      <c r="A205" s="2"/>
      <c r="B205" s="2"/>
      <c r="C205" s="2"/>
      <c r="D205" s="2"/>
      <c r="E205" s="2"/>
      <c r="F205" s="2"/>
      <c r="G205" s="2"/>
      <c r="H205" s="2"/>
      <c r="I205" s="2"/>
      <c r="J205" s="2"/>
      <c r="K205" s="2"/>
      <c r="L205" s="2"/>
      <c r="M205" s="2"/>
      <c r="N205" s="10"/>
      <c r="O205" s="10"/>
      <c r="P205" s="10"/>
      <c r="Q205" s="10"/>
      <c r="R205" s="2"/>
      <c r="S205" s="2"/>
      <c r="T205" s="2"/>
      <c r="U205" s="2"/>
      <c r="V205" s="2"/>
      <c r="W205" s="2"/>
      <c r="X205" s="2"/>
      <c r="Y205" s="2"/>
    </row>
    <row r="206" spans="1:25" ht="15.75" customHeight="1" x14ac:dyDescent="0.25">
      <c r="A206" s="2"/>
      <c r="B206" s="2"/>
      <c r="C206" s="2"/>
      <c r="D206" s="2"/>
      <c r="E206" s="2"/>
      <c r="F206" s="2"/>
      <c r="G206" s="2"/>
      <c r="H206" s="2"/>
      <c r="I206" s="2"/>
      <c r="J206" s="2"/>
      <c r="K206" s="2"/>
      <c r="L206" s="2"/>
      <c r="M206" s="2"/>
      <c r="N206" s="10"/>
      <c r="O206" s="10"/>
      <c r="P206" s="10"/>
      <c r="Q206" s="10"/>
      <c r="R206" s="2"/>
      <c r="S206" s="2"/>
      <c r="T206" s="2"/>
      <c r="U206" s="2"/>
      <c r="V206" s="2"/>
      <c r="W206" s="2"/>
      <c r="X206" s="2"/>
      <c r="Y206" s="2"/>
    </row>
    <row r="207" spans="1:25" ht="15.75" customHeight="1" x14ac:dyDescent="0.25">
      <c r="A207" s="2"/>
      <c r="B207" s="2"/>
      <c r="C207" s="2"/>
      <c r="D207" s="2"/>
      <c r="E207" s="2"/>
      <c r="F207" s="2"/>
      <c r="G207" s="2"/>
      <c r="H207" s="2"/>
      <c r="I207" s="2"/>
      <c r="J207" s="2"/>
      <c r="K207" s="2"/>
      <c r="L207" s="2"/>
      <c r="M207" s="2"/>
      <c r="N207" s="10"/>
      <c r="O207" s="10"/>
      <c r="P207" s="10"/>
      <c r="Q207" s="10"/>
      <c r="R207" s="2"/>
      <c r="S207" s="2"/>
      <c r="T207" s="2"/>
      <c r="U207" s="2"/>
      <c r="V207" s="2"/>
      <c r="W207" s="2"/>
      <c r="X207" s="2"/>
      <c r="Y207" s="2"/>
    </row>
    <row r="208" spans="1:25" ht="15.75" customHeight="1" x14ac:dyDescent="0.25">
      <c r="A208" s="2"/>
      <c r="B208" s="2"/>
      <c r="C208" s="2"/>
      <c r="D208" s="2"/>
      <c r="E208" s="2"/>
      <c r="F208" s="2"/>
      <c r="G208" s="2"/>
      <c r="H208" s="2"/>
      <c r="I208" s="2"/>
      <c r="J208" s="2"/>
      <c r="K208" s="2"/>
      <c r="L208" s="2"/>
      <c r="M208" s="2"/>
      <c r="N208" s="10"/>
      <c r="O208" s="10"/>
      <c r="P208" s="10"/>
      <c r="Q208" s="10"/>
      <c r="R208" s="2"/>
      <c r="S208" s="2"/>
      <c r="T208" s="2"/>
      <c r="U208" s="2"/>
      <c r="V208" s="2"/>
      <c r="W208" s="2"/>
      <c r="X208" s="2"/>
      <c r="Y208" s="2"/>
    </row>
    <row r="209" spans="1:25" ht="15.75" customHeight="1" x14ac:dyDescent="0.25">
      <c r="A209" s="2"/>
      <c r="B209" s="2"/>
      <c r="C209" s="2"/>
      <c r="D209" s="2"/>
      <c r="E209" s="2"/>
      <c r="F209" s="2"/>
      <c r="G209" s="2"/>
      <c r="H209" s="2"/>
      <c r="I209" s="2"/>
      <c r="J209" s="2"/>
      <c r="K209" s="2"/>
      <c r="L209" s="2"/>
      <c r="M209" s="2"/>
      <c r="N209" s="10"/>
      <c r="O209" s="10"/>
      <c r="P209" s="10"/>
      <c r="Q209" s="10"/>
      <c r="R209" s="2"/>
      <c r="S209" s="2"/>
      <c r="T209" s="2"/>
      <c r="U209" s="2"/>
      <c r="V209" s="2"/>
      <c r="W209" s="2"/>
      <c r="X209" s="2"/>
      <c r="Y209" s="2"/>
    </row>
    <row r="210" spans="1:25" ht="15.75" customHeight="1" x14ac:dyDescent="0.25">
      <c r="A210" s="2"/>
      <c r="B210" s="2"/>
      <c r="C210" s="2"/>
      <c r="D210" s="2"/>
      <c r="E210" s="2"/>
      <c r="F210" s="2"/>
      <c r="G210" s="2"/>
      <c r="H210" s="2"/>
      <c r="I210" s="2"/>
      <c r="J210" s="2"/>
      <c r="K210" s="2"/>
      <c r="L210" s="2"/>
      <c r="M210" s="2"/>
      <c r="N210" s="10"/>
      <c r="O210" s="10"/>
      <c r="P210" s="10"/>
      <c r="Q210" s="10"/>
      <c r="R210" s="2"/>
      <c r="S210" s="2"/>
      <c r="T210" s="2"/>
      <c r="U210" s="2"/>
      <c r="V210" s="2"/>
      <c r="W210" s="2"/>
      <c r="X210" s="2"/>
      <c r="Y210" s="2"/>
    </row>
    <row r="211" spans="1:25" ht="15.75" customHeight="1" x14ac:dyDescent="0.25">
      <c r="A211" s="2"/>
      <c r="B211" s="2"/>
      <c r="C211" s="2"/>
      <c r="D211" s="2"/>
      <c r="E211" s="2"/>
      <c r="F211" s="2"/>
      <c r="G211" s="2"/>
      <c r="H211" s="2"/>
      <c r="I211" s="2"/>
      <c r="J211" s="2"/>
      <c r="K211" s="2"/>
      <c r="L211" s="2"/>
      <c r="M211" s="2"/>
      <c r="N211" s="10"/>
      <c r="O211" s="10"/>
      <c r="P211" s="10"/>
      <c r="Q211" s="10"/>
      <c r="R211" s="2"/>
      <c r="S211" s="2"/>
      <c r="T211" s="2"/>
      <c r="U211" s="2"/>
      <c r="V211" s="2"/>
      <c r="W211" s="2"/>
      <c r="X211" s="2"/>
      <c r="Y211" s="2"/>
    </row>
    <row r="212" spans="1:25" ht="15.75" customHeight="1" x14ac:dyDescent="0.25">
      <c r="A212" s="2"/>
      <c r="B212" s="2"/>
      <c r="C212" s="2"/>
      <c r="D212" s="2"/>
      <c r="E212" s="2"/>
      <c r="F212" s="2"/>
      <c r="G212" s="2"/>
      <c r="H212" s="2"/>
      <c r="I212" s="2"/>
      <c r="J212" s="2"/>
      <c r="K212" s="2"/>
      <c r="L212" s="2"/>
      <c r="M212" s="2"/>
      <c r="N212" s="10"/>
      <c r="O212" s="10"/>
      <c r="P212" s="10"/>
      <c r="Q212" s="10"/>
      <c r="R212" s="2"/>
      <c r="S212" s="2"/>
      <c r="T212" s="2"/>
      <c r="U212" s="2"/>
      <c r="V212" s="2"/>
      <c r="W212" s="2"/>
      <c r="X212" s="2"/>
      <c r="Y212" s="2"/>
    </row>
    <row r="213" spans="1:25" ht="15.75" customHeight="1" x14ac:dyDescent="0.25">
      <c r="A213" s="2"/>
      <c r="B213" s="2"/>
      <c r="C213" s="2"/>
      <c r="D213" s="2"/>
      <c r="E213" s="2"/>
      <c r="F213" s="2"/>
      <c r="G213" s="2"/>
      <c r="H213" s="2"/>
      <c r="I213" s="2"/>
      <c r="J213" s="2"/>
      <c r="K213" s="2"/>
      <c r="L213" s="2"/>
      <c r="M213" s="2"/>
      <c r="N213" s="10"/>
      <c r="O213" s="10"/>
      <c r="P213" s="10"/>
      <c r="Q213" s="10"/>
      <c r="R213" s="2"/>
      <c r="S213" s="2"/>
      <c r="T213" s="2"/>
      <c r="U213" s="2"/>
      <c r="V213" s="2"/>
      <c r="W213" s="2"/>
      <c r="X213" s="2"/>
      <c r="Y213" s="2"/>
    </row>
    <row r="214" spans="1:25" ht="15.75" customHeight="1" x14ac:dyDescent="0.25">
      <c r="A214" s="2"/>
      <c r="B214" s="2"/>
      <c r="C214" s="2"/>
      <c r="D214" s="2"/>
      <c r="E214" s="2"/>
      <c r="F214" s="2"/>
      <c r="G214" s="2"/>
      <c r="H214" s="2"/>
      <c r="I214" s="2"/>
      <c r="J214" s="2"/>
      <c r="K214" s="2"/>
      <c r="L214" s="2"/>
      <c r="M214" s="2"/>
      <c r="N214" s="10"/>
      <c r="O214" s="10"/>
      <c r="P214" s="10"/>
      <c r="Q214" s="10"/>
      <c r="R214" s="2"/>
      <c r="S214" s="2"/>
      <c r="T214" s="2"/>
      <c r="U214" s="2"/>
      <c r="V214" s="2"/>
      <c r="W214" s="2"/>
      <c r="X214" s="2"/>
      <c r="Y214" s="2"/>
    </row>
    <row r="215" spans="1:25" ht="15.75" customHeight="1" x14ac:dyDescent="0.25">
      <c r="A215" s="2"/>
      <c r="B215" s="2"/>
      <c r="C215" s="2"/>
      <c r="D215" s="2"/>
      <c r="E215" s="2"/>
      <c r="F215" s="2"/>
      <c r="G215" s="2"/>
      <c r="H215" s="2"/>
      <c r="I215" s="2"/>
      <c r="J215" s="2"/>
      <c r="K215" s="2"/>
      <c r="L215" s="2"/>
      <c r="M215" s="2"/>
      <c r="N215" s="10"/>
      <c r="O215" s="10"/>
      <c r="P215" s="10"/>
      <c r="Q215" s="10"/>
      <c r="R215" s="2"/>
      <c r="S215" s="2"/>
      <c r="T215" s="2"/>
      <c r="U215" s="2"/>
      <c r="V215" s="2"/>
      <c r="W215" s="2"/>
      <c r="X215" s="2"/>
      <c r="Y215" s="2"/>
    </row>
    <row r="216" spans="1:25" ht="15.75" customHeight="1" x14ac:dyDescent="0.25">
      <c r="A216" s="2"/>
      <c r="B216" s="2"/>
      <c r="C216" s="2"/>
      <c r="D216" s="2"/>
      <c r="E216" s="2"/>
      <c r="F216" s="2"/>
      <c r="G216" s="2"/>
      <c r="H216" s="2"/>
      <c r="I216" s="2"/>
      <c r="J216" s="2"/>
      <c r="K216" s="2"/>
      <c r="L216" s="2"/>
      <c r="M216" s="2"/>
      <c r="N216" s="10"/>
      <c r="O216" s="10"/>
      <c r="P216" s="10"/>
      <c r="Q216" s="10"/>
      <c r="R216" s="2"/>
      <c r="S216" s="2"/>
      <c r="T216" s="2"/>
      <c r="U216" s="2"/>
      <c r="V216" s="2"/>
      <c r="W216" s="2"/>
      <c r="X216" s="2"/>
      <c r="Y216" s="2"/>
    </row>
    <row r="217" spans="1:25" ht="15.75" customHeight="1" x14ac:dyDescent="0.25">
      <c r="A217" s="2"/>
      <c r="B217" s="2"/>
      <c r="C217" s="2"/>
      <c r="D217" s="2"/>
      <c r="E217" s="2"/>
      <c r="F217" s="2"/>
      <c r="G217" s="2"/>
      <c r="H217" s="2"/>
      <c r="I217" s="2"/>
      <c r="J217" s="2"/>
      <c r="K217" s="2"/>
      <c r="L217" s="2"/>
      <c r="M217" s="2"/>
      <c r="N217" s="10"/>
      <c r="O217" s="10"/>
      <c r="P217" s="10"/>
      <c r="Q217" s="10"/>
      <c r="R217" s="2"/>
      <c r="S217" s="2"/>
      <c r="T217" s="2"/>
      <c r="U217" s="2"/>
      <c r="V217" s="2"/>
      <c r="W217" s="2"/>
      <c r="X217" s="2"/>
      <c r="Y217" s="2"/>
    </row>
    <row r="218" spans="1:25" ht="15.75" customHeight="1" x14ac:dyDescent="0.25">
      <c r="A218" s="2"/>
      <c r="B218" s="2"/>
      <c r="C218" s="2"/>
      <c r="D218" s="2"/>
      <c r="E218" s="2"/>
      <c r="F218" s="2"/>
      <c r="G218" s="2"/>
      <c r="H218" s="2"/>
      <c r="I218" s="2"/>
      <c r="J218" s="2"/>
      <c r="K218" s="2"/>
      <c r="L218" s="2"/>
      <c r="M218" s="2"/>
      <c r="N218" s="10"/>
      <c r="O218" s="10"/>
      <c r="P218" s="10"/>
      <c r="Q218" s="10"/>
      <c r="R218" s="2"/>
      <c r="S218" s="2"/>
      <c r="T218" s="2"/>
      <c r="U218" s="2"/>
      <c r="V218" s="2"/>
      <c r="W218" s="2"/>
      <c r="X218" s="2"/>
      <c r="Y218" s="2"/>
    </row>
    <row r="219" spans="1:25" ht="15.75" customHeight="1" x14ac:dyDescent="0.25">
      <c r="A219" s="2"/>
      <c r="B219" s="2"/>
      <c r="C219" s="2"/>
      <c r="D219" s="2"/>
      <c r="E219" s="2"/>
      <c r="F219" s="2"/>
      <c r="G219" s="2"/>
      <c r="H219" s="2"/>
      <c r="I219" s="2"/>
      <c r="J219" s="2"/>
      <c r="K219" s="2"/>
      <c r="L219" s="2"/>
      <c r="M219" s="2"/>
      <c r="N219" s="10"/>
      <c r="O219" s="10"/>
      <c r="P219" s="10"/>
      <c r="Q219" s="10"/>
      <c r="R219" s="2"/>
      <c r="S219" s="2"/>
      <c r="T219" s="2"/>
      <c r="U219" s="2"/>
      <c r="V219" s="2"/>
      <c r="W219" s="2"/>
      <c r="X219" s="2"/>
      <c r="Y219" s="2"/>
    </row>
    <row r="220" spans="1:25" ht="15.75" customHeight="1" x14ac:dyDescent="0.25">
      <c r="A220" s="2"/>
      <c r="B220" s="2"/>
      <c r="C220" s="2"/>
      <c r="D220" s="2"/>
      <c r="E220" s="2"/>
      <c r="F220" s="2"/>
      <c r="G220" s="2"/>
      <c r="H220" s="2"/>
      <c r="I220" s="2"/>
      <c r="J220" s="2"/>
      <c r="K220" s="2"/>
      <c r="L220" s="2"/>
      <c r="M220" s="2"/>
      <c r="N220" s="10"/>
      <c r="O220" s="10"/>
      <c r="P220" s="10"/>
      <c r="Q220" s="10"/>
      <c r="R220" s="2"/>
      <c r="S220" s="2"/>
      <c r="T220" s="2"/>
      <c r="U220" s="2"/>
      <c r="V220" s="2"/>
      <c r="W220" s="2"/>
      <c r="X220" s="2"/>
      <c r="Y220" s="2"/>
    </row>
    <row r="221" spans="1:25" ht="15.75" customHeight="1" x14ac:dyDescent="0.25">
      <c r="A221" s="2"/>
      <c r="B221" s="2"/>
      <c r="C221" s="2"/>
      <c r="D221" s="2"/>
      <c r="E221" s="2"/>
      <c r="F221" s="2"/>
      <c r="G221" s="2"/>
      <c r="H221" s="2"/>
      <c r="I221" s="2"/>
      <c r="J221" s="2"/>
      <c r="K221" s="2"/>
      <c r="L221" s="2"/>
      <c r="M221" s="2"/>
      <c r="N221" s="10"/>
      <c r="O221" s="10"/>
      <c r="P221" s="10"/>
      <c r="Q221" s="10"/>
      <c r="R221" s="2"/>
      <c r="S221" s="2"/>
      <c r="T221" s="2"/>
      <c r="U221" s="2"/>
      <c r="V221" s="2"/>
      <c r="W221" s="2"/>
      <c r="X221" s="2"/>
      <c r="Y221" s="2"/>
    </row>
    <row r="222" spans="1:25" ht="15.75" customHeight="1" x14ac:dyDescent="0.25">
      <c r="A222" s="2"/>
      <c r="B222" s="2"/>
      <c r="C222" s="2"/>
      <c r="D222" s="2"/>
      <c r="E222" s="2"/>
      <c r="F222" s="2"/>
      <c r="G222" s="2"/>
      <c r="H222" s="2"/>
      <c r="I222" s="2"/>
      <c r="J222" s="2"/>
      <c r="K222" s="2"/>
      <c r="L222" s="2"/>
      <c r="M222" s="2"/>
      <c r="N222" s="10"/>
      <c r="O222" s="10"/>
      <c r="P222" s="10"/>
      <c r="Q222" s="10"/>
      <c r="R222" s="2"/>
      <c r="S222" s="2"/>
      <c r="T222" s="2"/>
      <c r="U222" s="2"/>
      <c r="V222" s="2"/>
      <c r="W222" s="2"/>
      <c r="X222" s="2"/>
      <c r="Y222" s="2"/>
    </row>
    <row r="223" spans="1:25" ht="15.75" customHeight="1" x14ac:dyDescent="0.25">
      <c r="A223" s="2"/>
      <c r="B223" s="2"/>
      <c r="C223" s="2"/>
      <c r="D223" s="2"/>
      <c r="E223" s="2"/>
      <c r="F223" s="2"/>
      <c r="G223" s="2"/>
      <c r="H223" s="2"/>
      <c r="I223" s="2"/>
      <c r="J223" s="2"/>
      <c r="K223" s="2"/>
      <c r="L223" s="2"/>
      <c r="M223" s="2"/>
      <c r="N223" s="10"/>
      <c r="O223" s="10"/>
      <c r="P223" s="10"/>
      <c r="Q223" s="10"/>
      <c r="R223" s="2"/>
      <c r="S223" s="2"/>
      <c r="T223" s="2"/>
      <c r="U223" s="2"/>
      <c r="V223" s="2"/>
      <c r="W223" s="2"/>
      <c r="X223" s="2"/>
      <c r="Y223" s="2"/>
    </row>
    <row r="224" spans="1:25" ht="15.75" customHeight="1" x14ac:dyDescent="0.25">
      <c r="A224" s="2"/>
      <c r="B224" s="2"/>
      <c r="C224" s="2"/>
      <c r="D224" s="2"/>
      <c r="E224" s="2"/>
      <c r="F224" s="2"/>
      <c r="G224" s="2"/>
      <c r="H224" s="2"/>
      <c r="I224" s="2"/>
      <c r="J224" s="2"/>
      <c r="K224" s="2"/>
      <c r="L224" s="2"/>
      <c r="M224" s="2"/>
      <c r="N224" s="10"/>
      <c r="O224" s="10"/>
      <c r="P224" s="10"/>
      <c r="Q224" s="10"/>
      <c r="R224" s="2"/>
      <c r="S224" s="2"/>
      <c r="T224" s="2"/>
      <c r="U224" s="2"/>
      <c r="V224" s="2"/>
      <c r="W224" s="2"/>
      <c r="X224" s="2"/>
      <c r="Y224" s="2"/>
    </row>
    <row r="225" spans="1:25" ht="15.75" customHeight="1" x14ac:dyDescent="0.25">
      <c r="A225" s="2"/>
      <c r="B225" s="2"/>
      <c r="C225" s="2"/>
      <c r="D225" s="2"/>
      <c r="E225" s="2"/>
      <c r="F225" s="2"/>
      <c r="G225" s="2"/>
      <c r="H225" s="2"/>
      <c r="I225" s="2"/>
      <c r="J225" s="2"/>
      <c r="K225" s="2"/>
      <c r="L225" s="2"/>
      <c r="M225" s="2"/>
      <c r="N225" s="10"/>
      <c r="O225" s="10"/>
      <c r="P225" s="10"/>
      <c r="Q225" s="10"/>
      <c r="R225" s="2"/>
      <c r="S225" s="2"/>
      <c r="T225" s="2"/>
      <c r="U225" s="2"/>
      <c r="V225" s="2"/>
      <c r="W225" s="2"/>
      <c r="X225" s="2"/>
      <c r="Y225" s="2"/>
    </row>
    <row r="226" spans="1:25" ht="15.75" customHeight="1" x14ac:dyDescent="0.25">
      <c r="A226" s="2"/>
      <c r="B226" s="2"/>
      <c r="C226" s="2"/>
      <c r="D226" s="2"/>
      <c r="E226" s="2"/>
      <c r="F226" s="2"/>
      <c r="G226" s="2"/>
      <c r="H226" s="2"/>
      <c r="I226" s="2"/>
      <c r="J226" s="2"/>
      <c r="K226" s="2"/>
      <c r="L226" s="2"/>
      <c r="M226" s="2"/>
      <c r="N226" s="10"/>
      <c r="O226" s="10"/>
      <c r="P226" s="10"/>
      <c r="Q226" s="10"/>
      <c r="R226" s="2"/>
      <c r="S226" s="2"/>
      <c r="T226" s="2"/>
      <c r="U226" s="2"/>
      <c r="V226" s="2"/>
      <c r="W226" s="2"/>
      <c r="X226" s="2"/>
      <c r="Y226" s="2"/>
    </row>
    <row r="227" spans="1:25" ht="15.75" customHeight="1" x14ac:dyDescent="0.25">
      <c r="A227" s="2"/>
      <c r="B227" s="2"/>
      <c r="C227" s="2"/>
      <c r="D227" s="2"/>
      <c r="E227" s="2"/>
      <c r="F227" s="2"/>
      <c r="G227" s="2"/>
      <c r="H227" s="2"/>
      <c r="I227" s="2"/>
      <c r="J227" s="2"/>
      <c r="K227" s="2"/>
      <c r="L227" s="2"/>
      <c r="M227" s="2"/>
      <c r="N227" s="10"/>
      <c r="O227" s="10"/>
      <c r="P227" s="10"/>
      <c r="Q227" s="10"/>
      <c r="R227" s="2"/>
      <c r="S227" s="2"/>
      <c r="T227" s="2"/>
      <c r="U227" s="2"/>
      <c r="V227" s="2"/>
      <c r="W227" s="2"/>
      <c r="X227" s="2"/>
      <c r="Y227" s="2"/>
    </row>
    <row r="228" spans="1:25" ht="15.75" customHeight="1" x14ac:dyDescent="0.25">
      <c r="A228" s="2"/>
      <c r="B228" s="2"/>
      <c r="C228" s="2"/>
      <c r="D228" s="2"/>
      <c r="E228" s="2"/>
      <c r="F228" s="2"/>
      <c r="G228" s="2"/>
      <c r="H228" s="2"/>
      <c r="I228" s="2"/>
      <c r="J228" s="2"/>
      <c r="K228" s="2"/>
      <c r="L228" s="2"/>
      <c r="M228" s="2"/>
      <c r="N228" s="10"/>
      <c r="O228" s="10"/>
      <c r="P228" s="10"/>
      <c r="Q228" s="10"/>
      <c r="R228" s="2"/>
      <c r="S228" s="2"/>
      <c r="T228" s="2"/>
      <c r="U228" s="2"/>
      <c r="V228" s="2"/>
      <c r="W228" s="2"/>
      <c r="X228" s="2"/>
      <c r="Y228" s="2"/>
    </row>
    <row r="229" spans="1:25" ht="15.75" customHeight="1" x14ac:dyDescent="0.25">
      <c r="A229" s="2"/>
      <c r="B229" s="2"/>
      <c r="C229" s="2"/>
      <c r="D229" s="2"/>
      <c r="E229" s="2"/>
      <c r="F229" s="2"/>
      <c r="G229" s="2"/>
      <c r="H229" s="2"/>
      <c r="I229" s="2"/>
      <c r="J229" s="2"/>
      <c r="K229" s="2"/>
      <c r="L229" s="2"/>
      <c r="M229" s="2"/>
      <c r="N229" s="10"/>
      <c r="O229" s="10"/>
      <c r="P229" s="10"/>
      <c r="Q229" s="10"/>
      <c r="R229" s="2"/>
      <c r="S229" s="2"/>
      <c r="T229" s="2"/>
      <c r="U229" s="2"/>
      <c r="V229" s="2"/>
      <c r="W229" s="2"/>
      <c r="X229" s="2"/>
      <c r="Y229" s="2"/>
    </row>
    <row r="230" spans="1:25" ht="15.75" customHeight="1" x14ac:dyDescent="0.25">
      <c r="A230" s="2"/>
      <c r="B230" s="2"/>
      <c r="C230" s="2"/>
      <c r="D230" s="2"/>
      <c r="E230" s="2"/>
      <c r="F230" s="2"/>
      <c r="G230" s="2"/>
      <c r="H230" s="2"/>
      <c r="I230" s="2"/>
      <c r="J230" s="2"/>
      <c r="K230" s="2"/>
      <c r="L230" s="2"/>
      <c r="M230" s="2"/>
      <c r="N230" s="10"/>
      <c r="O230" s="10"/>
      <c r="P230" s="10"/>
      <c r="Q230" s="10"/>
      <c r="R230" s="2"/>
      <c r="S230" s="2"/>
      <c r="T230" s="2"/>
      <c r="U230" s="2"/>
      <c r="V230" s="2"/>
      <c r="W230" s="2"/>
      <c r="X230" s="2"/>
      <c r="Y230" s="2"/>
    </row>
    <row r="231" spans="1:25" ht="15.75" customHeight="1" x14ac:dyDescent="0.25">
      <c r="A231" s="2"/>
      <c r="B231" s="2"/>
      <c r="C231" s="2"/>
      <c r="D231" s="2"/>
      <c r="E231" s="2"/>
      <c r="F231" s="2"/>
      <c r="G231" s="2"/>
      <c r="H231" s="2"/>
      <c r="I231" s="2"/>
      <c r="J231" s="2"/>
      <c r="K231" s="2"/>
      <c r="L231" s="2"/>
      <c r="M231" s="2"/>
      <c r="N231" s="10"/>
      <c r="O231" s="10"/>
      <c r="P231" s="10"/>
      <c r="Q231" s="10"/>
      <c r="R231" s="2"/>
      <c r="S231" s="2"/>
      <c r="T231" s="2"/>
      <c r="U231" s="2"/>
      <c r="V231" s="2"/>
      <c r="W231" s="2"/>
      <c r="X231" s="2"/>
      <c r="Y231" s="2"/>
    </row>
    <row r="232" spans="1:25" ht="15.75" customHeight="1" x14ac:dyDescent="0.25">
      <c r="A232" s="2"/>
      <c r="B232" s="2"/>
      <c r="C232" s="2"/>
      <c r="D232" s="2"/>
      <c r="E232" s="2"/>
      <c r="F232" s="2"/>
      <c r="G232" s="2"/>
      <c r="H232" s="2"/>
      <c r="I232" s="2"/>
      <c r="J232" s="2"/>
      <c r="K232" s="2"/>
      <c r="L232" s="2"/>
      <c r="M232" s="2"/>
      <c r="N232" s="10"/>
      <c r="O232" s="10"/>
      <c r="P232" s="10"/>
      <c r="Q232" s="10"/>
      <c r="R232" s="2"/>
      <c r="S232" s="2"/>
      <c r="T232" s="2"/>
      <c r="U232" s="2"/>
      <c r="V232" s="2"/>
      <c r="W232" s="2"/>
      <c r="X232" s="2"/>
      <c r="Y232" s="2"/>
    </row>
    <row r="233" spans="1:25" ht="15.75" customHeight="1" x14ac:dyDescent="0.25">
      <c r="A233" s="2"/>
      <c r="B233" s="2"/>
      <c r="C233" s="2"/>
      <c r="D233" s="2"/>
      <c r="E233" s="2"/>
      <c r="F233" s="2"/>
      <c r="G233" s="2"/>
      <c r="H233" s="2"/>
      <c r="I233" s="2"/>
      <c r="J233" s="2"/>
      <c r="K233" s="2"/>
      <c r="L233" s="2"/>
      <c r="M233" s="2"/>
      <c r="N233" s="10"/>
      <c r="O233" s="10"/>
      <c r="P233" s="10"/>
      <c r="Q233" s="10"/>
      <c r="R233" s="2"/>
      <c r="S233" s="2"/>
      <c r="T233" s="2"/>
      <c r="U233" s="2"/>
      <c r="V233" s="2"/>
      <c r="W233" s="2"/>
      <c r="X233" s="2"/>
      <c r="Y233" s="2"/>
    </row>
    <row r="234" spans="1:25" ht="15.75" customHeight="1" x14ac:dyDescent="0.25">
      <c r="A234" s="2"/>
      <c r="B234" s="2"/>
      <c r="C234" s="2"/>
      <c r="D234" s="2"/>
      <c r="E234" s="2"/>
      <c r="F234" s="2"/>
      <c r="G234" s="2"/>
      <c r="H234" s="2"/>
      <c r="I234" s="2"/>
      <c r="J234" s="2"/>
      <c r="K234" s="2"/>
      <c r="L234" s="2"/>
      <c r="M234" s="2"/>
      <c r="N234" s="10"/>
      <c r="O234" s="10"/>
      <c r="P234" s="10"/>
      <c r="Q234" s="10"/>
      <c r="R234" s="2"/>
      <c r="S234" s="2"/>
      <c r="T234" s="2"/>
      <c r="U234" s="2"/>
      <c r="V234" s="2"/>
      <c r="W234" s="2"/>
      <c r="X234" s="2"/>
      <c r="Y234" s="2"/>
    </row>
    <row r="235" spans="1:25" ht="15.75" customHeight="1" x14ac:dyDescent="0.25">
      <c r="A235" s="2"/>
      <c r="B235" s="2"/>
      <c r="C235" s="2"/>
      <c r="D235" s="2"/>
      <c r="E235" s="2"/>
      <c r="F235" s="2"/>
      <c r="G235" s="2"/>
      <c r="H235" s="2"/>
      <c r="I235" s="2"/>
      <c r="J235" s="2"/>
      <c r="K235" s="2"/>
      <c r="L235" s="2"/>
      <c r="M235" s="2"/>
      <c r="N235" s="10"/>
      <c r="O235" s="10"/>
      <c r="P235" s="10"/>
      <c r="Q235" s="10"/>
      <c r="R235" s="2"/>
      <c r="S235" s="2"/>
      <c r="T235" s="2"/>
      <c r="U235" s="2"/>
      <c r="V235" s="2"/>
      <c r="W235" s="2"/>
      <c r="X235" s="2"/>
      <c r="Y235" s="2"/>
    </row>
    <row r="236" spans="1:25" ht="15.75" customHeight="1" x14ac:dyDescent="0.25">
      <c r="A236" s="2"/>
      <c r="B236" s="2"/>
      <c r="C236" s="2"/>
      <c r="D236" s="2"/>
      <c r="E236" s="2"/>
      <c r="F236" s="2"/>
      <c r="G236" s="2"/>
      <c r="H236" s="2"/>
      <c r="I236" s="2"/>
      <c r="J236" s="2"/>
      <c r="K236" s="2"/>
      <c r="L236" s="2"/>
      <c r="M236" s="2"/>
      <c r="N236" s="10"/>
      <c r="O236" s="10"/>
      <c r="P236" s="10"/>
      <c r="Q236" s="10"/>
      <c r="R236" s="2"/>
      <c r="S236" s="2"/>
      <c r="T236" s="2"/>
      <c r="U236" s="2"/>
      <c r="V236" s="2"/>
      <c r="W236" s="2"/>
      <c r="X236" s="2"/>
      <c r="Y236" s="2"/>
    </row>
    <row r="237" spans="1:25" ht="15.75" customHeight="1" x14ac:dyDescent="0.25">
      <c r="A237" s="2"/>
      <c r="B237" s="2"/>
      <c r="C237" s="2"/>
      <c r="D237" s="2"/>
      <c r="E237" s="2"/>
      <c r="F237" s="2"/>
      <c r="G237" s="2"/>
      <c r="H237" s="2"/>
      <c r="I237" s="2"/>
      <c r="J237" s="2"/>
      <c r="K237" s="2"/>
      <c r="L237" s="2"/>
      <c r="M237" s="2"/>
      <c r="N237" s="10"/>
      <c r="O237" s="10"/>
      <c r="P237" s="10"/>
      <c r="Q237" s="10"/>
      <c r="R237" s="2"/>
      <c r="S237" s="2"/>
      <c r="T237" s="2"/>
      <c r="U237" s="2"/>
      <c r="V237" s="2"/>
      <c r="W237" s="2"/>
      <c r="X237" s="2"/>
      <c r="Y237" s="2"/>
    </row>
    <row r="238" spans="1:25" ht="15.75" customHeight="1" x14ac:dyDescent="0.2"/>
    <row r="239" spans="1:25" ht="15.75" customHeight="1" x14ac:dyDescent="0.2"/>
    <row r="240" spans="1:25"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55">
    <mergeCell ref="H37:L39"/>
    <mergeCell ref="H26:L28"/>
    <mergeCell ref="H29:L31"/>
    <mergeCell ref="A1:B4"/>
    <mergeCell ref="C1:Q1"/>
    <mergeCell ref="C2:Q2"/>
    <mergeCell ref="C3:Q3"/>
    <mergeCell ref="C4:J4"/>
    <mergeCell ref="K4:Q4"/>
    <mergeCell ref="A7:Q7"/>
    <mergeCell ref="A10:D10"/>
    <mergeCell ref="E10:L10"/>
    <mergeCell ref="N10:Q10"/>
    <mergeCell ref="A11:D11"/>
    <mergeCell ref="E11:L11"/>
    <mergeCell ref="M11:M12"/>
    <mergeCell ref="N11:Q11"/>
    <mergeCell ref="N12:Q12"/>
    <mergeCell ref="A12:D12"/>
    <mergeCell ref="E12:L12"/>
    <mergeCell ref="M22:M23"/>
    <mergeCell ref="N22:N23"/>
    <mergeCell ref="E17:L17"/>
    <mergeCell ref="M20:M21"/>
    <mergeCell ref="N20:N21"/>
    <mergeCell ref="A21:D21"/>
    <mergeCell ref="A18:D18"/>
    <mergeCell ref="A19:D19"/>
    <mergeCell ref="E18:L18"/>
    <mergeCell ref="E19:L19"/>
    <mergeCell ref="N28:Q29"/>
    <mergeCell ref="A13:D13"/>
    <mergeCell ref="E13:L13"/>
    <mergeCell ref="M13:M15"/>
    <mergeCell ref="N13:N15"/>
    <mergeCell ref="E14:L14"/>
    <mergeCell ref="E15:L15"/>
    <mergeCell ref="E21:L21"/>
    <mergeCell ref="E22:L22"/>
    <mergeCell ref="F23:J23"/>
    <mergeCell ref="K23:L24"/>
    <mergeCell ref="F24:J24"/>
    <mergeCell ref="A22:D22"/>
    <mergeCell ref="A23:D24"/>
    <mergeCell ref="H33:L33"/>
    <mergeCell ref="H34:L34"/>
    <mergeCell ref="E20:L20"/>
    <mergeCell ref="A14:D14"/>
    <mergeCell ref="A15:D15"/>
    <mergeCell ref="A16:D16"/>
    <mergeCell ref="A17:D17"/>
    <mergeCell ref="A20:D20"/>
    <mergeCell ref="E16:L16"/>
    <mergeCell ref="A30:F35"/>
    <mergeCell ref="H35:L35"/>
  </mergeCells>
  <dataValidations count="1">
    <dataValidation allowBlank="1" showErrorMessage="1" sqref="E18:L19"/>
  </dataValidations>
  <pageMargins left="0.7" right="0.7" top="0.75" bottom="0.75" header="0" footer="0"/>
  <pageSetup scale="55" orientation="landscape"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Error - Seleccione un valor de la lista desplegable">
          <x14:formula1>
            <xm:f>LISTAS_1!$B$2:$B$13</xm:f>
          </x14:formula1>
          <xm:sqref>F23:F24</xm:sqref>
        </x14:dataValidation>
        <x14:dataValidation type="list" allowBlank="1" showErrorMessage="1">
          <x14:formula1>
            <xm:f>LISTAS_1!$D$2:$D$6</xm:f>
          </x14:formula1>
          <xm:sqref>E20</xm:sqref>
        </x14:dataValidation>
        <x14:dataValidation type="list" allowBlank="1" showErrorMessage="1">
          <x14:formula1>
            <xm:f>LISTAS_1!$A$2</xm:f>
          </x14:formula1>
          <xm:sqref>E10</xm:sqref>
        </x14:dataValidation>
        <x14:dataValidation type="list" allowBlank="1" showErrorMessage="1">
          <x14:formula1>
            <xm:f>LISTAS_1!$E$2:$E$5</xm:f>
          </x14:formula1>
          <xm:sqref>E11</xm:sqref>
        </x14:dataValidation>
        <x14:dataValidation type="list" allowBlank="1" showInputMessage="1" showErrorMessage="1">
          <x14:formula1>
            <xm:f>LISTAS_1!$F$2:$F$6</xm:f>
          </x14:formula1>
          <xm:sqref>E12:L12</xm:sqref>
        </x14:dataValidation>
        <x14:dataValidation type="list" allowBlank="1" showInputMessage="1" showErrorMessage="1">
          <x14:formula1>
            <xm:f>LISTAS_1!$G$2:$G$6</xm:f>
          </x14:formula1>
          <xm:sqref>E13:L13</xm:sqref>
        </x14:dataValidation>
        <x14:dataValidation type="list" allowBlank="1" showInputMessage="1" showErrorMessage="1">
          <x14:formula1>
            <xm:f>LISTAS_1!$L$2:$L$19</xm:f>
          </x14:formula1>
          <xm:sqref>E15:L15</xm:sqref>
        </x14:dataValidation>
        <x14:dataValidation type="list" allowBlank="1" showInputMessage="1" showErrorMessage="1">
          <x14:formula1>
            <xm:f>LISTAS_1!$AE$2:$AE$18</xm:f>
          </x14:formula1>
          <xm:sqref>E17:L17</xm:sqref>
        </x14:dataValidation>
        <x14:dataValidation type="list" allowBlank="1" showInputMessage="1" showErrorMessage="1">
          <x14:formula1>
            <xm:f>LISTAS_1!$D$2:$D$38</xm:f>
          </x14:formula1>
          <xm:sqref>E21:L21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106" t="s">
        <v>432</v>
      </c>
      <c r="B1" s="107"/>
      <c r="C1" s="106" t="s">
        <v>433</v>
      </c>
      <c r="D1" s="108"/>
      <c r="E1" s="109" t="s">
        <v>434</v>
      </c>
      <c r="F1" s="109" t="s">
        <v>435</v>
      </c>
      <c r="G1" s="107"/>
      <c r="H1" s="800" t="s">
        <v>436</v>
      </c>
      <c r="I1" s="801"/>
      <c r="J1" s="801"/>
      <c r="K1" s="802"/>
      <c r="L1" s="803" t="s">
        <v>437</v>
      </c>
      <c r="M1" s="801"/>
      <c r="N1" s="801"/>
      <c r="O1" s="802"/>
      <c r="P1" s="110"/>
      <c r="Q1" s="804" t="s">
        <v>438</v>
      </c>
      <c r="R1" s="801"/>
      <c r="S1" s="801"/>
      <c r="T1" s="802"/>
      <c r="U1" s="107"/>
      <c r="V1" s="107"/>
      <c r="W1" s="107"/>
      <c r="X1" s="107"/>
      <c r="Y1" s="107"/>
      <c r="Z1" s="107"/>
    </row>
    <row r="2" spans="1:26" ht="12" customHeight="1" x14ac:dyDescent="0.3">
      <c r="A2" s="111" t="s">
        <v>439</v>
      </c>
      <c r="B2" s="107"/>
      <c r="C2" s="112" t="s">
        <v>440</v>
      </c>
      <c r="D2" s="108"/>
      <c r="E2" s="113">
        <v>1</v>
      </c>
      <c r="F2" s="113" t="s">
        <v>441</v>
      </c>
      <c r="G2" s="107"/>
      <c r="H2" s="794" t="s">
        <v>442</v>
      </c>
      <c r="I2" s="795"/>
      <c r="J2" s="795"/>
      <c r="K2" s="796"/>
      <c r="L2" s="107"/>
      <c r="M2" s="109">
        <v>2012</v>
      </c>
      <c r="N2" s="109"/>
      <c r="O2" s="109"/>
      <c r="P2" s="107"/>
      <c r="Q2" s="109"/>
      <c r="R2" s="114" t="s">
        <v>197</v>
      </c>
      <c r="S2" s="114" t="s">
        <v>443</v>
      </c>
      <c r="T2" s="114" t="s">
        <v>444</v>
      </c>
      <c r="U2" s="107"/>
      <c r="V2" s="107"/>
      <c r="W2" s="107"/>
      <c r="X2" s="107"/>
      <c r="Y2" s="107"/>
      <c r="Z2" s="107"/>
    </row>
    <row r="3" spans="1:26" ht="12" customHeight="1" x14ac:dyDescent="0.3">
      <c r="A3" s="111" t="s">
        <v>445</v>
      </c>
      <c r="B3" s="107"/>
      <c r="C3" s="112" t="s">
        <v>446</v>
      </c>
      <c r="D3" s="108"/>
      <c r="E3" s="113"/>
      <c r="F3" s="113"/>
      <c r="G3" s="107"/>
      <c r="H3" s="115"/>
      <c r="I3" s="116"/>
      <c r="J3" s="116"/>
      <c r="K3" s="117"/>
      <c r="L3" s="107"/>
      <c r="M3" s="109"/>
      <c r="N3" s="109"/>
      <c r="O3" s="109"/>
      <c r="P3" s="107"/>
      <c r="Q3" s="109"/>
      <c r="R3" s="114"/>
      <c r="S3" s="114"/>
      <c r="T3" s="114"/>
      <c r="U3" s="107"/>
      <c r="V3" s="107"/>
      <c r="W3" s="107"/>
      <c r="X3" s="107"/>
      <c r="Y3" s="107"/>
      <c r="Z3" s="107"/>
    </row>
    <row r="4" spans="1:26" ht="12" customHeight="1" x14ac:dyDescent="0.3">
      <c r="A4" s="111" t="s">
        <v>447</v>
      </c>
      <c r="B4" s="107"/>
      <c r="C4" s="112" t="s">
        <v>448</v>
      </c>
      <c r="D4" s="108"/>
      <c r="E4" s="113"/>
      <c r="F4" s="113"/>
      <c r="G4" s="107"/>
      <c r="H4" s="115"/>
      <c r="I4" s="116"/>
      <c r="J4" s="116"/>
      <c r="K4" s="117"/>
      <c r="L4" s="107"/>
      <c r="M4" s="109"/>
      <c r="N4" s="109"/>
      <c r="O4" s="109"/>
      <c r="P4" s="107"/>
      <c r="Q4" s="109"/>
      <c r="R4" s="114"/>
      <c r="S4" s="114"/>
      <c r="T4" s="114"/>
      <c r="U4" s="107"/>
      <c r="V4" s="107"/>
      <c r="W4" s="107"/>
      <c r="X4" s="107"/>
      <c r="Y4" s="107"/>
      <c r="Z4" s="107"/>
    </row>
    <row r="5" spans="1:26" ht="12" customHeight="1" x14ac:dyDescent="0.3">
      <c r="A5" s="111" t="s">
        <v>449</v>
      </c>
      <c r="B5" s="107"/>
      <c r="C5" s="112" t="s">
        <v>450</v>
      </c>
      <c r="D5" s="108"/>
      <c r="E5" s="113">
        <v>2</v>
      </c>
      <c r="F5" s="113" t="s">
        <v>226</v>
      </c>
      <c r="G5" s="107"/>
      <c r="H5" s="805" t="s">
        <v>451</v>
      </c>
      <c r="I5" s="118">
        <v>2017</v>
      </c>
      <c r="J5" s="119"/>
      <c r="K5" s="120"/>
      <c r="L5" s="107"/>
      <c r="M5" s="121" t="s">
        <v>197</v>
      </c>
      <c r="N5" s="121" t="s">
        <v>443</v>
      </c>
      <c r="O5" s="121" t="s">
        <v>444</v>
      </c>
      <c r="P5" s="107"/>
      <c r="Q5" s="122" t="s">
        <v>452</v>
      </c>
      <c r="R5" s="123">
        <v>479830</v>
      </c>
      <c r="S5" s="123">
        <v>222331</v>
      </c>
      <c r="T5" s="123">
        <v>257499</v>
      </c>
      <c r="U5" s="107"/>
      <c r="V5" s="107"/>
      <c r="W5" s="107"/>
      <c r="X5" s="107"/>
      <c r="Y5" s="107"/>
      <c r="Z5" s="107"/>
    </row>
    <row r="6" spans="1:26" ht="12" customHeight="1" x14ac:dyDescent="0.3">
      <c r="A6" s="111" t="s">
        <v>453</v>
      </c>
      <c r="B6" s="107"/>
      <c r="C6" s="112" t="s">
        <v>454</v>
      </c>
      <c r="D6" s="108"/>
      <c r="E6" s="113">
        <v>3</v>
      </c>
      <c r="F6" s="113" t="s">
        <v>227</v>
      </c>
      <c r="G6" s="107"/>
      <c r="H6" s="806"/>
      <c r="I6" s="124" t="s">
        <v>197</v>
      </c>
      <c r="J6" s="125" t="s">
        <v>443</v>
      </c>
      <c r="K6" s="126" t="s">
        <v>444</v>
      </c>
      <c r="L6" s="107"/>
      <c r="M6" s="123">
        <v>7571345</v>
      </c>
      <c r="N6" s="123">
        <v>3653868</v>
      </c>
      <c r="O6" s="123">
        <v>3917477</v>
      </c>
      <c r="P6" s="107"/>
      <c r="Q6" s="122" t="s">
        <v>455</v>
      </c>
      <c r="R6" s="123">
        <v>135160</v>
      </c>
      <c r="S6" s="123">
        <v>62795</v>
      </c>
      <c r="T6" s="123">
        <v>72365</v>
      </c>
      <c r="U6" s="107"/>
      <c r="V6" s="107"/>
      <c r="W6" s="107"/>
      <c r="X6" s="107"/>
      <c r="Y6" s="107"/>
      <c r="Z6" s="107"/>
    </row>
    <row r="7" spans="1:26" ht="12.75" customHeight="1" x14ac:dyDescent="0.3">
      <c r="A7" s="107"/>
      <c r="B7" s="107"/>
      <c r="C7" s="112" t="s">
        <v>456</v>
      </c>
      <c r="D7" s="108"/>
      <c r="E7" s="113">
        <v>4</v>
      </c>
      <c r="F7" s="113" t="s">
        <v>457</v>
      </c>
      <c r="G7" s="107"/>
      <c r="H7" s="127" t="s">
        <v>458</v>
      </c>
      <c r="I7" s="128"/>
      <c r="J7" s="129"/>
      <c r="K7" s="130"/>
      <c r="L7" s="107"/>
      <c r="M7" s="131">
        <v>120482</v>
      </c>
      <c r="N7" s="131">
        <v>61704</v>
      </c>
      <c r="O7" s="131">
        <v>58778</v>
      </c>
      <c r="P7" s="107"/>
      <c r="Q7" s="122" t="s">
        <v>459</v>
      </c>
      <c r="R7" s="123">
        <v>109955</v>
      </c>
      <c r="S7" s="123">
        <v>55153</v>
      </c>
      <c r="T7" s="123">
        <v>54802</v>
      </c>
      <c r="U7" s="107"/>
      <c r="V7" s="107"/>
      <c r="W7" s="107"/>
      <c r="X7" s="107"/>
      <c r="Y7" s="107"/>
      <c r="Z7" s="107"/>
    </row>
    <row r="8" spans="1:26" ht="12" customHeight="1" x14ac:dyDescent="0.3">
      <c r="A8" s="106" t="s">
        <v>460</v>
      </c>
      <c r="B8" s="107"/>
      <c r="C8" s="112" t="s">
        <v>461</v>
      </c>
      <c r="D8" s="108"/>
      <c r="E8" s="113">
        <v>5</v>
      </c>
      <c r="F8" s="113" t="s">
        <v>229</v>
      </c>
      <c r="G8" s="107"/>
      <c r="H8" s="132" t="s">
        <v>197</v>
      </c>
      <c r="I8" s="133">
        <v>8080734</v>
      </c>
      <c r="J8" s="133">
        <v>3912910</v>
      </c>
      <c r="K8" s="133">
        <v>4167824</v>
      </c>
      <c r="L8" s="107"/>
      <c r="M8" s="131">
        <v>120064</v>
      </c>
      <c r="N8" s="131">
        <v>61454</v>
      </c>
      <c r="O8" s="131">
        <v>58610</v>
      </c>
      <c r="P8" s="107"/>
      <c r="Q8" s="122" t="s">
        <v>462</v>
      </c>
      <c r="R8" s="123">
        <v>409257</v>
      </c>
      <c r="S8" s="123">
        <v>199566</v>
      </c>
      <c r="T8" s="123">
        <v>209691</v>
      </c>
      <c r="U8" s="107"/>
      <c r="V8" s="107"/>
      <c r="W8" s="107"/>
      <c r="X8" s="107"/>
      <c r="Y8" s="107"/>
      <c r="Z8" s="107"/>
    </row>
    <row r="9" spans="1:26" ht="12" customHeight="1" x14ac:dyDescent="0.3">
      <c r="A9" s="122" t="s">
        <v>463</v>
      </c>
      <c r="B9" s="107"/>
      <c r="C9" s="107"/>
      <c r="D9" s="108"/>
      <c r="E9" s="113">
        <v>6</v>
      </c>
      <c r="F9" s="113" t="s">
        <v>230</v>
      </c>
      <c r="G9" s="107"/>
      <c r="H9" s="134" t="s">
        <v>464</v>
      </c>
      <c r="I9" s="135">
        <v>607390</v>
      </c>
      <c r="J9" s="135">
        <v>312062</v>
      </c>
      <c r="K9" s="135">
        <v>295328</v>
      </c>
      <c r="L9" s="107"/>
      <c r="M9" s="131">
        <v>119780</v>
      </c>
      <c r="N9" s="131">
        <v>61272</v>
      </c>
      <c r="O9" s="131">
        <v>58508</v>
      </c>
      <c r="P9" s="107"/>
      <c r="Q9" s="122" t="s">
        <v>465</v>
      </c>
      <c r="R9" s="123">
        <v>400686</v>
      </c>
      <c r="S9" s="123">
        <v>197911</v>
      </c>
      <c r="T9" s="123">
        <v>202775</v>
      </c>
      <c r="U9" s="107"/>
      <c r="V9" s="107"/>
      <c r="W9" s="107"/>
      <c r="X9" s="107"/>
      <c r="Y9" s="107"/>
      <c r="Z9" s="107"/>
    </row>
    <row r="10" spans="1:26" ht="12" customHeight="1" x14ac:dyDescent="0.3">
      <c r="A10" s="122" t="s">
        <v>466</v>
      </c>
      <c r="B10" s="107"/>
      <c r="C10" s="107"/>
      <c r="D10" s="108"/>
      <c r="E10" s="113">
        <v>7</v>
      </c>
      <c r="F10" s="113" t="s">
        <v>231</v>
      </c>
      <c r="G10" s="107"/>
      <c r="H10" s="134" t="s">
        <v>467</v>
      </c>
      <c r="I10" s="135">
        <v>601914</v>
      </c>
      <c r="J10" s="135">
        <v>308936</v>
      </c>
      <c r="K10" s="135">
        <v>292978</v>
      </c>
      <c r="L10" s="107"/>
      <c r="M10" s="131">
        <v>119273</v>
      </c>
      <c r="N10" s="131">
        <v>61064</v>
      </c>
      <c r="O10" s="131">
        <v>58209</v>
      </c>
      <c r="P10" s="107"/>
      <c r="Q10" s="122" t="s">
        <v>468</v>
      </c>
      <c r="R10" s="123">
        <v>201593</v>
      </c>
      <c r="S10" s="123">
        <v>99557</v>
      </c>
      <c r="T10" s="123">
        <v>102036</v>
      </c>
      <c r="U10" s="107"/>
      <c r="V10" s="107"/>
      <c r="W10" s="107"/>
      <c r="X10" s="107"/>
      <c r="Y10" s="107"/>
      <c r="Z10" s="107"/>
    </row>
    <row r="11" spans="1:26" ht="12" customHeight="1" x14ac:dyDescent="0.3">
      <c r="A11" s="122" t="s">
        <v>469</v>
      </c>
      <c r="B11" s="107"/>
      <c r="C11" s="106" t="s">
        <v>470</v>
      </c>
      <c r="D11" s="108"/>
      <c r="E11" s="113">
        <v>8</v>
      </c>
      <c r="F11" s="113" t="s">
        <v>232</v>
      </c>
      <c r="G11" s="107"/>
      <c r="H11" s="134" t="s">
        <v>471</v>
      </c>
      <c r="I11" s="135">
        <v>602967</v>
      </c>
      <c r="J11" s="135">
        <v>308654</v>
      </c>
      <c r="K11" s="135">
        <v>294313</v>
      </c>
      <c r="L11" s="107"/>
      <c r="M11" s="131">
        <v>118935</v>
      </c>
      <c r="N11" s="131">
        <v>60931</v>
      </c>
      <c r="O11" s="131">
        <v>58004</v>
      </c>
      <c r="P11" s="107"/>
      <c r="Q11" s="122" t="s">
        <v>472</v>
      </c>
      <c r="R11" s="123">
        <v>597522</v>
      </c>
      <c r="S11" s="123">
        <v>292176</v>
      </c>
      <c r="T11" s="123">
        <v>305346</v>
      </c>
      <c r="U11" s="107"/>
      <c r="V11" s="107"/>
      <c r="W11" s="107"/>
      <c r="X11" s="107"/>
      <c r="Y11" s="107"/>
      <c r="Z11" s="107"/>
    </row>
    <row r="12" spans="1:26" ht="12" customHeight="1" x14ac:dyDescent="0.3">
      <c r="A12" s="122" t="s">
        <v>473</v>
      </c>
      <c r="B12" s="107"/>
      <c r="C12" s="112" t="s">
        <v>474</v>
      </c>
      <c r="D12" s="108"/>
      <c r="E12" s="113">
        <v>9</v>
      </c>
      <c r="F12" s="113" t="s">
        <v>475</v>
      </c>
      <c r="G12" s="107"/>
      <c r="H12" s="134" t="s">
        <v>476</v>
      </c>
      <c r="I12" s="135">
        <v>632370</v>
      </c>
      <c r="J12" s="135">
        <v>321173</v>
      </c>
      <c r="K12" s="135">
        <v>311197</v>
      </c>
      <c r="L12" s="107"/>
      <c r="M12" s="131">
        <v>118833</v>
      </c>
      <c r="N12" s="131">
        <v>60903</v>
      </c>
      <c r="O12" s="131">
        <v>57930</v>
      </c>
      <c r="P12" s="107"/>
      <c r="Q12" s="122" t="s">
        <v>477</v>
      </c>
      <c r="R12" s="123">
        <v>1030623</v>
      </c>
      <c r="S12" s="123">
        <v>502287</v>
      </c>
      <c r="T12" s="123">
        <v>528336</v>
      </c>
      <c r="U12" s="107"/>
      <c r="V12" s="107"/>
      <c r="W12" s="107"/>
      <c r="X12" s="107"/>
      <c r="Y12" s="107"/>
      <c r="Z12" s="107"/>
    </row>
    <row r="13" spans="1:26" ht="12" customHeight="1" x14ac:dyDescent="0.3">
      <c r="A13" s="122" t="s">
        <v>89</v>
      </c>
      <c r="B13" s="107"/>
      <c r="C13" s="112" t="s">
        <v>478</v>
      </c>
      <c r="D13" s="108"/>
      <c r="E13" s="113">
        <v>10</v>
      </c>
      <c r="F13" s="113" t="s">
        <v>479</v>
      </c>
      <c r="G13" s="107"/>
      <c r="H13" s="134" t="s">
        <v>480</v>
      </c>
      <c r="I13" s="135">
        <v>672749</v>
      </c>
      <c r="J13" s="135">
        <v>339928</v>
      </c>
      <c r="K13" s="135">
        <v>332821</v>
      </c>
      <c r="L13" s="107"/>
      <c r="M13" s="131">
        <v>118730</v>
      </c>
      <c r="N13" s="131">
        <v>60874</v>
      </c>
      <c r="O13" s="131">
        <v>57856</v>
      </c>
      <c r="P13" s="107"/>
      <c r="Q13" s="122" t="s">
        <v>481</v>
      </c>
      <c r="R13" s="123">
        <v>353859</v>
      </c>
      <c r="S13" s="123">
        <v>167533</v>
      </c>
      <c r="T13" s="123">
        <v>186326</v>
      </c>
      <c r="U13" s="107"/>
      <c r="V13" s="107"/>
      <c r="W13" s="107"/>
      <c r="X13" s="107"/>
      <c r="Y13" s="107"/>
      <c r="Z13" s="107"/>
    </row>
    <row r="14" spans="1:26" ht="12" customHeight="1" x14ac:dyDescent="0.3">
      <c r="A14" s="122" t="s">
        <v>482</v>
      </c>
      <c r="B14" s="107"/>
      <c r="C14" s="112" t="s">
        <v>483</v>
      </c>
      <c r="D14" s="108"/>
      <c r="E14" s="113">
        <v>11</v>
      </c>
      <c r="F14" s="113" t="s">
        <v>235</v>
      </c>
      <c r="G14" s="107"/>
      <c r="H14" s="134" t="s">
        <v>484</v>
      </c>
      <c r="I14" s="135">
        <v>650902</v>
      </c>
      <c r="J14" s="135">
        <v>329064</v>
      </c>
      <c r="K14" s="135">
        <v>321838</v>
      </c>
      <c r="L14" s="107"/>
      <c r="M14" s="131">
        <v>118696</v>
      </c>
      <c r="N14" s="131">
        <v>60878</v>
      </c>
      <c r="O14" s="131">
        <v>57818</v>
      </c>
      <c r="P14" s="107"/>
      <c r="Q14" s="122" t="s">
        <v>485</v>
      </c>
      <c r="R14" s="123">
        <v>851299</v>
      </c>
      <c r="S14" s="123">
        <v>406597</v>
      </c>
      <c r="T14" s="123">
        <v>444702</v>
      </c>
      <c r="U14" s="107"/>
      <c r="V14" s="107"/>
      <c r="W14" s="107"/>
      <c r="X14" s="107"/>
      <c r="Y14" s="107"/>
      <c r="Z14" s="107"/>
    </row>
    <row r="15" spans="1:26" ht="12" customHeight="1" x14ac:dyDescent="0.3">
      <c r="A15" s="122" t="s">
        <v>486</v>
      </c>
      <c r="B15" s="107"/>
      <c r="C15" s="112" t="s">
        <v>487</v>
      </c>
      <c r="D15" s="108"/>
      <c r="E15" s="113">
        <v>12</v>
      </c>
      <c r="F15" s="113" t="s">
        <v>236</v>
      </c>
      <c r="G15" s="107"/>
      <c r="H15" s="134" t="s">
        <v>488</v>
      </c>
      <c r="I15" s="135">
        <v>651442</v>
      </c>
      <c r="J15" s="135">
        <v>316050</v>
      </c>
      <c r="K15" s="135">
        <v>335392</v>
      </c>
      <c r="L15" s="107"/>
      <c r="M15" s="131">
        <v>119101</v>
      </c>
      <c r="N15" s="131">
        <v>61076</v>
      </c>
      <c r="O15" s="131">
        <v>58025</v>
      </c>
      <c r="P15" s="107"/>
      <c r="Q15" s="122" t="s">
        <v>489</v>
      </c>
      <c r="R15" s="123">
        <v>1094488</v>
      </c>
      <c r="S15" s="123">
        <v>518960</v>
      </c>
      <c r="T15" s="123">
        <v>575528</v>
      </c>
      <c r="U15" s="107"/>
      <c r="V15" s="107"/>
      <c r="W15" s="107"/>
      <c r="X15" s="107"/>
      <c r="Y15" s="107"/>
      <c r="Z15" s="107"/>
    </row>
    <row r="16" spans="1:26" ht="12" customHeight="1" x14ac:dyDescent="0.3">
      <c r="A16" s="122" t="s">
        <v>490</v>
      </c>
      <c r="B16" s="107"/>
      <c r="C16" s="112" t="s">
        <v>491</v>
      </c>
      <c r="D16" s="108"/>
      <c r="E16" s="113">
        <v>13</v>
      </c>
      <c r="F16" s="113" t="s">
        <v>237</v>
      </c>
      <c r="G16" s="107"/>
      <c r="H16" s="134" t="s">
        <v>492</v>
      </c>
      <c r="I16" s="135">
        <v>640060</v>
      </c>
      <c r="J16" s="135">
        <v>303971</v>
      </c>
      <c r="K16" s="135">
        <v>336089</v>
      </c>
      <c r="L16" s="107"/>
      <c r="M16" s="131">
        <v>119856</v>
      </c>
      <c r="N16" s="131">
        <v>61418</v>
      </c>
      <c r="O16" s="131">
        <v>58438</v>
      </c>
      <c r="P16" s="107"/>
      <c r="Q16" s="122" t="s">
        <v>493</v>
      </c>
      <c r="R16" s="123">
        <v>234948</v>
      </c>
      <c r="S16" s="123">
        <v>112703</v>
      </c>
      <c r="T16" s="123">
        <v>122245</v>
      </c>
      <c r="U16" s="107"/>
      <c r="V16" s="107"/>
      <c r="W16" s="107"/>
      <c r="X16" s="107"/>
      <c r="Y16" s="107"/>
      <c r="Z16" s="107"/>
    </row>
    <row r="17" spans="1:26" ht="12" customHeight="1" x14ac:dyDescent="0.3">
      <c r="A17" s="122" t="s">
        <v>494</v>
      </c>
      <c r="B17" s="107"/>
      <c r="C17" s="112" t="s">
        <v>495</v>
      </c>
      <c r="D17" s="108"/>
      <c r="E17" s="113">
        <v>14</v>
      </c>
      <c r="F17" s="113" t="s">
        <v>496</v>
      </c>
      <c r="G17" s="107"/>
      <c r="H17" s="134" t="s">
        <v>497</v>
      </c>
      <c r="I17" s="135">
        <v>563389</v>
      </c>
      <c r="J17" s="135">
        <v>268367</v>
      </c>
      <c r="K17" s="135">
        <v>295022</v>
      </c>
      <c r="L17" s="107"/>
      <c r="M17" s="131">
        <v>121019</v>
      </c>
      <c r="N17" s="131">
        <v>61921</v>
      </c>
      <c r="O17" s="131">
        <v>59098</v>
      </c>
      <c r="P17" s="107"/>
      <c r="Q17" s="122" t="s">
        <v>498</v>
      </c>
      <c r="R17" s="123">
        <v>147933</v>
      </c>
      <c r="S17" s="123">
        <v>68544</v>
      </c>
      <c r="T17" s="123">
        <v>79389</v>
      </c>
      <c r="U17" s="107"/>
      <c r="V17" s="107"/>
      <c r="W17" s="107"/>
      <c r="X17" s="107"/>
      <c r="Y17" s="107"/>
      <c r="Z17" s="107"/>
    </row>
    <row r="18" spans="1:26" ht="12" customHeight="1" x14ac:dyDescent="0.3">
      <c r="A18" s="122" t="s">
        <v>499</v>
      </c>
      <c r="B18" s="107"/>
      <c r="C18" s="112" t="s">
        <v>500</v>
      </c>
      <c r="D18" s="108"/>
      <c r="E18" s="113">
        <v>15</v>
      </c>
      <c r="F18" s="113" t="s">
        <v>239</v>
      </c>
      <c r="G18" s="107"/>
      <c r="H18" s="134" t="s">
        <v>501</v>
      </c>
      <c r="I18" s="135">
        <v>519261</v>
      </c>
      <c r="J18" s="135">
        <v>244556</v>
      </c>
      <c r="K18" s="135">
        <v>274705</v>
      </c>
      <c r="L18" s="107"/>
      <c r="M18" s="131">
        <v>122272</v>
      </c>
      <c r="N18" s="131">
        <v>62471</v>
      </c>
      <c r="O18" s="131">
        <v>59801</v>
      </c>
      <c r="P18" s="107"/>
      <c r="Q18" s="122" t="s">
        <v>502</v>
      </c>
      <c r="R18" s="123">
        <v>98209</v>
      </c>
      <c r="S18" s="123">
        <v>49277</v>
      </c>
      <c r="T18" s="123">
        <v>48932</v>
      </c>
      <c r="U18" s="107"/>
      <c r="V18" s="107"/>
      <c r="W18" s="107"/>
      <c r="X18" s="107"/>
      <c r="Y18" s="107"/>
      <c r="Z18" s="107"/>
    </row>
    <row r="19" spans="1:26" ht="12" customHeight="1" x14ac:dyDescent="0.3">
      <c r="A19" s="106" t="s">
        <v>503</v>
      </c>
      <c r="B19" s="107"/>
      <c r="C19" s="112" t="s">
        <v>504</v>
      </c>
      <c r="D19" s="108"/>
      <c r="E19" s="113">
        <v>16</v>
      </c>
      <c r="F19" s="113" t="s">
        <v>240</v>
      </c>
      <c r="G19" s="107"/>
      <c r="H19" s="134" t="s">
        <v>505</v>
      </c>
      <c r="I19" s="135">
        <v>503389</v>
      </c>
      <c r="J19" s="135">
        <v>233302</v>
      </c>
      <c r="K19" s="135">
        <v>270087</v>
      </c>
      <c r="L19" s="107"/>
      <c r="M19" s="131">
        <v>123722</v>
      </c>
      <c r="N19" s="131">
        <v>63080</v>
      </c>
      <c r="O19" s="131">
        <v>60642</v>
      </c>
      <c r="P19" s="107"/>
      <c r="Q19" s="122" t="s">
        <v>506</v>
      </c>
      <c r="R19" s="123">
        <v>108457</v>
      </c>
      <c r="S19" s="123">
        <v>52580</v>
      </c>
      <c r="T19" s="123">
        <v>55877</v>
      </c>
      <c r="U19" s="107"/>
      <c r="V19" s="107"/>
      <c r="W19" s="107"/>
      <c r="X19" s="107"/>
      <c r="Y19" s="107"/>
      <c r="Z19" s="107"/>
    </row>
    <row r="20" spans="1:26" ht="12" customHeight="1" x14ac:dyDescent="0.3">
      <c r="A20" s="136" t="s">
        <v>507</v>
      </c>
      <c r="B20" s="107"/>
      <c r="C20" s="112" t="s">
        <v>508</v>
      </c>
      <c r="D20" s="108"/>
      <c r="E20" s="113">
        <v>17</v>
      </c>
      <c r="F20" s="113" t="s">
        <v>241</v>
      </c>
      <c r="G20" s="107"/>
      <c r="H20" s="134" t="s">
        <v>509</v>
      </c>
      <c r="I20" s="135">
        <v>439872</v>
      </c>
      <c r="J20" s="135">
        <v>200142</v>
      </c>
      <c r="K20" s="135">
        <v>239730</v>
      </c>
      <c r="L20" s="107"/>
      <c r="M20" s="131">
        <v>125124</v>
      </c>
      <c r="N20" s="131">
        <v>63639</v>
      </c>
      <c r="O20" s="131">
        <v>61485</v>
      </c>
      <c r="P20" s="107"/>
      <c r="Q20" s="122" t="s">
        <v>510</v>
      </c>
      <c r="R20" s="123">
        <v>258212</v>
      </c>
      <c r="S20" s="123">
        <v>125944</v>
      </c>
      <c r="T20" s="123">
        <v>132268</v>
      </c>
      <c r="U20" s="107"/>
      <c r="V20" s="107"/>
      <c r="W20" s="107"/>
      <c r="X20" s="107"/>
      <c r="Y20" s="107"/>
      <c r="Z20" s="107"/>
    </row>
    <row r="21" spans="1:26" ht="12" customHeight="1" x14ac:dyDescent="0.3">
      <c r="A21" s="136" t="s">
        <v>511</v>
      </c>
      <c r="B21" s="107"/>
      <c r="C21" s="112" t="s">
        <v>512</v>
      </c>
      <c r="D21" s="108"/>
      <c r="E21" s="113">
        <v>18</v>
      </c>
      <c r="F21" s="113" t="s">
        <v>242</v>
      </c>
      <c r="G21" s="107"/>
      <c r="H21" s="134" t="s">
        <v>513</v>
      </c>
      <c r="I21" s="135">
        <v>341916</v>
      </c>
      <c r="J21" s="135">
        <v>152813</v>
      </c>
      <c r="K21" s="135">
        <v>189103</v>
      </c>
      <c r="L21" s="107"/>
      <c r="M21" s="131">
        <v>126598</v>
      </c>
      <c r="N21" s="131">
        <v>64282</v>
      </c>
      <c r="O21" s="131">
        <v>62316</v>
      </c>
      <c r="P21" s="107"/>
      <c r="Q21" s="122" t="s">
        <v>514</v>
      </c>
      <c r="R21" s="123">
        <v>24160</v>
      </c>
      <c r="S21" s="123">
        <v>12726</v>
      </c>
      <c r="T21" s="123">
        <v>11434</v>
      </c>
      <c r="U21" s="107"/>
      <c r="V21" s="107"/>
      <c r="W21" s="107"/>
      <c r="X21" s="107"/>
      <c r="Y21" s="107"/>
      <c r="Z21" s="107"/>
    </row>
    <row r="22" spans="1:26" ht="12" customHeight="1" x14ac:dyDescent="0.3">
      <c r="A22" s="136" t="s">
        <v>515</v>
      </c>
      <c r="B22" s="107"/>
      <c r="C22" s="112" t="s">
        <v>516</v>
      </c>
      <c r="D22" s="108"/>
      <c r="E22" s="113">
        <v>19</v>
      </c>
      <c r="F22" s="113" t="s">
        <v>243</v>
      </c>
      <c r="G22" s="107"/>
      <c r="H22" s="134" t="s">
        <v>517</v>
      </c>
      <c r="I22" s="135">
        <v>253646</v>
      </c>
      <c r="J22" s="135">
        <v>111646</v>
      </c>
      <c r="K22" s="135">
        <v>142000</v>
      </c>
      <c r="L22" s="107"/>
      <c r="M22" s="131">
        <v>128143</v>
      </c>
      <c r="N22" s="131">
        <v>65043</v>
      </c>
      <c r="O22" s="131">
        <v>63100</v>
      </c>
      <c r="P22" s="107"/>
      <c r="Q22" s="122" t="s">
        <v>518</v>
      </c>
      <c r="R22" s="123">
        <v>377272</v>
      </c>
      <c r="S22" s="123">
        <v>184951</v>
      </c>
      <c r="T22" s="123">
        <v>192321</v>
      </c>
      <c r="U22" s="107"/>
      <c r="V22" s="107"/>
      <c r="W22" s="107"/>
      <c r="X22" s="107"/>
      <c r="Y22" s="107"/>
      <c r="Z22" s="107"/>
    </row>
    <row r="23" spans="1:26" ht="12" customHeight="1" x14ac:dyDescent="0.3">
      <c r="A23" s="136" t="s">
        <v>519</v>
      </c>
      <c r="B23" s="107"/>
      <c r="C23" s="112" t="s">
        <v>520</v>
      </c>
      <c r="D23" s="108"/>
      <c r="E23" s="113">
        <v>20</v>
      </c>
      <c r="F23" s="113" t="s">
        <v>244</v>
      </c>
      <c r="G23" s="107"/>
      <c r="H23" s="134" t="s">
        <v>521</v>
      </c>
      <c r="I23" s="135">
        <v>177853</v>
      </c>
      <c r="J23" s="135">
        <v>76747</v>
      </c>
      <c r="K23" s="135">
        <v>101106</v>
      </c>
      <c r="L23" s="107"/>
      <c r="M23" s="131">
        <v>129625</v>
      </c>
      <c r="N23" s="131">
        <v>65820</v>
      </c>
      <c r="O23" s="131">
        <v>63805</v>
      </c>
      <c r="P23" s="107"/>
      <c r="Q23" s="122" t="s">
        <v>522</v>
      </c>
      <c r="R23" s="123">
        <v>651586</v>
      </c>
      <c r="S23" s="123">
        <v>319009</v>
      </c>
      <c r="T23" s="123">
        <v>332577</v>
      </c>
      <c r="U23" s="107"/>
      <c r="V23" s="107"/>
      <c r="W23" s="107"/>
      <c r="X23" s="107"/>
      <c r="Y23" s="107"/>
      <c r="Z23" s="107"/>
    </row>
    <row r="24" spans="1:26" ht="12" customHeight="1" x14ac:dyDescent="0.3">
      <c r="A24" s="136" t="s">
        <v>523</v>
      </c>
      <c r="B24" s="107"/>
      <c r="C24" s="112" t="s">
        <v>524</v>
      </c>
      <c r="D24" s="108"/>
      <c r="E24" s="113">
        <v>55</v>
      </c>
      <c r="F24" s="113" t="s">
        <v>525</v>
      </c>
      <c r="G24" s="107"/>
      <c r="H24" s="134" t="s">
        <v>526</v>
      </c>
      <c r="I24" s="135">
        <v>113108</v>
      </c>
      <c r="J24" s="135">
        <v>45521</v>
      </c>
      <c r="K24" s="135">
        <v>67587</v>
      </c>
      <c r="L24" s="107"/>
      <c r="M24" s="131">
        <v>131107</v>
      </c>
      <c r="N24" s="131">
        <v>66558</v>
      </c>
      <c r="O24" s="131">
        <v>64549</v>
      </c>
      <c r="P24" s="107"/>
      <c r="Q24" s="122" t="s">
        <v>527</v>
      </c>
      <c r="R24" s="123">
        <v>6296</v>
      </c>
      <c r="S24" s="123">
        <v>3268</v>
      </c>
      <c r="T24" s="123">
        <v>3028</v>
      </c>
      <c r="U24" s="107"/>
      <c r="V24" s="107"/>
      <c r="W24" s="107"/>
      <c r="X24" s="107"/>
      <c r="Y24" s="107"/>
      <c r="Z24" s="107"/>
    </row>
    <row r="25" spans="1:26" ht="12" customHeight="1" x14ac:dyDescent="0.3">
      <c r="A25" s="136" t="s">
        <v>528</v>
      </c>
      <c r="B25" s="107"/>
      <c r="C25" s="136" t="s">
        <v>529</v>
      </c>
      <c r="D25" s="108"/>
      <c r="E25" s="113">
        <v>66</v>
      </c>
      <c r="F25" s="113" t="s">
        <v>530</v>
      </c>
      <c r="G25" s="107"/>
      <c r="H25" s="134" t="s">
        <v>531</v>
      </c>
      <c r="I25" s="135">
        <v>108506</v>
      </c>
      <c r="J25" s="135">
        <v>39978</v>
      </c>
      <c r="K25" s="135">
        <v>68528</v>
      </c>
      <c r="L25" s="107"/>
      <c r="M25" s="131">
        <v>132790</v>
      </c>
      <c r="N25" s="131">
        <v>67353</v>
      </c>
      <c r="O25" s="131">
        <v>65437</v>
      </c>
      <c r="P25" s="107"/>
      <c r="Q25" s="137" t="s">
        <v>197</v>
      </c>
      <c r="R25" s="131">
        <f t="shared" ref="R25:T25" si="0">SUM(R5:R24)</f>
        <v>7571345</v>
      </c>
      <c r="S25" s="131">
        <f t="shared" si="0"/>
        <v>3653868</v>
      </c>
      <c r="T25" s="131">
        <f t="shared" si="0"/>
        <v>3917477</v>
      </c>
      <c r="U25" s="107"/>
      <c r="V25" s="107"/>
      <c r="W25" s="107"/>
      <c r="X25" s="107"/>
      <c r="Y25" s="107"/>
      <c r="Z25" s="107"/>
    </row>
    <row r="26" spans="1:26" ht="12" customHeight="1" x14ac:dyDescent="0.3">
      <c r="A26" s="136" t="s">
        <v>532</v>
      </c>
      <c r="B26" s="107"/>
      <c r="C26" s="112" t="s">
        <v>533</v>
      </c>
      <c r="D26" s="108"/>
      <c r="E26" s="113">
        <v>77</v>
      </c>
      <c r="F26" s="113" t="s">
        <v>245</v>
      </c>
      <c r="G26" s="107"/>
      <c r="H26" s="107"/>
      <c r="I26" s="107"/>
      <c r="J26" s="107"/>
      <c r="K26" s="107"/>
      <c r="L26" s="107"/>
      <c r="M26" s="131">
        <v>133340</v>
      </c>
      <c r="N26" s="131">
        <v>67602</v>
      </c>
      <c r="O26" s="131">
        <v>65738</v>
      </c>
      <c r="P26" s="107"/>
      <c r="Q26" s="107"/>
      <c r="R26" s="107"/>
      <c r="S26" s="107"/>
      <c r="T26" s="107"/>
      <c r="U26" s="107"/>
      <c r="V26" s="107"/>
      <c r="W26" s="107"/>
      <c r="X26" s="107"/>
      <c r="Y26" s="107"/>
      <c r="Z26" s="107"/>
    </row>
    <row r="27" spans="1:26" ht="12" customHeight="1" x14ac:dyDescent="0.3">
      <c r="A27" s="136" t="s">
        <v>534</v>
      </c>
      <c r="B27" s="107"/>
      <c r="C27" s="112" t="s">
        <v>535</v>
      </c>
      <c r="D27" s="108"/>
      <c r="E27" s="113">
        <v>88</v>
      </c>
      <c r="F27" s="113" t="s">
        <v>536</v>
      </c>
      <c r="G27" s="107"/>
      <c r="H27" s="107"/>
      <c r="I27" s="107"/>
      <c r="J27" s="107"/>
      <c r="K27" s="107"/>
      <c r="L27" s="107"/>
      <c r="M27" s="131">
        <v>132165</v>
      </c>
      <c r="N27" s="131">
        <v>67024</v>
      </c>
      <c r="O27" s="131">
        <v>65141</v>
      </c>
      <c r="P27" s="107"/>
      <c r="Q27" s="807" t="s">
        <v>537</v>
      </c>
      <c r="R27" s="808"/>
      <c r="S27" s="808"/>
      <c r="T27" s="809"/>
      <c r="U27" s="107"/>
      <c r="V27" s="107"/>
      <c r="W27" s="107"/>
      <c r="X27" s="107"/>
      <c r="Y27" s="107"/>
      <c r="Z27" s="107"/>
    </row>
    <row r="28" spans="1:26" ht="12" customHeight="1" x14ac:dyDescent="0.3">
      <c r="A28" s="138" t="s">
        <v>538</v>
      </c>
      <c r="B28" s="107"/>
      <c r="C28" s="112" t="s">
        <v>539</v>
      </c>
      <c r="D28" s="108"/>
      <c r="E28" s="113">
        <v>98</v>
      </c>
      <c r="F28" s="113" t="s">
        <v>540</v>
      </c>
      <c r="G28" s="107"/>
      <c r="H28" s="107"/>
      <c r="I28" s="107"/>
      <c r="J28" s="107"/>
      <c r="K28" s="107"/>
      <c r="L28" s="107"/>
      <c r="M28" s="131">
        <v>129957</v>
      </c>
      <c r="N28" s="131">
        <v>65924</v>
      </c>
      <c r="O28" s="131">
        <v>64033</v>
      </c>
      <c r="P28" s="107"/>
      <c r="Q28" s="794" t="s">
        <v>442</v>
      </c>
      <c r="R28" s="795"/>
      <c r="S28" s="795"/>
      <c r="T28" s="796"/>
      <c r="U28" s="107"/>
      <c r="V28" s="107"/>
      <c r="W28" s="107"/>
      <c r="X28" s="107"/>
      <c r="Y28" s="107"/>
      <c r="Z28" s="107"/>
    </row>
    <row r="29" spans="1:26" ht="12" customHeight="1" x14ac:dyDescent="0.3">
      <c r="A29" s="139" t="s">
        <v>541</v>
      </c>
      <c r="B29" s="107"/>
      <c r="C29" s="112" t="s">
        <v>542</v>
      </c>
      <c r="D29" s="108"/>
      <c r="E29" s="140"/>
      <c r="F29" s="140"/>
      <c r="G29" s="107"/>
      <c r="H29" s="107"/>
      <c r="I29" s="107"/>
      <c r="J29" s="107"/>
      <c r="K29" s="107"/>
      <c r="L29" s="107"/>
      <c r="M29" s="131">
        <v>127797</v>
      </c>
      <c r="N29" s="131">
        <v>64838</v>
      </c>
      <c r="O29" s="131">
        <v>62959</v>
      </c>
      <c r="P29" s="107"/>
      <c r="Q29" s="805" t="s">
        <v>451</v>
      </c>
      <c r="R29" s="797">
        <v>2015</v>
      </c>
      <c r="S29" s="798"/>
      <c r="T29" s="799"/>
      <c r="U29" s="107"/>
      <c r="V29" s="107"/>
      <c r="W29" s="107"/>
      <c r="X29" s="107"/>
      <c r="Y29" s="107"/>
      <c r="Z29" s="107"/>
    </row>
    <row r="30" spans="1:26" ht="12" customHeight="1" x14ac:dyDescent="0.3">
      <c r="A30" s="139" t="s">
        <v>543</v>
      </c>
      <c r="B30" s="107"/>
      <c r="C30" s="112" t="s">
        <v>544</v>
      </c>
      <c r="D30" s="108"/>
      <c r="E30" s="140"/>
      <c r="F30" s="140"/>
      <c r="G30" s="107"/>
      <c r="H30" s="107"/>
      <c r="I30" s="107"/>
      <c r="J30" s="107"/>
      <c r="K30" s="107"/>
      <c r="L30" s="107"/>
      <c r="M30" s="131">
        <v>125232</v>
      </c>
      <c r="N30" s="131">
        <v>63602</v>
      </c>
      <c r="O30" s="131">
        <v>61630</v>
      </c>
      <c r="P30" s="107"/>
      <c r="Q30" s="806"/>
      <c r="R30" s="124" t="s">
        <v>197</v>
      </c>
      <c r="S30" s="125" t="s">
        <v>443</v>
      </c>
      <c r="T30" s="126" t="s">
        <v>444</v>
      </c>
      <c r="U30" s="107"/>
      <c r="V30" s="107"/>
      <c r="W30" s="107"/>
      <c r="X30" s="107"/>
      <c r="Y30" s="107"/>
      <c r="Z30" s="107"/>
    </row>
    <row r="31" spans="1:26" ht="12" customHeight="1" x14ac:dyDescent="0.3">
      <c r="A31" s="139" t="s">
        <v>545</v>
      </c>
      <c r="B31" s="107"/>
      <c r="C31" s="112" t="s">
        <v>546</v>
      </c>
      <c r="D31" s="108"/>
      <c r="E31" s="140"/>
      <c r="F31" s="140"/>
      <c r="G31" s="107"/>
      <c r="H31" s="107"/>
      <c r="I31" s="107"/>
      <c r="J31" s="107"/>
      <c r="K31" s="107"/>
      <c r="L31" s="107"/>
      <c r="M31" s="131">
        <v>124055</v>
      </c>
      <c r="N31" s="131">
        <v>62761</v>
      </c>
      <c r="O31" s="131">
        <v>61294</v>
      </c>
      <c r="P31" s="107"/>
      <c r="Q31" s="127" t="s">
        <v>458</v>
      </c>
      <c r="R31" s="128"/>
      <c r="S31" s="129"/>
      <c r="T31" s="130"/>
      <c r="U31" s="107"/>
      <c r="V31" s="107"/>
      <c r="W31" s="107"/>
      <c r="X31" s="107"/>
      <c r="Y31" s="107"/>
      <c r="Z31" s="107"/>
    </row>
    <row r="32" spans="1:26" ht="12" customHeight="1" x14ac:dyDescent="0.3">
      <c r="A32" s="139" t="s">
        <v>547</v>
      </c>
      <c r="B32" s="107"/>
      <c r="C32" s="112" t="s">
        <v>548</v>
      </c>
      <c r="D32" s="108"/>
      <c r="E32" s="140"/>
      <c r="F32" s="140"/>
      <c r="G32" s="107"/>
      <c r="H32" s="107"/>
      <c r="I32" s="107"/>
      <c r="J32" s="107"/>
      <c r="K32" s="107"/>
      <c r="L32" s="107"/>
      <c r="M32" s="131">
        <v>125190</v>
      </c>
      <c r="N32" s="131">
        <v>62619</v>
      </c>
      <c r="O32" s="131">
        <v>62571</v>
      </c>
      <c r="P32" s="107"/>
      <c r="Q32" s="141" t="s">
        <v>197</v>
      </c>
      <c r="R32" s="142">
        <v>7878783</v>
      </c>
      <c r="S32" s="143">
        <v>3810013</v>
      </c>
      <c r="T32" s="144">
        <v>4068770</v>
      </c>
      <c r="U32" s="107"/>
      <c r="V32" s="107"/>
      <c r="W32" s="107"/>
      <c r="X32" s="107"/>
      <c r="Y32" s="107"/>
      <c r="Z32" s="107"/>
    </row>
    <row r="33" spans="1:26" ht="12" customHeight="1" x14ac:dyDescent="0.3">
      <c r="A33" s="138" t="s">
        <v>549</v>
      </c>
      <c r="B33" s="107"/>
      <c r="C33" s="112" t="s">
        <v>550</v>
      </c>
      <c r="D33" s="108"/>
      <c r="E33" s="140"/>
      <c r="F33" s="140"/>
      <c r="G33" s="107"/>
      <c r="H33" s="107"/>
      <c r="I33" s="107"/>
      <c r="J33" s="107"/>
      <c r="K33" s="107"/>
      <c r="L33" s="107"/>
      <c r="M33" s="131">
        <v>127692</v>
      </c>
      <c r="N33" s="131">
        <v>62895</v>
      </c>
      <c r="O33" s="131">
        <v>64797</v>
      </c>
      <c r="P33" s="107"/>
      <c r="Q33" s="145" t="s">
        <v>464</v>
      </c>
      <c r="R33" s="146">
        <v>603230</v>
      </c>
      <c r="S33" s="147">
        <v>309432</v>
      </c>
      <c r="T33" s="148">
        <v>293798</v>
      </c>
      <c r="U33" s="107"/>
      <c r="V33" s="107"/>
      <c r="W33" s="107"/>
      <c r="X33" s="107"/>
      <c r="Y33" s="107"/>
      <c r="Z33" s="107"/>
    </row>
    <row r="34" spans="1:26" ht="12" customHeight="1" x14ac:dyDescent="0.3">
      <c r="A34" s="149" t="s">
        <v>551</v>
      </c>
      <c r="B34" s="107"/>
      <c r="C34" s="112" t="s">
        <v>552</v>
      </c>
      <c r="D34" s="108"/>
      <c r="E34" s="140"/>
      <c r="F34" s="140"/>
      <c r="G34" s="107"/>
      <c r="H34" s="107"/>
      <c r="I34" s="107"/>
      <c r="J34" s="107"/>
      <c r="K34" s="107"/>
      <c r="L34" s="107"/>
      <c r="M34" s="131">
        <v>129742</v>
      </c>
      <c r="N34" s="131">
        <v>62993</v>
      </c>
      <c r="O34" s="131">
        <v>66749</v>
      </c>
      <c r="P34" s="107"/>
      <c r="Q34" s="145" t="s">
        <v>467</v>
      </c>
      <c r="R34" s="146">
        <v>598182</v>
      </c>
      <c r="S34" s="147">
        <v>306434</v>
      </c>
      <c r="T34" s="148">
        <v>291748</v>
      </c>
      <c r="U34" s="107"/>
      <c r="V34" s="107"/>
      <c r="W34" s="107"/>
      <c r="X34" s="107"/>
      <c r="Y34" s="107"/>
      <c r="Z34" s="107"/>
    </row>
    <row r="35" spans="1:26" ht="12" customHeight="1" x14ac:dyDescent="0.3">
      <c r="A35" s="149" t="s">
        <v>553</v>
      </c>
      <c r="B35" s="107"/>
      <c r="C35" s="106" t="s">
        <v>554</v>
      </c>
      <c r="D35" s="108"/>
      <c r="E35" s="140"/>
      <c r="F35" s="140"/>
      <c r="G35" s="107"/>
      <c r="H35" s="107"/>
      <c r="I35" s="107"/>
      <c r="J35" s="107"/>
      <c r="K35" s="107"/>
      <c r="L35" s="107"/>
      <c r="M35" s="131">
        <v>131768</v>
      </c>
      <c r="N35" s="131">
        <v>63030</v>
      </c>
      <c r="O35" s="131">
        <v>68738</v>
      </c>
      <c r="P35" s="107"/>
      <c r="Q35" s="145" t="s">
        <v>471</v>
      </c>
      <c r="R35" s="146">
        <v>605068</v>
      </c>
      <c r="S35" s="147">
        <v>309819</v>
      </c>
      <c r="T35" s="148">
        <v>295249</v>
      </c>
      <c r="U35" s="107"/>
      <c r="V35" s="107"/>
      <c r="W35" s="107"/>
      <c r="X35" s="107"/>
      <c r="Y35" s="107"/>
      <c r="Z35" s="107"/>
    </row>
    <row r="36" spans="1:26" ht="12" customHeight="1" x14ac:dyDescent="0.3">
      <c r="A36" s="149" t="s">
        <v>555</v>
      </c>
      <c r="B36" s="107"/>
      <c r="C36" s="112" t="s">
        <v>461</v>
      </c>
      <c r="D36" s="108"/>
      <c r="E36" s="140"/>
      <c r="F36" s="140"/>
      <c r="G36" s="107"/>
      <c r="H36" s="107"/>
      <c r="I36" s="107"/>
      <c r="J36" s="107"/>
      <c r="K36" s="107"/>
      <c r="L36" s="107"/>
      <c r="M36" s="131">
        <v>132712</v>
      </c>
      <c r="N36" s="131">
        <v>62862</v>
      </c>
      <c r="O36" s="131">
        <v>69850</v>
      </c>
      <c r="P36" s="107"/>
      <c r="Q36" s="145" t="s">
        <v>476</v>
      </c>
      <c r="R36" s="146">
        <v>642476</v>
      </c>
      <c r="S36" s="147">
        <v>325752</v>
      </c>
      <c r="T36" s="148">
        <v>316724</v>
      </c>
      <c r="U36" s="107"/>
      <c r="V36" s="107"/>
      <c r="W36" s="107"/>
      <c r="X36" s="107"/>
      <c r="Y36" s="107"/>
      <c r="Z36" s="107"/>
    </row>
    <row r="37" spans="1:26" ht="12" customHeight="1" x14ac:dyDescent="0.3">
      <c r="A37" s="149" t="s">
        <v>556</v>
      </c>
      <c r="B37" s="107"/>
      <c r="C37" s="112" t="s">
        <v>557</v>
      </c>
      <c r="D37" s="108"/>
      <c r="E37" s="140"/>
      <c r="F37" s="140"/>
      <c r="G37" s="107"/>
      <c r="H37" s="107"/>
      <c r="I37" s="107"/>
      <c r="J37" s="107"/>
      <c r="K37" s="107"/>
      <c r="L37" s="107"/>
      <c r="M37" s="131">
        <v>131882</v>
      </c>
      <c r="N37" s="131">
        <v>62354</v>
      </c>
      <c r="O37" s="131">
        <v>69528</v>
      </c>
      <c r="P37" s="107"/>
      <c r="Q37" s="145" t="s">
        <v>480</v>
      </c>
      <c r="R37" s="146">
        <v>669960</v>
      </c>
      <c r="S37" s="147">
        <v>338888</v>
      </c>
      <c r="T37" s="148">
        <v>331072</v>
      </c>
      <c r="U37" s="107"/>
      <c r="V37" s="107"/>
      <c r="W37" s="107"/>
      <c r="X37" s="107"/>
      <c r="Y37" s="107"/>
      <c r="Z37" s="107"/>
    </row>
    <row r="38" spans="1:26" ht="12" customHeight="1" x14ac:dyDescent="0.3">
      <c r="A38" s="149" t="s">
        <v>558</v>
      </c>
      <c r="B38" s="107"/>
      <c r="C38" s="112" t="s">
        <v>559</v>
      </c>
      <c r="D38" s="108"/>
      <c r="E38" s="140"/>
      <c r="F38" s="140"/>
      <c r="G38" s="107"/>
      <c r="H38" s="107"/>
      <c r="I38" s="107"/>
      <c r="J38" s="107"/>
      <c r="K38" s="107"/>
      <c r="L38" s="107"/>
      <c r="M38" s="131">
        <v>129823</v>
      </c>
      <c r="N38" s="131">
        <v>61588</v>
      </c>
      <c r="O38" s="131">
        <v>68235</v>
      </c>
      <c r="P38" s="107"/>
      <c r="Q38" s="145" t="s">
        <v>484</v>
      </c>
      <c r="R38" s="146">
        <v>635633</v>
      </c>
      <c r="S38" s="147">
        <v>319048</v>
      </c>
      <c r="T38" s="148">
        <v>316585</v>
      </c>
      <c r="U38" s="107"/>
      <c r="V38" s="107"/>
      <c r="W38" s="107"/>
      <c r="X38" s="107"/>
      <c r="Y38" s="107"/>
      <c r="Z38" s="107"/>
    </row>
    <row r="39" spans="1:26" ht="12" customHeight="1" x14ac:dyDescent="0.3">
      <c r="A39" s="149" t="s">
        <v>560</v>
      </c>
      <c r="B39" s="107"/>
      <c r="C39" s="112" t="s">
        <v>561</v>
      </c>
      <c r="D39" s="150"/>
      <c r="E39" s="140"/>
      <c r="F39" s="140"/>
      <c r="G39" s="107"/>
      <c r="H39" s="107"/>
      <c r="I39" s="107"/>
      <c r="J39" s="107"/>
      <c r="K39" s="107"/>
      <c r="L39" s="107"/>
      <c r="M39" s="131">
        <v>127922</v>
      </c>
      <c r="N39" s="131">
        <v>60850</v>
      </c>
      <c r="O39" s="131">
        <v>67072</v>
      </c>
      <c r="P39" s="107"/>
      <c r="Q39" s="145" t="s">
        <v>488</v>
      </c>
      <c r="R39" s="146">
        <v>657874</v>
      </c>
      <c r="S39" s="147">
        <v>313458</v>
      </c>
      <c r="T39" s="148">
        <v>344416</v>
      </c>
      <c r="U39" s="107"/>
      <c r="V39" s="107"/>
      <c r="W39" s="107"/>
      <c r="X39" s="107"/>
      <c r="Y39" s="107"/>
      <c r="Z39" s="107"/>
    </row>
    <row r="40" spans="1:26" ht="12" customHeight="1" x14ac:dyDescent="0.3">
      <c r="A40" s="106" t="s">
        <v>562</v>
      </c>
      <c r="B40" s="107"/>
      <c r="C40" s="112" t="s">
        <v>563</v>
      </c>
      <c r="D40" s="108"/>
      <c r="E40" s="140"/>
      <c r="F40" s="140"/>
      <c r="G40" s="107"/>
      <c r="H40" s="107"/>
      <c r="I40" s="107"/>
      <c r="J40" s="107"/>
      <c r="K40" s="107"/>
      <c r="L40" s="107"/>
      <c r="M40" s="131">
        <v>126082</v>
      </c>
      <c r="N40" s="131">
        <v>60165</v>
      </c>
      <c r="O40" s="131">
        <v>65917</v>
      </c>
      <c r="P40" s="107"/>
      <c r="Q40" s="145" t="s">
        <v>492</v>
      </c>
      <c r="R40" s="146">
        <v>614779</v>
      </c>
      <c r="S40" s="147">
        <v>293158</v>
      </c>
      <c r="T40" s="148">
        <v>321621</v>
      </c>
      <c r="U40" s="107"/>
      <c r="V40" s="107"/>
      <c r="W40" s="107"/>
      <c r="X40" s="107"/>
      <c r="Y40" s="107"/>
      <c r="Z40" s="107"/>
    </row>
    <row r="41" spans="1:26" ht="12" customHeight="1" x14ac:dyDescent="0.3">
      <c r="A41" s="112" t="s">
        <v>564</v>
      </c>
      <c r="B41" s="107"/>
      <c r="C41" s="151" t="s">
        <v>565</v>
      </c>
      <c r="D41" s="108"/>
      <c r="E41" s="140"/>
      <c r="F41" s="140"/>
      <c r="G41" s="107"/>
      <c r="H41" s="107"/>
      <c r="I41" s="107"/>
      <c r="J41" s="107"/>
      <c r="K41" s="107"/>
      <c r="L41" s="107"/>
      <c r="M41" s="131"/>
      <c r="N41" s="131"/>
      <c r="O41" s="131"/>
      <c r="P41" s="107"/>
      <c r="Q41" s="145"/>
      <c r="R41" s="146"/>
      <c r="S41" s="147"/>
      <c r="T41" s="148"/>
      <c r="U41" s="107"/>
      <c r="V41" s="107"/>
      <c r="W41" s="107"/>
      <c r="X41" s="107"/>
      <c r="Y41" s="107"/>
      <c r="Z41" s="107"/>
    </row>
    <row r="42" spans="1:26" ht="12" customHeight="1" x14ac:dyDescent="0.3">
      <c r="A42" s="112" t="s">
        <v>566</v>
      </c>
      <c r="B42" s="107"/>
      <c r="C42" s="152" t="s">
        <v>567</v>
      </c>
      <c r="D42" s="108"/>
      <c r="E42" s="140"/>
      <c r="F42" s="140"/>
      <c r="G42" s="107"/>
      <c r="H42" s="107"/>
      <c r="I42" s="107"/>
      <c r="J42" s="107"/>
      <c r="K42" s="107"/>
      <c r="L42" s="107"/>
      <c r="M42" s="131"/>
      <c r="N42" s="131"/>
      <c r="O42" s="131"/>
      <c r="P42" s="107"/>
      <c r="Q42" s="145"/>
      <c r="R42" s="146"/>
      <c r="S42" s="147"/>
      <c r="T42" s="148"/>
      <c r="U42" s="107"/>
      <c r="V42" s="107"/>
      <c r="W42" s="107"/>
      <c r="X42" s="107"/>
      <c r="Y42" s="107"/>
      <c r="Z42" s="107"/>
    </row>
    <row r="43" spans="1:26" ht="12" customHeight="1" x14ac:dyDescent="0.3">
      <c r="A43" s="112" t="s">
        <v>568</v>
      </c>
      <c r="B43" s="107"/>
      <c r="C43" s="108"/>
      <c r="D43" s="108"/>
      <c r="E43" s="140"/>
      <c r="F43" s="140"/>
      <c r="G43" s="107"/>
      <c r="H43" s="107"/>
      <c r="I43" s="107"/>
      <c r="J43" s="107"/>
      <c r="K43" s="107"/>
      <c r="L43" s="107"/>
      <c r="M43" s="131"/>
      <c r="N43" s="131"/>
      <c r="O43" s="131"/>
      <c r="P43" s="107"/>
      <c r="Q43" s="145"/>
      <c r="R43" s="146"/>
      <c r="S43" s="147"/>
      <c r="T43" s="148"/>
      <c r="U43" s="107"/>
      <c r="V43" s="107"/>
      <c r="W43" s="107"/>
      <c r="X43" s="107"/>
      <c r="Y43" s="107"/>
      <c r="Z43" s="107"/>
    </row>
    <row r="44" spans="1:26" ht="12" customHeight="1" x14ac:dyDescent="0.3">
      <c r="A44" s="112" t="s">
        <v>569</v>
      </c>
      <c r="B44" s="107"/>
      <c r="C44" s="108"/>
      <c r="D44" s="108"/>
      <c r="E44" s="140"/>
      <c r="F44" s="140"/>
      <c r="G44" s="107"/>
      <c r="H44" s="107"/>
      <c r="I44" s="107"/>
      <c r="J44" s="107"/>
      <c r="K44" s="107"/>
      <c r="L44" s="107"/>
      <c r="M44" s="131"/>
      <c r="N44" s="131"/>
      <c r="O44" s="131"/>
      <c r="P44" s="107"/>
      <c r="Q44" s="145"/>
      <c r="R44" s="146"/>
      <c r="S44" s="147"/>
      <c r="T44" s="148"/>
      <c r="U44" s="107"/>
      <c r="V44" s="107"/>
      <c r="W44" s="107"/>
      <c r="X44" s="107"/>
      <c r="Y44" s="107"/>
      <c r="Z44" s="107"/>
    </row>
    <row r="45" spans="1:26" ht="12" customHeight="1" x14ac:dyDescent="0.3">
      <c r="A45" s="112" t="s">
        <v>570</v>
      </c>
      <c r="B45" s="107"/>
      <c r="C45" s="107"/>
      <c r="D45" s="108"/>
      <c r="E45" s="140"/>
      <c r="F45" s="140"/>
      <c r="G45" s="107"/>
      <c r="H45" s="107"/>
      <c r="I45" s="107"/>
      <c r="J45" s="107"/>
      <c r="K45" s="107"/>
      <c r="L45" s="107"/>
      <c r="M45" s="131">
        <v>123600</v>
      </c>
      <c r="N45" s="131">
        <v>59117</v>
      </c>
      <c r="O45" s="131">
        <v>64483</v>
      </c>
      <c r="P45" s="107"/>
      <c r="Q45" s="145" t="s">
        <v>497</v>
      </c>
      <c r="R45" s="146">
        <v>536343</v>
      </c>
      <c r="S45" s="147">
        <v>254902</v>
      </c>
      <c r="T45" s="148">
        <v>281441</v>
      </c>
      <c r="U45" s="107"/>
      <c r="V45" s="107"/>
      <c r="W45" s="107"/>
      <c r="X45" s="107"/>
      <c r="Y45" s="107"/>
      <c r="Z45" s="107"/>
    </row>
    <row r="46" spans="1:26" ht="12" customHeight="1" x14ac:dyDescent="0.3">
      <c r="A46" s="106" t="s">
        <v>571</v>
      </c>
      <c r="B46" s="107"/>
      <c r="C46" s="107"/>
      <c r="D46" s="108"/>
      <c r="E46" s="140"/>
      <c r="F46" s="140"/>
      <c r="G46" s="107"/>
      <c r="H46" s="107"/>
      <c r="I46" s="107"/>
      <c r="J46" s="107"/>
      <c r="K46" s="107"/>
      <c r="L46" s="107"/>
      <c r="M46" s="131"/>
      <c r="N46" s="131"/>
      <c r="O46" s="131"/>
      <c r="P46" s="107"/>
      <c r="Q46" s="145"/>
      <c r="R46" s="146"/>
      <c r="S46" s="147"/>
      <c r="T46" s="148"/>
      <c r="U46" s="107"/>
      <c r="V46" s="107"/>
      <c r="W46" s="107"/>
      <c r="X46" s="107"/>
      <c r="Y46" s="107"/>
      <c r="Z46" s="107"/>
    </row>
    <row r="47" spans="1:26" ht="12" customHeight="1" x14ac:dyDescent="0.3">
      <c r="A47" s="112" t="s">
        <v>572</v>
      </c>
      <c r="B47" s="107"/>
      <c r="C47" s="107"/>
      <c r="D47" s="108"/>
      <c r="E47" s="140"/>
      <c r="F47" s="140"/>
      <c r="G47" s="107"/>
      <c r="H47" s="107"/>
      <c r="I47" s="107"/>
      <c r="J47" s="107"/>
      <c r="K47" s="107"/>
      <c r="L47" s="107"/>
      <c r="M47" s="131"/>
      <c r="N47" s="131"/>
      <c r="O47" s="131"/>
      <c r="P47" s="107"/>
      <c r="Q47" s="145"/>
      <c r="R47" s="146"/>
      <c r="S47" s="147"/>
      <c r="T47" s="148"/>
      <c r="U47" s="107"/>
      <c r="V47" s="107"/>
      <c r="W47" s="107"/>
      <c r="X47" s="107"/>
      <c r="Y47" s="107"/>
      <c r="Z47" s="107"/>
    </row>
    <row r="48" spans="1:26" ht="12" customHeight="1" x14ac:dyDescent="0.3">
      <c r="A48" s="112" t="s">
        <v>573</v>
      </c>
      <c r="B48" s="107"/>
      <c r="C48" s="107"/>
      <c r="D48" s="108"/>
      <c r="E48" s="140"/>
      <c r="F48" s="140"/>
      <c r="G48" s="107"/>
      <c r="H48" s="107"/>
      <c r="I48" s="107"/>
      <c r="J48" s="107"/>
      <c r="K48" s="107"/>
      <c r="L48" s="107"/>
      <c r="M48" s="131"/>
      <c r="N48" s="131"/>
      <c r="O48" s="131"/>
      <c r="P48" s="107"/>
      <c r="Q48" s="145"/>
      <c r="R48" s="146"/>
      <c r="S48" s="147"/>
      <c r="T48" s="148"/>
      <c r="U48" s="107"/>
      <c r="V48" s="107"/>
      <c r="W48" s="107"/>
      <c r="X48" s="107"/>
      <c r="Y48" s="107"/>
      <c r="Z48" s="107"/>
    </row>
    <row r="49" spans="1:26" ht="12" customHeight="1" x14ac:dyDescent="0.3">
      <c r="A49" s="153" t="s">
        <v>574</v>
      </c>
      <c r="B49" s="107"/>
      <c r="C49" s="107"/>
      <c r="D49" s="108"/>
      <c r="E49" s="140"/>
      <c r="F49" s="140"/>
      <c r="G49" s="107"/>
      <c r="H49" s="107"/>
      <c r="I49" s="107"/>
      <c r="J49" s="107"/>
      <c r="K49" s="107"/>
      <c r="L49" s="107"/>
      <c r="M49" s="131">
        <v>120324</v>
      </c>
      <c r="N49" s="131">
        <v>57551</v>
      </c>
      <c r="O49" s="131">
        <v>62773</v>
      </c>
      <c r="P49" s="107"/>
      <c r="Q49" s="145" t="s">
        <v>501</v>
      </c>
      <c r="R49" s="146">
        <v>516837</v>
      </c>
      <c r="S49" s="147">
        <v>242123</v>
      </c>
      <c r="T49" s="148">
        <v>274714</v>
      </c>
      <c r="U49" s="107"/>
      <c r="V49" s="107"/>
      <c r="W49" s="107"/>
      <c r="X49" s="107"/>
      <c r="Y49" s="107"/>
      <c r="Z49" s="107"/>
    </row>
    <row r="50" spans="1:26" ht="12" customHeight="1" x14ac:dyDescent="0.3">
      <c r="A50" s="122" t="s">
        <v>575</v>
      </c>
      <c r="B50" s="107"/>
      <c r="C50" s="108"/>
      <c r="D50" s="108"/>
      <c r="E50" s="140"/>
      <c r="F50" s="140"/>
      <c r="G50" s="107"/>
      <c r="H50" s="107"/>
      <c r="I50" s="107"/>
      <c r="J50" s="107"/>
      <c r="K50" s="107"/>
      <c r="L50" s="107"/>
      <c r="M50" s="131">
        <v>116606</v>
      </c>
      <c r="N50" s="131">
        <v>55686</v>
      </c>
      <c r="O50" s="131">
        <v>60920</v>
      </c>
      <c r="P50" s="107"/>
      <c r="Q50" s="145" t="s">
        <v>505</v>
      </c>
      <c r="R50" s="146">
        <v>489703</v>
      </c>
      <c r="S50" s="147">
        <v>225926</v>
      </c>
      <c r="T50" s="148">
        <v>263777</v>
      </c>
      <c r="U50" s="107"/>
      <c r="V50" s="107"/>
      <c r="W50" s="107"/>
      <c r="X50" s="107"/>
      <c r="Y50" s="107"/>
      <c r="Z50" s="107"/>
    </row>
    <row r="51" spans="1:26" ht="12" customHeight="1" x14ac:dyDescent="0.3">
      <c r="A51" s="122" t="s">
        <v>576</v>
      </c>
      <c r="B51" s="107"/>
      <c r="C51" s="108"/>
      <c r="D51" s="108"/>
      <c r="E51" s="140"/>
      <c r="F51" s="140"/>
      <c r="G51" s="107"/>
      <c r="H51" s="107"/>
      <c r="I51" s="107"/>
      <c r="J51" s="107"/>
      <c r="K51" s="107"/>
      <c r="L51" s="107"/>
      <c r="M51" s="131">
        <v>112852</v>
      </c>
      <c r="N51" s="131">
        <v>53849</v>
      </c>
      <c r="O51" s="131">
        <v>59003</v>
      </c>
      <c r="P51" s="107"/>
      <c r="Q51" s="145" t="s">
        <v>509</v>
      </c>
      <c r="R51" s="146">
        <v>406084</v>
      </c>
      <c r="S51" s="147">
        <v>183930</v>
      </c>
      <c r="T51" s="148">
        <v>222154</v>
      </c>
      <c r="U51" s="107"/>
      <c r="V51" s="107"/>
      <c r="W51" s="107"/>
      <c r="X51" s="107"/>
      <c r="Y51" s="107"/>
      <c r="Z51" s="107"/>
    </row>
    <row r="52" spans="1:26" ht="12" customHeight="1" x14ac:dyDescent="0.3">
      <c r="A52" s="106" t="s">
        <v>577</v>
      </c>
      <c r="B52" s="107"/>
      <c r="C52" s="108"/>
      <c r="D52" s="108"/>
      <c r="E52" s="140"/>
      <c r="F52" s="140"/>
      <c r="G52" s="107"/>
      <c r="H52" s="107"/>
      <c r="I52" s="107"/>
      <c r="J52" s="107"/>
      <c r="K52" s="107"/>
      <c r="L52" s="107"/>
      <c r="M52" s="131">
        <v>97001</v>
      </c>
      <c r="N52" s="131">
        <v>44730</v>
      </c>
      <c r="O52" s="131">
        <v>52271</v>
      </c>
      <c r="P52" s="107"/>
      <c r="Q52" s="107"/>
      <c r="R52" s="107"/>
      <c r="S52" s="107"/>
      <c r="T52" s="107"/>
      <c r="U52" s="107"/>
      <c r="V52" s="107"/>
      <c r="W52" s="107"/>
      <c r="X52" s="107"/>
      <c r="Y52" s="107"/>
      <c r="Z52" s="107"/>
    </row>
    <row r="53" spans="1:26" ht="12" customHeight="1" x14ac:dyDescent="0.3">
      <c r="A53" s="153" t="s">
        <v>578</v>
      </c>
      <c r="B53" s="107"/>
      <c r="C53" s="108"/>
      <c r="D53" s="108"/>
      <c r="E53" s="140"/>
      <c r="F53" s="140"/>
      <c r="G53" s="107"/>
      <c r="H53" s="107"/>
      <c r="I53" s="107"/>
      <c r="J53" s="107"/>
      <c r="K53" s="107"/>
      <c r="L53" s="107"/>
      <c r="M53" s="131">
        <v>93445</v>
      </c>
      <c r="N53" s="131">
        <v>42931</v>
      </c>
      <c r="O53" s="131">
        <v>50514</v>
      </c>
      <c r="P53" s="107"/>
      <c r="Q53" s="107"/>
      <c r="R53" s="107"/>
      <c r="S53" s="107"/>
      <c r="T53" s="107"/>
      <c r="U53" s="107"/>
      <c r="V53" s="107"/>
      <c r="W53" s="107"/>
      <c r="X53" s="107"/>
      <c r="Y53" s="107"/>
      <c r="Z53" s="107"/>
    </row>
    <row r="54" spans="1:26" ht="12" customHeight="1" x14ac:dyDescent="0.3">
      <c r="A54" s="153" t="s">
        <v>579</v>
      </c>
      <c r="B54" s="107"/>
      <c r="C54" s="108"/>
      <c r="D54" s="108"/>
      <c r="E54" s="140"/>
      <c r="F54" s="140"/>
      <c r="G54" s="107"/>
      <c r="H54" s="107"/>
      <c r="I54" s="107"/>
      <c r="J54" s="107"/>
      <c r="K54" s="107"/>
      <c r="L54" s="107"/>
      <c r="M54" s="131">
        <v>89853</v>
      </c>
      <c r="N54" s="131">
        <v>41126</v>
      </c>
      <c r="O54" s="131">
        <v>48727</v>
      </c>
      <c r="P54" s="107"/>
      <c r="Q54" s="107"/>
      <c r="R54" s="107"/>
      <c r="S54" s="107"/>
      <c r="T54" s="107"/>
      <c r="U54" s="107"/>
      <c r="V54" s="107"/>
      <c r="W54" s="107"/>
      <c r="X54" s="107"/>
      <c r="Y54" s="107"/>
      <c r="Z54" s="107"/>
    </row>
    <row r="55" spans="1:26" ht="12" customHeight="1" x14ac:dyDescent="0.3">
      <c r="A55" s="106" t="s">
        <v>580</v>
      </c>
      <c r="B55" s="107"/>
      <c r="C55" s="108"/>
      <c r="D55" s="108"/>
      <c r="E55" s="140"/>
      <c r="F55" s="140"/>
      <c r="G55" s="107"/>
      <c r="H55" s="107"/>
      <c r="I55" s="107"/>
      <c r="J55" s="107"/>
      <c r="K55" s="107"/>
      <c r="L55" s="107"/>
      <c r="M55" s="131">
        <v>66807</v>
      </c>
      <c r="N55" s="131">
        <v>30117</v>
      </c>
      <c r="O55" s="131">
        <v>36690</v>
      </c>
      <c r="P55" s="107"/>
      <c r="Q55" s="107"/>
      <c r="R55" s="107"/>
      <c r="S55" s="107"/>
      <c r="T55" s="107"/>
      <c r="U55" s="107"/>
      <c r="V55" s="107"/>
      <c r="W55" s="107"/>
      <c r="X55" s="107"/>
      <c r="Y55" s="107"/>
      <c r="Z55" s="107"/>
    </row>
    <row r="56" spans="1:26" ht="12" customHeight="1" x14ac:dyDescent="0.3">
      <c r="A56" s="153" t="s">
        <v>581</v>
      </c>
      <c r="B56" s="107"/>
      <c r="C56" s="108"/>
      <c r="D56" s="108"/>
      <c r="E56" s="140"/>
      <c r="F56" s="140"/>
      <c r="G56" s="107"/>
      <c r="H56" s="107"/>
      <c r="I56" s="107"/>
      <c r="J56" s="107"/>
      <c r="K56" s="107"/>
      <c r="L56" s="107"/>
      <c r="M56" s="131">
        <v>63071</v>
      </c>
      <c r="N56" s="131">
        <v>28387</v>
      </c>
      <c r="O56" s="131">
        <v>34684</v>
      </c>
      <c r="P56" s="107"/>
      <c r="Q56" s="107"/>
      <c r="R56" s="107"/>
      <c r="S56" s="107"/>
      <c r="T56" s="107"/>
      <c r="U56" s="107"/>
      <c r="V56" s="107"/>
      <c r="W56" s="107"/>
      <c r="X56" s="107"/>
      <c r="Y56" s="107"/>
      <c r="Z56" s="107"/>
    </row>
    <row r="57" spans="1:26" ht="12" customHeight="1" x14ac:dyDescent="0.3">
      <c r="A57" s="153" t="s">
        <v>582</v>
      </c>
      <c r="B57" s="107"/>
      <c r="C57" s="108"/>
      <c r="D57" s="108"/>
      <c r="E57" s="140"/>
      <c r="F57" s="140"/>
      <c r="G57" s="107"/>
      <c r="H57" s="107"/>
      <c r="I57" s="107"/>
      <c r="J57" s="107"/>
      <c r="K57" s="107"/>
      <c r="L57" s="107"/>
      <c r="M57" s="131">
        <v>59761</v>
      </c>
      <c r="N57" s="131">
        <v>26856</v>
      </c>
      <c r="O57" s="131">
        <v>32905</v>
      </c>
      <c r="P57" s="107"/>
      <c r="Q57" s="107"/>
      <c r="R57" s="107"/>
      <c r="S57" s="107"/>
      <c r="T57" s="107"/>
      <c r="U57" s="107"/>
      <c r="V57" s="107"/>
      <c r="W57" s="107"/>
      <c r="X57" s="107"/>
      <c r="Y57" s="107"/>
      <c r="Z57" s="107"/>
    </row>
    <row r="58" spans="1:26" ht="12" customHeight="1" x14ac:dyDescent="0.3">
      <c r="A58" s="153" t="s">
        <v>583</v>
      </c>
      <c r="B58" s="107"/>
      <c r="C58" s="108"/>
      <c r="D58" s="108"/>
      <c r="E58" s="140"/>
      <c r="F58" s="140"/>
      <c r="G58" s="107"/>
      <c r="H58" s="107"/>
      <c r="I58" s="107"/>
      <c r="J58" s="107"/>
      <c r="K58" s="107"/>
      <c r="L58" s="107"/>
      <c r="M58" s="131">
        <v>56749</v>
      </c>
      <c r="N58" s="131">
        <v>25466</v>
      </c>
      <c r="O58" s="131">
        <v>31283</v>
      </c>
      <c r="P58" s="107"/>
      <c r="Q58" s="107"/>
      <c r="R58" s="107"/>
      <c r="S58" s="107"/>
      <c r="T58" s="107"/>
      <c r="U58" s="107"/>
      <c r="V58" s="107"/>
      <c r="W58" s="107"/>
      <c r="X58" s="107"/>
      <c r="Y58" s="107"/>
      <c r="Z58" s="107"/>
    </row>
    <row r="59" spans="1:26" ht="16.5" customHeight="1" x14ac:dyDescent="0.3">
      <c r="A59" s="107"/>
      <c r="B59" s="107"/>
      <c r="C59" s="108"/>
      <c r="D59" s="108"/>
      <c r="E59" s="140"/>
      <c r="F59" s="140"/>
      <c r="G59" s="107"/>
      <c r="H59" s="107"/>
      <c r="I59" s="107"/>
      <c r="J59" s="107"/>
      <c r="K59" s="107"/>
      <c r="L59" s="107"/>
      <c r="M59" s="131">
        <v>53748</v>
      </c>
      <c r="N59" s="131">
        <v>24086</v>
      </c>
      <c r="O59" s="131">
        <v>29662</v>
      </c>
      <c r="P59" s="107"/>
      <c r="Q59" s="107"/>
      <c r="R59" s="107"/>
      <c r="S59" s="107"/>
      <c r="T59" s="107"/>
      <c r="U59" s="107"/>
      <c r="V59" s="107"/>
      <c r="W59" s="107"/>
      <c r="X59" s="107"/>
      <c r="Y59" s="107"/>
      <c r="Z59" s="107"/>
    </row>
    <row r="60" spans="1:26" ht="16.5" customHeight="1" x14ac:dyDescent="0.3">
      <c r="A60" s="107"/>
      <c r="B60" s="107"/>
      <c r="C60" s="108"/>
      <c r="D60" s="108"/>
      <c r="E60" s="140"/>
      <c r="F60" s="140"/>
      <c r="G60" s="107"/>
      <c r="H60" s="107"/>
      <c r="I60" s="107"/>
      <c r="J60" s="107"/>
      <c r="K60" s="107"/>
      <c r="L60" s="107"/>
      <c r="M60" s="131">
        <v>50833</v>
      </c>
      <c r="N60" s="131">
        <v>22745</v>
      </c>
      <c r="O60" s="131">
        <v>28088</v>
      </c>
      <c r="P60" s="107"/>
      <c r="Q60" s="107"/>
      <c r="R60" s="107"/>
      <c r="S60" s="107"/>
      <c r="T60" s="107"/>
      <c r="U60" s="107"/>
      <c r="V60" s="107"/>
      <c r="W60" s="107"/>
      <c r="X60" s="107"/>
      <c r="Y60" s="107"/>
      <c r="Z60" s="107"/>
    </row>
    <row r="61" spans="1:26" ht="16.5" customHeight="1" x14ac:dyDescent="0.3">
      <c r="A61" s="107"/>
      <c r="B61" s="107"/>
      <c r="C61" s="108"/>
      <c r="D61" s="108"/>
      <c r="E61" s="140"/>
      <c r="F61" s="140"/>
      <c r="G61" s="107"/>
      <c r="H61" s="107"/>
      <c r="I61" s="107"/>
      <c r="J61" s="107"/>
      <c r="K61" s="107"/>
      <c r="L61" s="107"/>
      <c r="M61" s="131">
        <v>47916</v>
      </c>
      <c r="N61" s="131">
        <v>21407</v>
      </c>
      <c r="O61" s="131">
        <v>26509</v>
      </c>
      <c r="P61" s="107"/>
      <c r="Q61" s="107"/>
      <c r="R61" s="107"/>
      <c r="S61" s="107"/>
      <c r="T61" s="107"/>
      <c r="U61" s="107"/>
      <c r="V61" s="107"/>
      <c r="W61" s="107"/>
      <c r="X61" s="107"/>
      <c r="Y61" s="107"/>
      <c r="Z61" s="107"/>
    </row>
    <row r="62" spans="1:26" ht="16.5" customHeight="1" x14ac:dyDescent="0.3">
      <c r="A62" s="107"/>
      <c r="B62" s="107"/>
      <c r="C62" s="108"/>
      <c r="D62" s="108"/>
      <c r="E62" s="140"/>
      <c r="F62" s="140"/>
      <c r="G62" s="107"/>
      <c r="H62" s="107"/>
      <c r="I62" s="107"/>
      <c r="J62" s="107"/>
      <c r="K62" s="107"/>
      <c r="L62" s="107"/>
      <c r="M62" s="131">
        <v>44929</v>
      </c>
      <c r="N62" s="131">
        <v>20042</v>
      </c>
      <c r="O62" s="131">
        <v>24887</v>
      </c>
      <c r="P62" s="107"/>
      <c r="Q62" s="107"/>
      <c r="R62" s="107"/>
      <c r="S62" s="107"/>
      <c r="T62" s="107"/>
      <c r="U62" s="107"/>
      <c r="V62" s="107"/>
      <c r="W62" s="107"/>
      <c r="X62" s="107"/>
      <c r="Y62" s="107"/>
      <c r="Z62" s="107"/>
    </row>
    <row r="63" spans="1:26" ht="16.5" customHeight="1" x14ac:dyDescent="0.3">
      <c r="A63" s="107"/>
      <c r="B63" s="107"/>
      <c r="C63" s="108"/>
      <c r="D63" s="108"/>
      <c r="E63" s="140"/>
      <c r="F63" s="140"/>
      <c r="G63" s="107"/>
      <c r="H63" s="107"/>
      <c r="I63" s="107"/>
      <c r="J63" s="107"/>
      <c r="K63" s="107"/>
      <c r="L63" s="107"/>
      <c r="M63" s="131">
        <v>41939</v>
      </c>
      <c r="N63" s="131">
        <v>18676</v>
      </c>
      <c r="O63" s="131">
        <v>23263</v>
      </c>
      <c r="P63" s="107"/>
      <c r="Q63" s="107"/>
      <c r="R63" s="107"/>
      <c r="S63" s="107"/>
      <c r="T63" s="107"/>
      <c r="U63" s="107"/>
      <c r="V63" s="107"/>
      <c r="W63" s="107"/>
      <c r="X63" s="107"/>
      <c r="Y63" s="107"/>
      <c r="Z63" s="107"/>
    </row>
    <row r="64" spans="1:26" ht="16.5" customHeight="1" x14ac:dyDescent="0.3">
      <c r="A64" s="107"/>
      <c r="B64" s="107"/>
      <c r="C64" s="108"/>
      <c r="D64" s="108"/>
      <c r="E64" s="140"/>
      <c r="F64" s="140"/>
      <c r="G64" s="107"/>
      <c r="H64" s="107"/>
      <c r="I64" s="107"/>
      <c r="J64" s="107"/>
      <c r="K64" s="107"/>
      <c r="L64" s="107"/>
      <c r="M64" s="131">
        <v>39086</v>
      </c>
      <c r="N64" s="131">
        <v>17369</v>
      </c>
      <c r="O64" s="131">
        <v>21717</v>
      </c>
      <c r="P64" s="107"/>
      <c r="Q64" s="107"/>
      <c r="R64" s="107"/>
      <c r="S64" s="107"/>
      <c r="T64" s="107"/>
      <c r="U64" s="107"/>
      <c r="V64" s="107"/>
      <c r="W64" s="107"/>
      <c r="X64" s="107"/>
      <c r="Y64" s="107"/>
      <c r="Z64" s="107"/>
    </row>
    <row r="65" spans="1:26" ht="16.5" customHeight="1" x14ac:dyDescent="0.3">
      <c r="A65" s="107"/>
      <c r="B65" s="107"/>
      <c r="C65" s="108"/>
      <c r="D65" s="108"/>
      <c r="E65" s="140"/>
      <c r="F65" s="140"/>
      <c r="G65" s="107"/>
      <c r="H65" s="107"/>
      <c r="I65" s="107"/>
      <c r="J65" s="107"/>
      <c r="K65" s="107"/>
      <c r="L65" s="107"/>
      <c r="M65" s="131">
        <v>36348</v>
      </c>
      <c r="N65" s="131">
        <v>16117</v>
      </c>
      <c r="O65" s="131">
        <v>20231</v>
      </c>
      <c r="P65" s="107"/>
      <c r="Q65" s="107"/>
      <c r="R65" s="107"/>
      <c r="S65" s="107"/>
      <c r="T65" s="107"/>
      <c r="U65" s="107"/>
      <c r="V65" s="107"/>
      <c r="W65" s="107"/>
      <c r="X65" s="107"/>
      <c r="Y65" s="107"/>
      <c r="Z65" s="107"/>
    </row>
    <row r="66" spans="1:26" ht="16.5" customHeight="1" x14ac:dyDescent="0.3">
      <c r="A66" s="107"/>
      <c r="B66" s="107"/>
      <c r="C66" s="108"/>
      <c r="D66" s="108"/>
      <c r="E66" s="140"/>
      <c r="F66" s="140"/>
      <c r="G66" s="107"/>
      <c r="H66" s="107"/>
      <c r="I66" s="107"/>
      <c r="J66" s="107"/>
      <c r="K66" s="107"/>
      <c r="L66" s="107"/>
      <c r="M66" s="131">
        <v>33755</v>
      </c>
      <c r="N66" s="131">
        <v>14898</v>
      </c>
      <c r="O66" s="131">
        <v>18857</v>
      </c>
      <c r="P66" s="107"/>
      <c r="Q66" s="107"/>
      <c r="R66" s="107"/>
      <c r="S66" s="107"/>
      <c r="T66" s="107"/>
      <c r="U66" s="107"/>
      <c r="V66" s="107"/>
      <c r="W66" s="107"/>
      <c r="X66" s="107"/>
      <c r="Y66" s="107"/>
      <c r="Z66" s="107"/>
    </row>
    <row r="67" spans="1:26" ht="16.5" customHeight="1" x14ac:dyDescent="0.3">
      <c r="A67" s="107"/>
      <c r="B67" s="107"/>
      <c r="C67" s="108"/>
      <c r="D67" s="108"/>
      <c r="E67" s="140"/>
      <c r="F67" s="140"/>
      <c r="G67" s="107"/>
      <c r="H67" s="107"/>
      <c r="I67" s="107"/>
      <c r="J67" s="107"/>
      <c r="K67" s="107"/>
      <c r="L67" s="107"/>
      <c r="M67" s="131">
        <v>31333</v>
      </c>
      <c r="N67" s="131">
        <v>13708</v>
      </c>
      <c r="O67" s="131">
        <v>17625</v>
      </c>
      <c r="P67" s="107"/>
      <c r="Q67" s="107"/>
      <c r="R67" s="107"/>
      <c r="S67" s="107"/>
      <c r="T67" s="107"/>
      <c r="U67" s="107"/>
      <c r="V67" s="107"/>
      <c r="W67" s="107"/>
      <c r="X67" s="107"/>
      <c r="Y67" s="107"/>
      <c r="Z67" s="107"/>
    </row>
    <row r="68" spans="1:26" ht="16.5" customHeight="1" x14ac:dyDescent="0.3">
      <c r="A68" s="107"/>
      <c r="B68" s="107"/>
      <c r="C68" s="108"/>
      <c r="D68" s="108"/>
      <c r="E68" s="140"/>
      <c r="F68" s="140"/>
      <c r="G68" s="107"/>
      <c r="H68" s="107"/>
      <c r="I68" s="107"/>
      <c r="J68" s="107"/>
      <c r="K68" s="107"/>
      <c r="L68" s="107"/>
      <c r="M68" s="131">
        <v>28832</v>
      </c>
      <c r="N68" s="131">
        <v>12440</v>
      </c>
      <c r="O68" s="131">
        <v>16392</v>
      </c>
      <c r="P68" s="107"/>
      <c r="Q68" s="107"/>
      <c r="R68" s="107"/>
      <c r="S68" s="107"/>
      <c r="T68" s="107"/>
      <c r="U68" s="107"/>
      <c r="V68" s="107"/>
      <c r="W68" s="107"/>
      <c r="X68" s="107"/>
      <c r="Y68" s="107"/>
      <c r="Z68" s="107"/>
    </row>
    <row r="69" spans="1:26" ht="16.5" customHeight="1" x14ac:dyDescent="0.3">
      <c r="A69" s="107"/>
      <c r="B69" s="107"/>
      <c r="C69" s="108"/>
      <c r="D69" s="108"/>
      <c r="E69" s="140"/>
      <c r="F69" s="140"/>
      <c r="G69" s="107"/>
      <c r="H69" s="107"/>
      <c r="I69" s="107"/>
      <c r="J69" s="107"/>
      <c r="K69" s="107"/>
      <c r="L69" s="107"/>
      <c r="M69" s="131">
        <v>26662</v>
      </c>
      <c r="N69" s="131">
        <v>11342</v>
      </c>
      <c r="O69" s="131">
        <v>15320</v>
      </c>
      <c r="P69" s="107"/>
      <c r="Q69" s="107"/>
      <c r="R69" s="107"/>
      <c r="S69" s="107"/>
      <c r="T69" s="107"/>
      <c r="U69" s="107"/>
      <c r="V69" s="107"/>
      <c r="W69" s="107"/>
      <c r="X69" s="107"/>
      <c r="Y69" s="107"/>
      <c r="Z69" s="107"/>
    </row>
    <row r="70" spans="1:26" ht="16.5" customHeight="1" x14ac:dyDescent="0.3">
      <c r="A70" s="107"/>
      <c r="B70" s="107"/>
      <c r="C70" s="108"/>
      <c r="D70" s="108"/>
      <c r="E70" s="140"/>
      <c r="F70" s="140"/>
      <c r="G70" s="107"/>
      <c r="H70" s="107"/>
      <c r="I70" s="107"/>
      <c r="J70" s="107"/>
      <c r="K70" s="107"/>
      <c r="L70" s="107"/>
      <c r="M70" s="131">
        <v>24625</v>
      </c>
      <c r="N70" s="131">
        <v>10306</v>
      </c>
      <c r="O70" s="131">
        <v>14319</v>
      </c>
      <c r="P70" s="107"/>
      <c r="Q70" s="107"/>
      <c r="R70" s="107"/>
      <c r="S70" s="107"/>
      <c r="T70" s="107"/>
      <c r="U70" s="107"/>
      <c r="V70" s="107"/>
      <c r="W70" s="107"/>
      <c r="X70" s="107"/>
      <c r="Y70" s="107"/>
      <c r="Z70" s="107"/>
    </row>
    <row r="71" spans="1:26" ht="16.5" customHeight="1" x14ac:dyDescent="0.3">
      <c r="A71" s="107"/>
      <c r="B71" s="107"/>
      <c r="C71" s="108"/>
      <c r="D71" s="108"/>
      <c r="E71" s="140"/>
      <c r="F71" s="140"/>
      <c r="G71" s="107"/>
      <c r="H71" s="107"/>
      <c r="I71" s="107"/>
      <c r="J71" s="107"/>
      <c r="K71" s="107"/>
      <c r="L71" s="107"/>
      <c r="M71" s="131">
        <v>22734</v>
      </c>
      <c r="N71" s="131">
        <v>9334</v>
      </c>
      <c r="O71" s="131">
        <v>13400</v>
      </c>
      <c r="P71" s="107"/>
      <c r="Q71" s="107"/>
      <c r="R71" s="107"/>
      <c r="S71" s="107"/>
      <c r="T71" s="107"/>
      <c r="U71" s="107"/>
      <c r="V71" s="107"/>
      <c r="W71" s="107"/>
      <c r="X71" s="107"/>
      <c r="Y71" s="107"/>
      <c r="Z71" s="107"/>
    </row>
    <row r="72" spans="1:26" ht="16.5" customHeight="1" x14ac:dyDescent="0.3">
      <c r="A72" s="107"/>
      <c r="B72" s="107"/>
      <c r="C72" s="108"/>
      <c r="D72" s="108"/>
      <c r="E72" s="140"/>
      <c r="F72" s="140"/>
      <c r="G72" s="107"/>
      <c r="H72" s="107"/>
      <c r="I72" s="107"/>
      <c r="J72" s="107"/>
      <c r="K72" s="107"/>
      <c r="L72" s="107"/>
      <c r="M72" s="131">
        <v>20994</v>
      </c>
      <c r="N72" s="131">
        <v>8432</v>
      </c>
      <c r="O72" s="131">
        <v>12562</v>
      </c>
      <c r="P72" s="107"/>
      <c r="Q72" s="107"/>
      <c r="R72" s="107"/>
      <c r="S72" s="107"/>
      <c r="T72" s="107"/>
      <c r="U72" s="107"/>
      <c r="V72" s="107"/>
      <c r="W72" s="107"/>
      <c r="X72" s="107"/>
      <c r="Y72" s="107"/>
      <c r="Z72" s="107"/>
    </row>
    <row r="73" spans="1:26" ht="16.5" customHeight="1" x14ac:dyDescent="0.3">
      <c r="A73" s="107"/>
      <c r="B73" s="107"/>
      <c r="C73" s="108"/>
      <c r="D73" s="108"/>
      <c r="E73" s="140"/>
      <c r="F73" s="140"/>
      <c r="G73" s="107"/>
      <c r="H73" s="107"/>
      <c r="I73" s="107"/>
      <c r="J73" s="107"/>
      <c r="K73" s="107"/>
      <c r="L73" s="107"/>
      <c r="M73" s="131">
        <v>19408</v>
      </c>
      <c r="N73" s="131">
        <v>7603</v>
      </c>
      <c r="O73" s="131">
        <v>11805</v>
      </c>
      <c r="P73" s="107"/>
      <c r="Q73" s="107"/>
      <c r="R73" s="107"/>
      <c r="S73" s="107"/>
      <c r="T73" s="107"/>
      <c r="U73" s="107"/>
      <c r="V73" s="107"/>
      <c r="W73" s="107"/>
      <c r="X73" s="107"/>
      <c r="Y73" s="107"/>
      <c r="Z73" s="107"/>
    </row>
    <row r="74" spans="1:26" ht="16.5" customHeight="1" x14ac:dyDescent="0.3">
      <c r="A74" s="107"/>
      <c r="B74" s="107"/>
      <c r="C74" s="108"/>
      <c r="D74" s="108"/>
      <c r="E74" s="140"/>
      <c r="F74" s="140"/>
      <c r="G74" s="107"/>
      <c r="H74" s="107"/>
      <c r="I74" s="107"/>
      <c r="J74" s="107"/>
      <c r="K74" s="107"/>
      <c r="L74" s="107"/>
      <c r="M74" s="131">
        <v>17988</v>
      </c>
      <c r="N74" s="131">
        <v>7002</v>
      </c>
      <c r="O74" s="131">
        <v>10986</v>
      </c>
      <c r="P74" s="107"/>
      <c r="Q74" s="107"/>
      <c r="R74" s="107"/>
      <c r="S74" s="107"/>
      <c r="T74" s="107"/>
      <c r="U74" s="107"/>
      <c r="V74" s="107"/>
      <c r="W74" s="107"/>
      <c r="X74" s="107"/>
      <c r="Y74" s="107"/>
      <c r="Z74" s="107"/>
    </row>
    <row r="75" spans="1:26" ht="16.5" customHeight="1" x14ac:dyDescent="0.3">
      <c r="A75" s="107"/>
      <c r="B75" s="107"/>
      <c r="C75" s="108"/>
      <c r="D75" s="108"/>
      <c r="E75" s="140"/>
      <c r="F75" s="140"/>
      <c r="G75" s="107"/>
      <c r="H75" s="107"/>
      <c r="I75" s="107"/>
      <c r="J75" s="107"/>
      <c r="K75" s="107"/>
      <c r="L75" s="107"/>
      <c r="M75" s="131">
        <v>16675</v>
      </c>
      <c r="N75" s="131">
        <v>6510</v>
      </c>
      <c r="O75" s="131">
        <v>10165</v>
      </c>
      <c r="P75" s="107"/>
      <c r="Q75" s="107"/>
      <c r="R75" s="107"/>
      <c r="S75" s="107"/>
      <c r="T75" s="107"/>
      <c r="U75" s="107"/>
      <c r="V75" s="107"/>
      <c r="W75" s="107"/>
      <c r="X75" s="107"/>
      <c r="Y75" s="107"/>
      <c r="Z75" s="107"/>
    </row>
    <row r="76" spans="1:26" ht="16.5" customHeight="1" x14ac:dyDescent="0.3">
      <c r="A76" s="107"/>
      <c r="B76" s="107"/>
      <c r="C76" s="108"/>
      <c r="D76" s="108"/>
      <c r="E76" s="140"/>
      <c r="F76" s="140"/>
      <c r="G76" s="107"/>
      <c r="H76" s="107"/>
      <c r="I76" s="107"/>
      <c r="J76" s="107"/>
      <c r="K76" s="107"/>
      <c r="L76" s="107"/>
      <c r="M76" s="131">
        <v>15472</v>
      </c>
      <c r="N76" s="131">
        <v>6134</v>
      </c>
      <c r="O76" s="131">
        <v>9338</v>
      </c>
      <c r="P76" s="107"/>
      <c r="Q76" s="107"/>
      <c r="R76" s="107"/>
      <c r="S76" s="107"/>
      <c r="T76" s="107"/>
      <c r="U76" s="107"/>
      <c r="V76" s="107"/>
      <c r="W76" s="107"/>
      <c r="X76" s="107"/>
      <c r="Y76" s="107"/>
      <c r="Z76" s="107"/>
    </row>
    <row r="77" spans="1:26" ht="16.5" customHeight="1" x14ac:dyDescent="0.3">
      <c r="A77" s="107"/>
      <c r="B77" s="107"/>
      <c r="C77" s="108"/>
      <c r="D77" s="108"/>
      <c r="E77" s="140"/>
      <c r="F77" s="140"/>
      <c r="G77" s="107"/>
      <c r="H77" s="107"/>
      <c r="I77" s="107"/>
      <c r="J77" s="107"/>
      <c r="K77" s="107"/>
      <c r="L77" s="107"/>
      <c r="M77" s="122">
        <v>89747</v>
      </c>
      <c r="N77" s="122">
        <v>33084</v>
      </c>
      <c r="O77" s="122">
        <v>56663</v>
      </c>
      <c r="P77" s="107"/>
      <c r="Q77" s="107"/>
      <c r="R77" s="107"/>
      <c r="S77" s="107"/>
      <c r="T77" s="107"/>
      <c r="U77" s="107"/>
      <c r="V77" s="107"/>
      <c r="W77" s="107"/>
      <c r="X77" s="107"/>
      <c r="Y77" s="107"/>
      <c r="Z77" s="107"/>
    </row>
    <row r="78" spans="1:26" ht="16.5" customHeight="1" x14ac:dyDescent="0.3">
      <c r="A78" s="107"/>
      <c r="B78" s="107"/>
      <c r="C78" s="108"/>
      <c r="D78" s="108"/>
      <c r="E78" s="140"/>
      <c r="F78" s="140"/>
      <c r="G78" s="107"/>
      <c r="H78" s="107"/>
      <c r="I78" s="107"/>
      <c r="J78" s="107"/>
      <c r="K78" s="107"/>
      <c r="L78" s="107"/>
      <c r="M78" s="107"/>
      <c r="N78" s="107"/>
      <c r="O78" s="107"/>
      <c r="P78" s="107"/>
      <c r="Q78" s="107"/>
      <c r="R78" s="107"/>
      <c r="S78" s="107"/>
      <c r="T78" s="107"/>
      <c r="U78" s="107"/>
      <c r="V78" s="107"/>
      <c r="W78" s="107"/>
      <c r="X78" s="107"/>
      <c r="Y78" s="107"/>
      <c r="Z78" s="107"/>
    </row>
    <row r="79" spans="1:26" ht="16.5" customHeight="1" x14ac:dyDescent="0.3">
      <c r="A79" s="107"/>
      <c r="B79" s="107"/>
      <c r="C79" s="108"/>
      <c r="D79" s="108"/>
      <c r="E79" s="140"/>
      <c r="F79" s="140"/>
      <c r="G79" s="107"/>
      <c r="H79" s="107"/>
      <c r="I79" s="107"/>
      <c r="J79" s="107"/>
      <c r="K79" s="107"/>
      <c r="L79" s="107"/>
      <c r="M79" s="107"/>
      <c r="N79" s="107"/>
      <c r="O79" s="107"/>
      <c r="P79" s="107"/>
      <c r="Q79" s="107"/>
      <c r="R79" s="107"/>
      <c r="S79" s="107"/>
      <c r="T79" s="107"/>
      <c r="U79" s="107"/>
      <c r="V79" s="107"/>
      <c r="W79" s="107"/>
      <c r="X79" s="107"/>
      <c r="Y79" s="107"/>
      <c r="Z79" s="107"/>
    </row>
    <row r="80" spans="1:26" ht="16.5" customHeight="1" x14ac:dyDescent="0.3">
      <c r="A80" s="107"/>
      <c r="B80" s="107"/>
      <c r="C80" s="108"/>
      <c r="D80" s="108"/>
      <c r="E80" s="140"/>
      <c r="F80" s="140"/>
      <c r="G80" s="107"/>
      <c r="H80" s="107"/>
      <c r="I80" s="107"/>
      <c r="J80" s="107"/>
      <c r="K80" s="107"/>
      <c r="L80" s="107"/>
      <c r="M80" s="107"/>
      <c r="N80" s="107"/>
      <c r="O80" s="107"/>
      <c r="P80" s="107"/>
      <c r="Q80" s="107"/>
      <c r="R80" s="107"/>
      <c r="S80" s="107"/>
      <c r="T80" s="107"/>
      <c r="U80" s="107"/>
      <c r="V80" s="107"/>
      <c r="W80" s="107"/>
      <c r="X80" s="107"/>
      <c r="Y80" s="107"/>
      <c r="Z80" s="107"/>
    </row>
    <row r="81" spans="1:26" ht="16.5" customHeight="1" x14ac:dyDescent="0.3">
      <c r="A81" s="107"/>
      <c r="B81" s="107"/>
      <c r="C81" s="108"/>
      <c r="D81" s="108"/>
      <c r="E81" s="140"/>
      <c r="F81" s="140"/>
      <c r="G81" s="107"/>
      <c r="H81" s="107"/>
      <c r="I81" s="107"/>
      <c r="J81" s="107"/>
      <c r="K81" s="107"/>
      <c r="L81" s="107"/>
      <c r="M81" s="107"/>
      <c r="N81" s="107"/>
      <c r="O81" s="107"/>
      <c r="P81" s="107"/>
      <c r="Q81" s="107"/>
      <c r="R81" s="107"/>
      <c r="S81" s="107"/>
      <c r="T81" s="107"/>
      <c r="U81" s="107"/>
      <c r="V81" s="107"/>
      <c r="W81" s="107"/>
      <c r="X81" s="107"/>
      <c r="Y81" s="107"/>
      <c r="Z81" s="107"/>
    </row>
    <row r="82" spans="1:26" ht="16.5" customHeight="1" x14ac:dyDescent="0.3">
      <c r="A82" s="107"/>
      <c r="B82" s="107"/>
      <c r="C82" s="108"/>
      <c r="D82" s="108"/>
      <c r="E82" s="140"/>
      <c r="F82" s="140"/>
      <c r="G82" s="107"/>
      <c r="H82" s="107"/>
      <c r="I82" s="107"/>
      <c r="J82" s="107"/>
      <c r="K82" s="107"/>
      <c r="L82" s="107"/>
      <c r="M82" s="107"/>
      <c r="N82" s="107"/>
      <c r="O82" s="107"/>
      <c r="P82" s="107"/>
      <c r="Q82" s="107"/>
      <c r="R82" s="107"/>
      <c r="S82" s="107"/>
      <c r="T82" s="107"/>
      <c r="U82" s="107"/>
      <c r="V82" s="107"/>
      <c r="W82" s="107"/>
      <c r="X82" s="107"/>
      <c r="Y82" s="107"/>
      <c r="Z82" s="107"/>
    </row>
    <row r="83" spans="1:26" ht="16.5" customHeight="1" x14ac:dyDescent="0.3">
      <c r="A83" s="107"/>
      <c r="B83" s="107"/>
      <c r="C83" s="108"/>
      <c r="D83" s="108"/>
      <c r="E83" s="140"/>
      <c r="F83" s="140"/>
      <c r="G83" s="107"/>
      <c r="H83" s="107"/>
      <c r="I83" s="107"/>
      <c r="J83" s="107"/>
      <c r="K83" s="107"/>
      <c r="L83" s="107"/>
      <c r="M83" s="107"/>
      <c r="N83" s="107"/>
      <c r="O83" s="107"/>
      <c r="P83" s="107"/>
      <c r="Q83" s="107"/>
      <c r="R83" s="107"/>
      <c r="S83" s="107"/>
      <c r="T83" s="107"/>
      <c r="U83" s="107"/>
      <c r="V83" s="107"/>
      <c r="W83" s="107"/>
      <c r="X83" s="107"/>
      <c r="Y83" s="107"/>
      <c r="Z83" s="107"/>
    </row>
    <row r="84" spans="1:26" ht="16.5" customHeight="1" x14ac:dyDescent="0.3">
      <c r="A84" s="107"/>
      <c r="B84" s="107"/>
      <c r="C84" s="108"/>
      <c r="D84" s="108"/>
      <c r="E84" s="140"/>
      <c r="F84" s="140"/>
      <c r="G84" s="107"/>
      <c r="H84" s="107"/>
      <c r="I84" s="107"/>
      <c r="J84" s="107"/>
      <c r="K84" s="107"/>
      <c r="L84" s="107"/>
      <c r="M84" s="107"/>
      <c r="N84" s="107"/>
      <c r="O84" s="107"/>
      <c r="P84" s="107"/>
      <c r="Q84" s="107"/>
      <c r="R84" s="107"/>
      <c r="S84" s="107"/>
      <c r="T84" s="107"/>
      <c r="U84" s="107"/>
      <c r="V84" s="107"/>
      <c r="W84" s="107"/>
      <c r="X84" s="107"/>
      <c r="Y84" s="107"/>
      <c r="Z84" s="107"/>
    </row>
    <row r="85" spans="1:26" ht="16.5" customHeight="1" x14ac:dyDescent="0.3">
      <c r="A85" s="107"/>
      <c r="B85" s="107"/>
      <c r="C85" s="108"/>
      <c r="D85" s="108"/>
      <c r="E85" s="140"/>
      <c r="F85" s="140"/>
      <c r="G85" s="107"/>
      <c r="H85" s="107"/>
      <c r="I85" s="107"/>
      <c r="J85" s="107"/>
      <c r="K85" s="107"/>
      <c r="L85" s="107"/>
      <c r="M85" s="107"/>
      <c r="N85" s="107"/>
      <c r="O85" s="107"/>
      <c r="P85" s="107"/>
      <c r="Q85" s="107"/>
      <c r="R85" s="107"/>
      <c r="S85" s="107"/>
      <c r="T85" s="107"/>
      <c r="U85" s="107"/>
      <c r="V85" s="107"/>
      <c r="W85" s="107"/>
      <c r="X85" s="107"/>
      <c r="Y85" s="107"/>
      <c r="Z85" s="107"/>
    </row>
    <row r="86" spans="1:26" ht="16.5" customHeight="1" x14ac:dyDescent="0.3">
      <c r="A86" s="107"/>
      <c r="B86" s="107"/>
      <c r="C86" s="108"/>
      <c r="D86" s="108"/>
      <c r="E86" s="140"/>
      <c r="F86" s="140"/>
      <c r="G86" s="107"/>
      <c r="H86" s="107"/>
      <c r="I86" s="107"/>
      <c r="J86" s="107"/>
      <c r="K86" s="107"/>
      <c r="L86" s="107"/>
      <c r="M86" s="107"/>
      <c r="N86" s="107"/>
      <c r="O86" s="107"/>
      <c r="P86" s="107"/>
      <c r="Q86" s="107"/>
      <c r="R86" s="107"/>
      <c r="S86" s="107"/>
      <c r="T86" s="107"/>
      <c r="U86" s="107"/>
      <c r="V86" s="107"/>
      <c r="W86" s="107"/>
      <c r="X86" s="107"/>
      <c r="Y86" s="107"/>
      <c r="Z86" s="107"/>
    </row>
    <row r="87" spans="1:26" ht="16.5" customHeight="1" x14ac:dyDescent="0.3">
      <c r="A87" s="107"/>
      <c r="B87" s="107"/>
      <c r="C87" s="108"/>
      <c r="D87" s="108"/>
      <c r="E87" s="140"/>
      <c r="F87" s="140"/>
      <c r="G87" s="107"/>
      <c r="H87" s="107"/>
      <c r="I87" s="107"/>
      <c r="J87" s="107"/>
      <c r="K87" s="107"/>
      <c r="L87" s="107"/>
      <c r="M87" s="107"/>
      <c r="N87" s="107"/>
      <c r="O87" s="107"/>
      <c r="P87" s="107"/>
      <c r="Q87" s="107"/>
      <c r="R87" s="107"/>
      <c r="S87" s="107"/>
      <c r="T87" s="107"/>
      <c r="U87" s="107"/>
      <c r="V87" s="107"/>
      <c r="W87" s="107"/>
      <c r="X87" s="107"/>
      <c r="Y87" s="107"/>
      <c r="Z87" s="107"/>
    </row>
    <row r="88" spans="1:26" ht="16.5" customHeight="1" x14ac:dyDescent="0.3">
      <c r="A88" s="107"/>
      <c r="B88" s="107"/>
      <c r="C88" s="108"/>
      <c r="D88" s="108"/>
      <c r="E88" s="140"/>
      <c r="F88" s="140"/>
      <c r="G88" s="107"/>
      <c r="H88" s="107"/>
      <c r="I88" s="107"/>
      <c r="J88" s="107"/>
      <c r="K88" s="107"/>
      <c r="L88" s="107"/>
      <c r="M88" s="107"/>
      <c r="N88" s="107"/>
      <c r="O88" s="107"/>
      <c r="P88" s="107"/>
      <c r="Q88" s="107"/>
      <c r="R88" s="107"/>
      <c r="S88" s="107"/>
      <c r="T88" s="107"/>
      <c r="U88" s="107"/>
      <c r="V88" s="107"/>
      <c r="W88" s="107"/>
      <c r="X88" s="107"/>
      <c r="Y88" s="107"/>
      <c r="Z88" s="107"/>
    </row>
    <row r="89" spans="1:26" ht="16.5" customHeight="1" x14ac:dyDescent="0.3">
      <c r="A89" s="107"/>
      <c r="B89" s="107"/>
      <c r="C89" s="108"/>
      <c r="D89" s="108"/>
      <c r="E89" s="140"/>
      <c r="F89" s="140"/>
      <c r="G89" s="107"/>
      <c r="H89" s="107"/>
      <c r="I89" s="107"/>
      <c r="J89" s="107"/>
      <c r="K89" s="107"/>
      <c r="L89" s="107"/>
      <c r="M89" s="107"/>
      <c r="N89" s="107"/>
      <c r="O89" s="107"/>
      <c r="P89" s="107"/>
      <c r="Q89" s="107"/>
      <c r="R89" s="107"/>
      <c r="S89" s="107"/>
      <c r="T89" s="107"/>
      <c r="U89" s="107"/>
      <c r="V89" s="107"/>
      <c r="W89" s="107"/>
      <c r="X89" s="107"/>
      <c r="Y89" s="107"/>
      <c r="Z89" s="107"/>
    </row>
    <row r="90" spans="1:26" ht="16.5" customHeight="1" x14ac:dyDescent="0.3">
      <c r="A90" s="107"/>
      <c r="B90" s="107"/>
      <c r="C90" s="108"/>
      <c r="D90" s="108"/>
      <c r="E90" s="140"/>
      <c r="F90" s="140"/>
      <c r="G90" s="107"/>
      <c r="H90" s="107"/>
      <c r="I90" s="107"/>
      <c r="J90" s="107"/>
      <c r="K90" s="107"/>
      <c r="L90" s="107"/>
      <c r="M90" s="107"/>
      <c r="N90" s="107"/>
      <c r="O90" s="107"/>
      <c r="P90" s="107"/>
      <c r="Q90" s="107"/>
      <c r="R90" s="107"/>
      <c r="S90" s="107"/>
      <c r="T90" s="107"/>
      <c r="U90" s="107"/>
      <c r="V90" s="107"/>
      <c r="W90" s="107"/>
      <c r="X90" s="107"/>
      <c r="Y90" s="107"/>
      <c r="Z90" s="107"/>
    </row>
    <row r="91" spans="1:26" ht="16.5" customHeight="1" x14ac:dyDescent="0.3">
      <c r="A91" s="107"/>
      <c r="B91" s="107"/>
      <c r="C91" s="108"/>
      <c r="D91" s="108"/>
      <c r="E91" s="140"/>
      <c r="F91" s="140"/>
      <c r="G91" s="107"/>
      <c r="H91" s="107"/>
      <c r="I91" s="107"/>
      <c r="J91" s="107"/>
      <c r="K91" s="107"/>
      <c r="L91" s="107"/>
      <c r="M91" s="107"/>
      <c r="N91" s="107"/>
      <c r="O91" s="107"/>
      <c r="P91" s="107"/>
      <c r="Q91" s="107"/>
      <c r="R91" s="107"/>
      <c r="S91" s="107"/>
      <c r="T91" s="107"/>
      <c r="U91" s="107"/>
      <c r="V91" s="107"/>
      <c r="W91" s="107"/>
      <c r="X91" s="107"/>
      <c r="Y91" s="107"/>
      <c r="Z91" s="107"/>
    </row>
    <row r="92" spans="1:26" ht="16.5" customHeight="1" x14ac:dyDescent="0.3">
      <c r="A92" s="107"/>
      <c r="B92" s="107"/>
      <c r="C92" s="108"/>
      <c r="D92" s="108"/>
      <c r="E92" s="140"/>
      <c r="F92" s="140"/>
      <c r="G92" s="107"/>
      <c r="H92" s="107"/>
      <c r="I92" s="107"/>
      <c r="J92" s="107"/>
      <c r="K92" s="107"/>
      <c r="L92" s="107"/>
      <c r="M92" s="107"/>
      <c r="N92" s="107"/>
      <c r="O92" s="107"/>
      <c r="P92" s="107"/>
      <c r="Q92" s="107"/>
      <c r="R92" s="107"/>
      <c r="S92" s="107"/>
      <c r="T92" s="107"/>
      <c r="U92" s="107"/>
      <c r="V92" s="107"/>
      <c r="W92" s="107"/>
      <c r="X92" s="107"/>
      <c r="Y92" s="107"/>
      <c r="Z92" s="107"/>
    </row>
    <row r="93" spans="1:26" ht="16.5" customHeight="1" x14ac:dyDescent="0.3">
      <c r="A93" s="107"/>
      <c r="B93" s="107"/>
      <c r="C93" s="108"/>
      <c r="D93" s="108"/>
      <c r="E93" s="140"/>
      <c r="F93" s="140"/>
      <c r="G93" s="107"/>
      <c r="H93" s="107"/>
      <c r="I93" s="107"/>
      <c r="J93" s="107"/>
      <c r="K93" s="107"/>
      <c r="L93" s="107"/>
      <c r="M93" s="107"/>
      <c r="N93" s="107"/>
      <c r="O93" s="107"/>
      <c r="P93" s="107"/>
      <c r="Q93" s="107"/>
      <c r="R93" s="107"/>
      <c r="S93" s="107"/>
      <c r="T93" s="107"/>
      <c r="U93" s="107"/>
      <c r="V93" s="107"/>
      <c r="W93" s="107"/>
      <c r="X93" s="107"/>
      <c r="Y93" s="107"/>
      <c r="Z93" s="107"/>
    </row>
    <row r="94" spans="1:26" ht="16.5" customHeight="1" x14ac:dyDescent="0.3">
      <c r="A94" s="107"/>
      <c r="B94" s="107"/>
      <c r="C94" s="108"/>
      <c r="D94" s="108"/>
      <c r="E94" s="140"/>
      <c r="F94" s="140"/>
      <c r="G94" s="107"/>
      <c r="H94" s="107"/>
      <c r="I94" s="107"/>
      <c r="J94" s="107"/>
      <c r="K94" s="107"/>
      <c r="L94" s="107"/>
      <c r="M94" s="107"/>
      <c r="N94" s="107"/>
      <c r="O94" s="107"/>
      <c r="P94" s="107"/>
      <c r="Q94" s="107"/>
      <c r="R94" s="107"/>
      <c r="S94" s="107"/>
      <c r="T94" s="107"/>
      <c r="U94" s="107"/>
      <c r="V94" s="107"/>
      <c r="W94" s="107"/>
      <c r="X94" s="107"/>
      <c r="Y94" s="107"/>
      <c r="Z94" s="107"/>
    </row>
    <row r="95" spans="1:26" ht="16.5" customHeight="1" x14ac:dyDescent="0.3">
      <c r="A95" s="107"/>
      <c r="B95" s="107"/>
      <c r="C95" s="108"/>
      <c r="D95" s="108"/>
      <c r="E95" s="140"/>
      <c r="F95" s="140"/>
      <c r="G95" s="107"/>
      <c r="H95" s="107"/>
      <c r="I95" s="107"/>
      <c r="J95" s="107"/>
      <c r="K95" s="107"/>
      <c r="L95" s="107"/>
      <c r="M95" s="107"/>
      <c r="N95" s="107"/>
      <c r="O95" s="107"/>
      <c r="P95" s="107"/>
      <c r="Q95" s="107"/>
      <c r="R95" s="107"/>
      <c r="S95" s="107"/>
      <c r="T95" s="107"/>
      <c r="U95" s="107"/>
      <c r="V95" s="107"/>
      <c r="W95" s="107"/>
      <c r="X95" s="107"/>
      <c r="Y95" s="107"/>
      <c r="Z95" s="107"/>
    </row>
    <row r="96" spans="1:26" ht="16.5" customHeight="1" x14ac:dyDescent="0.3">
      <c r="A96" s="107"/>
      <c r="B96" s="107"/>
      <c r="C96" s="108"/>
      <c r="D96" s="108"/>
      <c r="E96" s="140"/>
      <c r="F96" s="140"/>
      <c r="G96" s="107"/>
      <c r="H96" s="107"/>
      <c r="I96" s="107"/>
      <c r="J96" s="107"/>
      <c r="K96" s="107"/>
      <c r="L96" s="107"/>
      <c r="M96" s="107"/>
      <c r="N96" s="107"/>
      <c r="O96" s="107"/>
      <c r="P96" s="107"/>
      <c r="Q96" s="107"/>
      <c r="R96" s="107"/>
      <c r="S96" s="107"/>
      <c r="T96" s="107"/>
      <c r="U96" s="107"/>
      <c r="V96" s="107"/>
      <c r="W96" s="107"/>
      <c r="X96" s="107"/>
      <c r="Y96" s="107"/>
      <c r="Z96" s="107"/>
    </row>
    <row r="97" spans="1:26" ht="16.5" customHeight="1" x14ac:dyDescent="0.3">
      <c r="A97" s="107"/>
      <c r="B97" s="107"/>
      <c r="C97" s="108"/>
      <c r="D97" s="108"/>
      <c r="E97" s="140"/>
      <c r="F97" s="140"/>
      <c r="G97" s="107"/>
      <c r="H97" s="107"/>
      <c r="I97" s="107"/>
      <c r="J97" s="107"/>
      <c r="K97" s="107"/>
      <c r="L97" s="107"/>
      <c r="M97" s="107"/>
      <c r="N97" s="107"/>
      <c r="O97" s="107"/>
      <c r="P97" s="107"/>
      <c r="Q97" s="107"/>
      <c r="R97" s="107"/>
      <c r="S97" s="107"/>
      <c r="T97" s="107"/>
      <c r="U97" s="107"/>
      <c r="V97" s="107"/>
      <c r="W97" s="107"/>
      <c r="X97" s="107"/>
      <c r="Y97" s="107"/>
      <c r="Z97" s="107"/>
    </row>
    <row r="98" spans="1:26" ht="16.5" customHeight="1" x14ac:dyDescent="0.3">
      <c r="A98" s="107"/>
      <c r="B98" s="107"/>
      <c r="C98" s="108"/>
      <c r="D98" s="108"/>
      <c r="E98" s="140"/>
      <c r="F98" s="140"/>
      <c r="G98" s="107"/>
      <c r="H98" s="107"/>
      <c r="I98" s="107"/>
      <c r="J98" s="107"/>
      <c r="K98" s="107"/>
      <c r="L98" s="107"/>
      <c r="M98" s="107"/>
      <c r="N98" s="107"/>
      <c r="O98" s="107"/>
      <c r="P98" s="107"/>
      <c r="Q98" s="107"/>
      <c r="R98" s="107"/>
      <c r="S98" s="107"/>
      <c r="T98" s="107"/>
      <c r="U98" s="107"/>
      <c r="V98" s="107"/>
      <c r="W98" s="107"/>
      <c r="X98" s="107"/>
      <c r="Y98" s="107"/>
      <c r="Z98" s="107"/>
    </row>
    <row r="99" spans="1:26" ht="16.5" customHeight="1" x14ac:dyDescent="0.3">
      <c r="A99" s="107"/>
      <c r="B99" s="107"/>
      <c r="C99" s="108"/>
      <c r="D99" s="108"/>
      <c r="E99" s="140"/>
      <c r="F99" s="140"/>
      <c r="G99" s="107"/>
      <c r="H99" s="107"/>
      <c r="I99" s="107"/>
      <c r="J99" s="107"/>
      <c r="K99" s="107"/>
      <c r="L99" s="107"/>
      <c r="M99" s="107"/>
      <c r="N99" s="107"/>
      <c r="O99" s="107"/>
      <c r="P99" s="107"/>
      <c r="Q99" s="107"/>
      <c r="R99" s="107"/>
      <c r="S99" s="107"/>
      <c r="T99" s="107"/>
      <c r="U99" s="107"/>
      <c r="V99" s="107"/>
      <c r="W99" s="107"/>
      <c r="X99" s="107"/>
      <c r="Y99" s="107"/>
      <c r="Z99" s="107"/>
    </row>
    <row r="100" spans="1:26" ht="16.5" customHeight="1" x14ac:dyDescent="0.3">
      <c r="A100" s="107"/>
      <c r="B100" s="107"/>
      <c r="C100" s="108"/>
      <c r="D100" s="108"/>
      <c r="E100" s="140"/>
      <c r="F100" s="140"/>
      <c r="G100" s="107"/>
      <c r="H100" s="107"/>
      <c r="I100" s="107"/>
      <c r="J100" s="107"/>
      <c r="K100" s="107"/>
      <c r="L100" s="107"/>
      <c r="M100" s="107"/>
      <c r="N100" s="107"/>
      <c r="O100" s="107"/>
      <c r="P100" s="107"/>
      <c r="Q100" s="107"/>
      <c r="R100" s="107"/>
      <c r="S100" s="107"/>
      <c r="T100" s="107"/>
      <c r="U100" s="107"/>
      <c r="V100" s="107"/>
      <c r="W100" s="107"/>
      <c r="X100" s="107"/>
      <c r="Y100" s="107"/>
      <c r="Z100" s="107"/>
    </row>
    <row r="101" spans="1:26" ht="16.5" customHeight="1" x14ac:dyDescent="0.3">
      <c r="A101" s="107"/>
      <c r="B101" s="107"/>
      <c r="C101" s="108"/>
      <c r="D101" s="108"/>
      <c r="E101" s="140"/>
      <c r="F101" s="140"/>
      <c r="G101" s="107"/>
      <c r="H101" s="107"/>
      <c r="I101" s="107"/>
      <c r="J101" s="107"/>
      <c r="K101" s="107"/>
      <c r="L101" s="107"/>
      <c r="M101" s="107"/>
      <c r="N101" s="107"/>
      <c r="O101" s="107"/>
      <c r="P101" s="107"/>
      <c r="Q101" s="107"/>
      <c r="R101" s="107"/>
      <c r="S101" s="107"/>
      <c r="T101" s="107"/>
      <c r="U101" s="107"/>
      <c r="V101" s="107"/>
      <c r="W101" s="107"/>
      <c r="X101" s="107"/>
      <c r="Y101" s="107"/>
      <c r="Z101" s="107"/>
    </row>
    <row r="102" spans="1:26" ht="16.5" customHeight="1" x14ac:dyDescent="0.3">
      <c r="A102" s="107"/>
      <c r="B102" s="107"/>
      <c r="C102" s="108"/>
      <c r="D102" s="108"/>
      <c r="E102" s="140"/>
      <c r="F102" s="140"/>
      <c r="G102" s="107"/>
      <c r="H102" s="107"/>
      <c r="I102" s="107"/>
      <c r="J102" s="107"/>
      <c r="K102" s="107"/>
      <c r="L102" s="107"/>
      <c r="M102" s="107"/>
      <c r="N102" s="107"/>
      <c r="O102" s="107"/>
      <c r="P102" s="107"/>
      <c r="Q102" s="107"/>
      <c r="R102" s="107"/>
      <c r="S102" s="107"/>
      <c r="T102" s="107"/>
      <c r="U102" s="107"/>
      <c r="V102" s="107"/>
      <c r="W102" s="107"/>
      <c r="X102" s="107"/>
      <c r="Y102" s="107"/>
      <c r="Z102" s="107"/>
    </row>
    <row r="103" spans="1:26" ht="16.5" customHeight="1" x14ac:dyDescent="0.3">
      <c r="A103" s="107"/>
      <c r="B103" s="107"/>
      <c r="C103" s="108"/>
      <c r="D103" s="108"/>
      <c r="E103" s="140"/>
      <c r="F103" s="140"/>
      <c r="G103" s="107"/>
      <c r="H103" s="107"/>
      <c r="I103" s="107"/>
      <c r="J103" s="107"/>
      <c r="K103" s="107"/>
      <c r="L103" s="107"/>
      <c r="M103" s="107"/>
      <c r="N103" s="107"/>
      <c r="O103" s="107"/>
      <c r="P103" s="107"/>
      <c r="Q103" s="107"/>
      <c r="R103" s="107"/>
      <c r="S103" s="107"/>
      <c r="T103" s="107"/>
      <c r="U103" s="107"/>
      <c r="V103" s="107"/>
      <c r="W103" s="107"/>
      <c r="X103" s="107"/>
      <c r="Y103" s="107"/>
      <c r="Z103" s="107"/>
    </row>
    <row r="104" spans="1:26" ht="16.5" customHeight="1" x14ac:dyDescent="0.3">
      <c r="A104" s="107"/>
      <c r="B104" s="107"/>
      <c r="C104" s="108"/>
      <c r="D104" s="108"/>
      <c r="E104" s="140"/>
      <c r="F104" s="140"/>
      <c r="G104" s="107"/>
      <c r="H104" s="107"/>
      <c r="I104" s="107"/>
      <c r="J104" s="107"/>
      <c r="K104" s="107"/>
      <c r="L104" s="107"/>
      <c r="M104" s="107"/>
      <c r="N104" s="107"/>
      <c r="O104" s="107"/>
      <c r="P104" s="107"/>
      <c r="Q104" s="107"/>
      <c r="R104" s="107"/>
      <c r="S104" s="107"/>
      <c r="T104" s="107"/>
      <c r="U104" s="107"/>
      <c r="V104" s="107"/>
      <c r="W104" s="107"/>
      <c r="X104" s="107"/>
      <c r="Y104" s="107"/>
      <c r="Z104" s="107"/>
    </row>
    <row r="105" spans="1:26" ht="16.5" customHeight="1" x14ac:dyDescent="0.3">
      <c r="A105" s="107"/>
      <c r="B105" s="107"/>
      <c r="C105" s="108"/>
      <c r="D105" s="108"/>
      <c r="E105" s="140"/>
      <c r="F105" s="140"/>
      <c r="G105" s="107"/>
      <c r="H105" s="107"/>
      <c r="I105" s="107"/>
      <c r="J105" s="107"/>
      <c r="K105" s="107"/>
      <c r="L105" s="107"/>
      <c r="M105" s="107"/>
      <c r="N105" s="107"/>
      <c r="O105" s="107"/>
      <c r="P105" s="107"/>
      <c r="Q105" s="107"/>
      <c r="R105" s="107"/>
      <c r="S105" s="107"/>
      <c r="T105" s="107"/>
      <c r="U105" s="107"/>
      <c r="V105" s="107"/>
      <c r="W105" s="107"/>
      <c r="X105" s="107"/>
      <c r="Y105" s="107"/>
      <c r="Z105" s="107"/>
    </row>
    <row r="106" spans="1:26" ht="16.5" customHeight="1" x14ac:dyDescent="0.3">
      <c r="A106" s="107"/>
      <c r="B106" s="107"/>
      <c r="C106" s="108"/>
      <c r="D106" s="108"/>
      <c r="E106" s="140"/>
      <c r="F106" s="140"/>
      <c r="G106" s="107"/>
      <c r="H106" s="107"/>
      <c r="I106" s="107"/>
      <c r="J106" s="107"/>
      <c r="K106" s="107"/>
      <c r="L106" s="107"/>
      <c r="M106" s="107"/>
      <c r="N106" s="107"/>
      <c r="O106" s="107"/>
      <c r="P106" s="107"/>
      <c r="Q106" s="107"/>
      <c r="R106" s="107"/>
      <c r="S106" s="107"/>
      <c r="T106" s="107"/>
      <c r="U106" s="107"/>
      <c r="V106" s="107"/>
      <c r="W106" s="107"/>
      <c r="X106" s="107"/>
      <c r="Y106" s="107"/>
      <c r="Z106" s="107"/>
    </row>
    <row r="107" spans="1:26" ht="16.5" customHeight="1" x14ac:dyDescent="0.3">
      <c r="A107" s="107"/>
      <c r="B107" s="107"/>
      <c r="C107" s="108"/>
      <c r="D107" s="108"/>
      <c r="E107" s="140"/>
      <c r="F107" s="140"/>
      <c r="G107" s="107"/>
      <c r="H107" s="107"/>
      <c r="I107" s="107"/>
      <c r="J107" s="107"/>
      <c r="K107" s="107"/>
      <c r="L107" s="107"/>
      <c r="M107" s="107"/>
      <c r="N107" s="107"/>
      <c r="O107" s="107"/>
      <c r="P107" s="107"/>
      <c r="Q107" s="107"/>
      <c r="R107" s="107"/>
      <c r="S107" s="107"/>
      <c r="T107" s="107"/>
      <c r="U107" s="107"/>
      <c r="V107" s="107"/>
      <c r="W107" s="107"/>
      <c r="X107" s="107"/>
      <c r="Y107" s="107"/>
      <c r="Z107" s="107"/>
    </row>
    <row r="108" spans="1:26" ht="16.5" customHeight="1" x14ac:dyDescent="0.3">
      <c r="A108" s="107"/>
      <c r="B108" s="107"/>
      <c r="C108" s="108"/>
      <c r="D108" s="108"/>
      <c r="E108" s="140"/>
      <c r="F108" s="140"/>
      <c r="G108" s="107"/>
      <c r="H108" s="107"/>
      <c r="I108" s="107"/>
      <c r="J108" s="107"/>
      <c r="K108" s="107"/>
      <c r="L108" s="107"/>
      <c r="M108" s="107"/>
      <c r="N108" s="107"/>
      <c r="O108" s="107"/>
      <c r="P108" s="107"/>
      <c r="Q108" s="107"/>
      <c r="R108" s="107"/>
      <c r="S108" s="107"/>
      <c r="T108" s="107"/>
      <c r="U108" s="107"/>
      <c r="V108" s="107"/>
      <c r="W108" s="107"/>
      <c r="X108" s="107"/>
      <c r="Y108" s="107"/>
      <c r="Z108" s="107"/>
    </row>
    <row r="109" spans="1:26" ht="16.5" customHeight="1" x14ac:dyDescent="0.3">
      <c r="A109" s="107"/>
      <c r="B109" s="107"/>
      <c r="C109" s="108"/>
      <c r="D109" s="108"/>
      <c r="E109" s="140"/>
      <c r="F109" s="140"/>
      <c r="G109" s="107"/>
      <c r="H109" s="107"/>
      <c r="I109" s="107"/>
      <c r="J109" s="107"/>
      <c r="K109" s="107"/>
      <c r="L109" s="107"/>
      <c r="M109" s="107"/>
      <c r="N109" s="107"/>
      <c r="O109" s="107"/>
      <c r="P109" s="107"/>
      <c r="Q109" s="107"/>
      <c r="R109" s="107"/>
      <c r="S109" s="107"/>
      <c r="T109" s="107"/>
      <c r="U109" s="107"/>
      <c r="V109" s="107"/>
      <c r="W109" s="107"/>
      <c r="X109" s="107"/>
      <c r="Y109" s="107"/>
      <c r="Z109" s="107"/>
    </row>
    <row r="110" spans="1:26" ht="16.5" customHeight="1" x14ac:dyDescent="0.3">
      <c r="A110" s="107"/>
      <c r="B110" s="107"/>
      <c r="C110" s="108"/>
      <c r="D110" s="108"/>
      <c r="E110" s="140"/>
      <c r="F110" s="140"/>
      <c r="G110" s="107"/>
      <c r="H110" s="107"/>
      <c r="I110" s="107"/>
      <c r="J110" s="107"/>
      <c r="K110" s="107"/>
      <c r="L110" s="107"/>
      <c r="M110" s="107"/>
      <c r="N110" s="107"/>
      <c r="O110" s="107"/>
      <c r="P110" s="107"/>
      <c r="Q110" s="107"/>
      <c r="R110" s="107"/>
      <c r="S110" s="107"/>
      <c r="T110" s="107"/>
      <c r="U110" s="107"/>
      <c r="V110" s="107"/>
      <c r="W110" s="107"/>
      <c r="X110" s="107"/>
      <c r="Y110" s="107"/>
      <c r="Z110" s="107"/>
    </row>
    <row r="111" spans="1:26" ht="16.5" customHeight="1" x14ac:dyDescent="0.3">
      <c r="A111" s="107"/>
      <c r="B111" s="107"/>
      <c r="C111" s="108"/>
      <c r="D111" s="108"/>
      <c r="E111" s="140"/>
      <c r="F111" s="140"/>
      <c r="G111" s="107"/>
      <c r="H111" s="107"/>
      <c r="I111" s="107"/>
      <c r="J111" s="107"/>
      <c r="K111" s="107"/>
      <c r="L111" s="107"/>
      <c r="M111" s="107"/>
      <c r="N111" s="107"/>
      <c r="O111" s="107"/>
      <c r="P111" s="107"/>
      <c r="Q111" s="107"/>
      <c r="R111" s="107"/>
      <c r="S111" s="107"/>
      <c r="T111" s="107"/>
      <c r="U111" s="107"/>
      <c r="V111" s="107"/>
      <c r="W111" s="107"/>
      <c r="X111" s="107"/>
      <c r="Y111" s="107"/>
      <c r="Z111" s="107"/>
    </row>
    <row r="112" spans="1:26" ht="16.5" customHeight="1" x14ac:dyDescent="0.3">
      <c r="A112" s="107"/>
      <c r="B112" s="107"/>
      <c r="C112" s="108"/>
      <c r="D112" s="108"/>
      <c r="E112" s="140"/>
      <c r="F112" s="140"/>
      <c r="G112" s="107"/>
      <c r="H112" s="107"/>
      <c r="I112" s="107"/>
      <c r="J112" s="107"/>
      <c r="K112" s="107"/>
      <c r="L112" s="107"/>
      <c r="M112" s="107"/>
      <c r="N112" s="107"/>
      <c r="O112" s="107"/>
      <c r="P112" s="107"/>
      <c r="Q112" s="107"/>
      <c r="R112" s="107"/>
      <c r="S112" s="107"/>
      <c r="T112" s="107"/>
      <c r="U112" s="107"/>
      <c r="V112" s="107"/>
      <c r="W112" s="107"/>
      <c r="X112" s="107"/>
      <c r="Y112" s="107"/>
      <c r="Z112" s="107"/>
    </row>
    <row r="113" spans="1:26" ht="16.5" customHeight="1" x14ac:dyDescent="0.3">
      <c r="A113" s="107"/>
      <c r="B113" s="107"/>
      <c r="C113" s="108"/>
      <c r="D113" s="108"/>
      <c r="E113" s="140"/>
      <c r="F113" s="140"/>
      <c r="G113" s="107"/>
      <c r="H113" s="107"/>
      <c r="I113" s="107"/>
      <c r="J113" s="107"/>
      <c r="K113" s="107"/>
      <c r="L113" s="107"/>
      <c r="M113" s="107"/>
      <c r="N113" s="107"/>
      <c r="O113" s="107"/>
      <c r="P113" s="107"/>
      <c r="Q113" s="107"/>
      <c r="R113" s="107"/>
      <c r="S113" s="107"/>
      <c r="T113" s="107"/>
      <c r="U113" s="107"/>
      <c r="V113" s="107"/>
      <c r="W113" s="107"/>
      <c r="X113" s="107"/>
      <c r="Y113" s="107"/>
      <c r="Z113" s="107"/>
    </row>
    <row r="114" spans="1:26" ht="16.5" customHeight="1" x14ac:dyDescent="0.3">
      <c r="A114" s="107"/>
      <c r="B114" s="107"/>
      <c r="C114" s="108"/>
      <c r="D114" s="108"/>
      <c r="E114" s="140"/>
      <c r="F114" s="140"/>
      <c r="G114" s="107"/>
      <c r="H114" s="107"/>
      <c r="I114" s="107"/>
      <c r="J114" s="107"/>
      <c r="K114" s="107"/>
      <c r="L114" s="107"/>
      <c r="M114" s="107"/>
      <c r="N114" s="107"/>
      <c r="O114" s="107"/>
      <c r="P114" s="107"/>
      <c r="Q114" s="107"/>
      <c r="R114" s="107"/>
      <c r="S114" s="107"/>
      <c r="T114" s="107"/>
      <c r="U114" s="107"/>
      <c r="V114" s="107"/>
      <c r="W114" s="107"/>
      <c r="X114" s="107"/>
      <c r="Y114" s="107"/>
      <c r="Z114" s="107"/>
    </row>
    <row r="115" spans="1:26" ht="16.5" customHeight="1" x14ac:dyDescent="0.3">
      <c r="A115" s="107"/>
      <c r="B115" s="107"/>
      <c r="C115" s="108"/>
      <c r="D115" s="108"/>
      <c r="E115" s="140"/>
      <c r="F115" s="140"/>
      <c r="G115" s="107"/>
      <c r="H115" s="107"/>
      <c r="I115" s="107"/>
      <c r="J115" s="107"/>
      <c r="K115" s="107"/>
      <c r="L115" s="107"/>
      <c r="M115" s="107"/>
      <c r="N115" s="107"/>
      <c r="O115" s="107"/>
      <c r="P115" s="107"/>
      <c r="Q115" s="107"/>
      <c r="R115" s="107"/>
      <c r="S115" s="107"/>
      <c r="T115" s="107"/>
      <c r="U115" s="107"/>
      <c r="V115" s="107"/>
      <c r="W115" s="107"/>
      <c r="X115" s="107"/>
      <c r="Y115" s="107"/>
      <c r="Z115" s="107"/>
    </row>
    <row r="116" spans="1:26" ht="16.5" customHeight="1" x14ac:dyDescent="0.3">
      <c r="A116" s="107"/>
      <c r="B116" s="107"/>
      <c r="C116" s="108"/>
      <c r="D116" s="108"/>
      <c r="E116" s="140"/>
      <c r="F116" s="140"/>
      <c r="G116" s="107"/>
      <c r="H116" s="107"/>
      <c r="I116" s="107"/>
      <c r="J116" s="107"/>
      <c r="K116" s="107"/>
      <c r="L116" s="107"/>
      <c r="M116" s="107"/>
      <c r="N116" s="107"/>
      <c r="O116" s="107"/>
      <c r="P116" s="107"/>
      <c r="Q116" s="107"/>
      <c r="R116" s="107"/>
      <c r="S116" s="107"/>
      <c r="T116" s="107"/>
      <c r="U116" s="107"/>
      <c r="V116" s="107"/>
      <c r="W116" s="107"/>
      <c r="X116" s="107"/>
      <c r="Y116" s="107"/>
      <c r="Z116" s="107"/>
    </row>
    <row r="117" spans="1:26" ht="16.5" customHeight="1" x14ac:dyDescent="0.3">
      <c r="A117" s="107"/>
      <c r="B117" s="107"/>
      <c r="C117" s="108"/>
      <c r="D117" s="108"/>
      <c r="E117" s="140"/>
      <c r="F117" s="140"/>
      <c r="G117" s="107"/>
      <c r="H117" s="107"/>
      <c r="I117" s="107"/>
      <c r="J117" s="107"/>
      <c r="K117" s="107"/>
      <c r="L117" s="107"/>
      <c r="M117" s="107"/>
      <c r="N117" s="107"/>
      <c r="O117" s="107"/>
      <c r="P117" s="107"/>
      <c r="Q117" s="107"/>
      <c r="R117" s="107"/>
      <c r="S117" s="107"/>
      <c r="T117" s="107"/>
      <c r="U117" s="107"/>
      <c r="V117" s="107"/>
      <c r="W117" s="107"/>
      <c r="X117" s="107"/>
      <c r="Y117" s="107"/>
      <c r="Z117" s="107"/>
    </row>
    <row r="118" spans="1:26" ht="16.5" customHeight="1" x14ac:dyDescent="0.3">
      <c r="A118" s="107"/>
      <c r="B118" s="107"/>
      <c r="C118" s="108"/>
      <c r="D118" s="108"/>
      <c r="E118" s="140"/>
      <c r="F118" s="140"/>
      <c r="G118" s="107"/>
      <c r="H118" s="107"/>
      <c r="I118" s="107"/>
      <c r="J118" s="107"/>
      <c r="K118" s="107"/>
      <c r="L118" s="107"/>
      <c r="M118" s="107"/>
      <c r="N118" s="107"/>
      <c r="O118" s="107"/>
      <c r="P118" s="107"/>
      <c r="Q118" s="107"/>
      <c r="R118" s="107"/>
      <c r="S118" s="107"/>
      <c r="T118" s="107"/>
      <c r="U118" s="107"/>
      <c r="V118" s="107"/>
      <c r="W118" s="107"/>
      <c r="X118" s="107"/>
      <c r="Y118" s="107"/>
      <c r="Z118" s="107"/>
    </row>
    <row r="119" spans="1:26" ht="16.5" customHeight="1" x14ac:dyDescent="0.3">
      <c r="A119" s="107"/>
      <c r="B119" s="107"/>
      <c r="C119" s="108"/>
      <c r="D119" s="108"/>
      <c r="E119" s="140"/>
      <c r="F119" s="140"/>
      <c r="G119" s="107"/>
      <c r="H119" s="107"/>
      <c r="I119" s="107"/>
      <c r="J119" s="107"/>
      <c r="K119" s="107"/>
      <c r="L119" s="107"/>
      <c r="M119" s="107"/>
      <c r="N119" s="107"/>
      <c r="O119" s="107"/>
      <c r="P119" s="107"/>
      <c r="Q119" s="107"/>
      <c r="R119" s="107"/>
      <c r="S119" s="107"/>
      <c r="T119" s="107"/>
      <c r="U119" s="107"/>
      <c r="V119" s="107"/>
      <c r="W119" s="107"/>
      <c r="X119" s="107"/>
      <c r="Y119" s="107"/>
      <c r="Z119" s="107"/>
    </row>
    <row r="120" spans="1:26" ht="16.5" customHeight="1" x14ac:dyDescent="0.3">
      <c r="A120" s="107"/>
      <c r="B120" s="107"/>
      <c r="C120" s="108"/>
      <c r="D120" s="108"/>
      <c r="E120" s="140"/>
      <c r="F120" s="140"/>
      <c r="G120" s="107"/>
      <c r="H120" s="107"/>
      <c r="I120" s="107"/>
      <c r="J120" s="107"/>
      <c r="K120" s="107"/>
      <c r="L120" s="107"/>
      <c r="M120" s="107"/>
      <c r="N120" s="107"/>
      <c r="O120" s="107"/>
      <c r="P120" s="107"/>
      <c r="Q120" s="107"/>
      <c r="R120" s="107"/>
      <c r="S120" s="107"/>
      <c r="T120" s="107"/>
      <c r="U120" s="107"/>
      <c r="V120" s="107"/>
      <c r="W120" s="107"/>
      <c r="X120" s="107"/>
      <c r="Y120" s="107"/>
      <c r="Z120" s="107"/>
    </row>
    <row r="121" spans="1:26" ht="16.5" customHeight="1" x14ac:dyDescent="0.3">
      <c r="A121" s="107"/>
      <c r="B121" s="107"/>
      <c r="C121" s="108"/>
      <c r="D121" s="108"/>
      <c r="E121" s="140"/>
      <c r="F121" s="140"/>
      <c r="G121" s="107"/>
      <c r="H121" s="107"/>
      <c r="I121" s="107"/>
      <c r="J121" s="107"/>
      <c r="K121" s="107"/>
      <c r="L121" s="107"/>
      <c r="M121" s="107"/>
      <c r="N121" s="107"/>
      <c r="O121" s="107"/>
      <c r="P121" s="107"/>
      <c r="Q121" s="107"/>
      <c r="R121" s="107"/>
      <c r="S121" s="107"/>
      <c r="T121" s="107"/>
      <c r="U121" s="107"/>
      <c r="V121" s="107"/>
      <c r="W121" s="107"/>
      <c r="X121" s="107"/>
      <c r="Y121" s="107"/>
      <c r="Z121" s="107"/>
    </row>
    <row r="122" spans="1:26" ht="16.5" customHeight="1" x14ac:dyDescent="0.3">
      <c r="A122" s="107"/>
      <c r="B122" s="107"/>
      <c r="C122" s="108"/>
      <c r="D122" s="108"/>
      <c r="E122" s="140"/>
      <c r="F122" s="140"/>
      <c r="G122" s="107"/>
      <c r="H122" s="107"/>
      <c r="I122" s="107"/>
      <c r="J122" s="107"/>
      <c r="K122" s="107"/>
      <c r="L122" s="107"/>
      <c r="M122" s="107"/>
      <c r="N122" s="107"/>
      <c r="O122" s="107"/>
      <c r="P122" s="107"/>
      <c r="Q122" s="107"/>
      <c r="R122" s="107"/>
      <c r="S122" s="107"/>
      <c r="T122" s="107"/>
      <c r="U122" s="107"/>
      <c r="V122" s="107"/>
      <c r="W122" s="107"/>
      <c r="X122" s="107"/>
      <c r="Y122" s="107"/>
      <c r="Z122" s="107"/>
    </row>
    <row r="123" spans="1:26" ht="16.5" customHeight="1" x14ac:dyDescent="0.3">
      <c r="A123" s="107"/>
      <c r="B123" s="107"/>
      <c r="C123" s="108"/>
      <c r="D123" s="108"/>
      <c r="E123" s="140"/>
      <c r="F123" s="140"/>
      <c r="G123" s="107"/>
      <c r="H123" s="107"/>
      <c r="I123" s="107"/>
      <c r="J123" s="107"/>
      <c r="K123" s="107"/>
      <c r="L123" s="107"/>
      <c r="M123" s="107"/>
      <c r="N123" s="107"/>
      <c r="O123" s="107"/>
      <c r="P123" s="107"/>
      <c r="Q123" s="107"/>
      <c r="R123" s="107"/>
      <c r="S123" s="107"/>
      <c r="T123" s="107"/>
      <c r="U123" s="107"/>
      <c r="V123" s="107"/>
      <c r="W123" s="107"/>
      <c r="X123" s="107"/>
      <c r="Y123" s="107"/>
      <c r="Z123" s="107"/>
    </row>
    <row r="124" spans="1:26" ht="16.5" customHeight="1" x14ac:dyDescent="0.3">
      <c r="A124" s="107"/>
      <c r="B124" s="107"/>
      <c r="C124" s="108"/>
      <c r="D124" s="108"/>
      <c r="E124" s="140"/>
      <c r="F124" s="140"/>
      <c r="G124" s="107"/>
      <c r="H124" s="107"/>
      <c r="I124" s="107"/>
      <c r="J124" s="107"/>
      <c r="K124" s="107"/>
      <c r="L124" s="107"/>
      <c r="M124" s="107"/>
      <c r="N124" s="107"/>
      <c r="O124" s="107"/>
      <c r="P124" s="107"/>
      <c r="Q124" s="107"/>
      <c r="R124" s="107"/>
      <c r="S124" s="107"/>
      <c r="T124" s="107"/>
      <c r="U124" s="107"/>
      <c r="V124" s="107"/>
      <c r="W124" s="107"/>
      <c r="X124" s="107"/>
      <c r="Y124" s="107"/>
      <c r="Z124" s="107"/>
    </row>
    <row r="125" spans="1:26" ht="16.5" customHeight="1" x14ac:dyDescent="0.3">
      <c r="A125" s="107"/>
      <c r="B125" s="107"/>
      <c r="C125" s="108"/>
      <c r="D125" s="108"/>
      <c r="E125" s="140"/>
      <c r="F125" s="140"/>
      <c r="G125" s="107"/>
      <c r="H125" s="107"/>
      <c r="I125" s="107"/>
      <c r="J125" s="107"/>
      <c r="K125" s="107"/>
      <c r="L125" s="107"/>
      <c r="M125" s="107"/>
      <c r="N125" s="107"/>
      <c r="O125" s="107"/>
      <c r="P125" s="107"/>
      <c r="Q125" s="107"/>
      <c r="R125" s="107"/>
      <c r="S125" s="107"/>
      <c r="T125" s="107"/>
      <c r="U125" s="107"/>
      <c r="V125" s="107"/>
      <c r="W125" s="107"/>
      <c r="X125" s="107"/>
      <c r="Y125" s="107"/>
      <c r="Z125" s="107"/>
    </row>
    <row r="126" spans="1:26" ht="16.5" customHeight="1" x14ac:dyDescent="0.3">
      <c r="A126" s="107"/>
      <c r="B126" s="107"/>
      <c r="C126" s="108"/>
      <c r="D126" s="108"/>
      <c r="E126" s="140"/>
      <c r="F126" s="140"/>
      <c r="G126" s="107"/>
      <c r="H126" s="107"/>
      <c r="I126" s="107"/>
      <c r="J126" s="107"/>
      <c r="K126" s="107"/>
      <c r="L126" s="107"/>
      <c r="M126" s="107"/>
      <c r="N126" s="107"/>
      <c r="O126" s="107"/>
      <c r="P126" s="107"/>
      <c r="Q126" s="107"/>
      <c r="R126" s="107"/>
      <c r="S126" s="107"/>
      <c r="T126" s="107"/>
      <c r="U126" s="107"/>
      <c r="V126" s="107"/>
      <c r="W126" s="107"/>
      <c r="X126" s="107"/>
      <c r="Y126" s="107"/>
      <c r="Z126" s="107"/>
    </row>
    <row r="127" spans="1:26" ht="16.5" customHeight="1" x14ac:dyDescent="0.3">
      <c r="A127" s="107"/>
      <c r="B127" s="107"/>
      <c r="C127" s="108"/>
      <c r="D127" s="108"/>
      <c r="E127" s="140"/>
      <c r="F127" s="140"/>
      <c r="G127" s="107"/>
      <c r="H127" s="107"/>
      <c r="I127" s="107"/>
      <c r="J127" s="107"/>
      <c r="K127" s="107"/>
      <c r="L127" s="107"/>
      <c r="M127" s="107"/>
      <c r="N127" s="107"/>
      <c r="O127" s="107"/>
      <c r="P127" s="107"/>
      <c r="Q127" s="107"/>
      <c r="R127" s="107"/>
      <c r="S127" s="107"/>
      <c r="T127" s="107"/>
      <c r="U127" s="107"/>
      <c r="V127" s="107"/>
      <c r="W127" s="107"/>
      <c r="X127" s="107"/>
      <c r="Y127" s="107"/>
      <c r="Z127" s="107"/>
    </row>
    <row r="128" spans="1:26" ht="16.5" customHeight="1" x14ac:dyDescent="0.3">
      <c r="A128" s="107"/>
      <c r="B128" s="107"/>
      <c r="C128" s="108"/>
      <c r="D128" s="108"/>
      <c r="E128" s="140"/>
      <c r="F128" s="140"/>
      <c r="G128" s="107"/>
      <c r="H128" s="107"/>
      <c r="I128" s="107"/>
      <c r="J128" s="107"/>
      <c r="K128" s="107"/>
      <c r="L128" s="107"/>
      <c r="M128" s="107"/>
      <c r="N128" s="107"/>
      <c r="O128" s="107"/>
      <c r="P128" s="107"/>
      <c r="Q128" s="107"/>
      <c r="R128" s="107"/>
      <c r="S128" s="107"/>
      <c r="T128" s="107"/>
      <c r="U128" s="107"/>
      <c r="V128" s="107"/>
      <c r="W128" s="107"/>
      <c r="X128" s="107"/>
      <c r="Y128" s="107"/>
      <c r="Z128" s="107"/>
    </row>
    <row r="129" spans="1:26" ht="16.5" customHeight="1" x14ac:dyDescent="0.3">
      <c r="A129" s="107"/>
      <c r="B129" s="107"/>
      <c r="C129" s="108"/>
      <c r="D129" s="108"/>
      <c r="E129" s="140"/>
      <c r="F129" s="140"/>
      <c r="G129" s="107"/>
      <c r="H129" s="107"/>
      <c r="I129" s="107"/>
      <c r="J129" s="107"/>
      <c r="K129" s="107"/>
      <c r="L129" s="107"/>
      <c r="M129" s="107"/>
      <c r="N129" s="107"/>
      <c r="O129" s="107"/>
      <c r="P129" s="107"/>
      <c r="Q129" s="107"/>
      <c r="R129" s="107"/>
      <c r="S129" s="107"/>
      <c r="T129" s="107"/>
      <c r="U129" s="107"/>
      <c r="V129" s="107"/>
      <c r="W129" s="107"/>
      <c r="X129" s="107"/>
      <c r="Y129" s="107"/>
      <c r="Z129" s="107"/>
    </row>
    <row r="130" spans="1:26" ht="16.5" customHeight="1" x14ac:dyDescent="0.3">
      <c r="A130" s="107"/>
      <c r="B130" s="107"/>
      <c r="C130" s="108"/>
      <c r="D130" s="108"/>
      <c r="E130" s="140"/>
      <c r="F130" s="140"/>
      <c r="G130" s="107"/>
      <c r="H130" s="107"/>
      <c r="I130" s="107"/>
      <c r="J130" s="107"/>
      <c r="K130" s="107"/>
      <c r="L130" s="107"/>
      <c r="M130" s="107"/>
      <c r="N130" s="107"/>
      <c r="O130" s="107"/>
      <c r="P130" s="107"/>
      <c r="Q130" s="107"/>
      <c r="R130" s="107"/>
      <c r="S130" s="107"/>
      <c r="T130" s="107"/>
      <c r="U130" s="107"/>
      <c r="V130" s="107"/>
      <c r="W130" s="107"/>
      <c r="X130" s="107"/>
      <c r="Y130" s="107"/>
      <c r="Z130" s="107"/>
    </row>
    <row r="131" spans="1:26" ht="16.5" customHeight="1" x14ac:dyDescent="0.3">
      <c r="A131" s="107"/>
      <c r="B131" s="107"/>
      <c r="C131" s="108"/>
      <c r="D131" s="108"/>
      <c r="E131" s="140"/>
      <c r="F131" s="140"/>
      <c r="G131" s="107"/>
      <c r="H131" s="107"/>
      <c r="I131" s="107"/>
      <c r="J131" s="107"/>
      <c r="K131" s="107"/>
      <c r="L131" s="107"/>
      <c r="M131" s="107"/>
      <c r="N131" s="107"/>
      <c r="O131" s="107"/>
      <c r="P131" s="107"/>
      <c r="Q131" s="107"/>
      <c r="R131" s="107"/>
      <c r="S131" s="107"/>
      <c r="T131" s="107"/>
      <c r="U131" s="107"/>
      <c r="V131" s="107"/>
      <c r="W131" s="107"/>
      <c r="X131" s="107"/>
      <c r="Y131" s="107"/>
      <c r="Z131" s="107"/>
    </row>
    <row r="132" spans="1:26" ht="16.5" customHeight="1" x14ac:dyDescent="0.3">
      <c r="A132" s="107"/>
      <c r="B132" s="107"/>
      <c r="C132" s="108"/>
      <c r="D132" s="108"/>
      <c r="E132" s="140"/>
      <c r="F132" s="140"/>
      <c r="G132" s="107"/>
      <c r="H132" s="107"/>
      <c r="I132" s="107"/>
      <c r="J132" s="107"/>
      <c r="K132" s="107"/>
      <c r="L132" s="107"/>
      <c r="M132" s="107"/>
      <c r="N132" s="107"/>
      <c r="O132" s="107"/>
      <c r="P132" s="107"/>
      <c r="Q132" s="107"/>
      <c r="R132" s="107"/>
      <c r="S132" s="107"/>
      <c r="T132" s="107"/>
      <c r="U132" s="107"/>
      <c r="V132" s="107"/>
      <c r="W132" s="107"/>
      <c r="X132" s="107"/>
      <c r="Y132" s="107"/>
      <c r="Z132" s="107"/>
    </row>
    <row r="133" spans="1:26" ht="16.5" customHeight="1" x14ac:dyDescent="0.3">
      <c r="A133" s="107"/>
      <c r="B133" s="107"/>
      <c r="C133" s="108"/>
      <c r="D133" s="108"/>
      <c r="E133" s="140"/>
      <c r="F133" s="140"/>
      <c r="G133" s="107"/>
      <c r="H133" s="107"/>
      <c r="I133" s="107"/>
      <c r="J133" s="107"/>
      <c r="K133" s="107"/>
      <c r="L133" s="107"/>
      <c r="M133" s="107"/>
      <c r="N133" s="107"/>
      <c r="O133" s="107"/>
      <c r="P133" s="107"/>
      <c r="Q133" s="107"/>
      <c r="R133" s="107"/>
      <c r="S133" s="107"/>
      <c r="T133" s="107"/>
      <c r="U133" s="107"/>
      <c r="V133" s="107"/>
      <c r="W133" s="107"/>
      <c r="X133" s="107"/>
      <c r="Y133" s="107"/>
      <c r="Z133" s="107"/>
    </row>
    <row r="134" spans="1:26" ht="16.5" customHeight="1" x14ac:dyDescent="0.3">
      <c r="A134" s="107"/>
      <c r="B134" s="107"/>
      <c r="C134" s="108"/>
      <c r="D134" s="108"/>
      <c r="E134" s="140"/>
      <c r="F134" s="140"/>
      <c r="G134" s="107"/>
      <c r="H134" s="107"/>
      <c r="I134" s="107"/>
      <c r="J134" s="107"/>
      <c r="K134" s="107"/>
      <c r="L134" s="107"/>
      <c r="M134" s="107"/>
      <c r="N134" s="107"/>
      <c r="O134" s="107"/>
      <c r="P134" s="107"/>
      <c r="Q134" s="107"/>
      <c r="R134" s="107"/>
      <c r="S134" s="107"/>
      <c r="T134" s="107"/>
      <c r="U134" s="107"/>
      <c r="V134" s="107"/>
      <c r="W134" s="107"/>
      <c r="X134" s="107"/>
      <c r="Y134" s="107"/>
      <c r="Z134" s="107"/>
    </row>
    <row r="135" spans="1:26" ht="16.5" customHeight="1" x14ac:dyDescent="0.3">
      <c r="A135" s="107"/>
      <c r="B135" s="107"/>
      <c r="C135" s="108"/>
      <c r="D135" s="108"/>
      <c r="E135" s="140"/>
      <c r="F135" s="140"/>
      <c r="G135" s="107"/>
      <c r="H135" s="107"/>
      <c r="I135" s="107"/>
      <c r="J135" s="107"/>
      <c r="K135" s="107"/>
      <c r="L135" s="107"/>
      <c r="M135" s="107"/>
      <c r="N135" s="107"/>
      <c r="O135" s="107"/>
      <c r="P135" s="107"/>
      <c r="Q135" s="107"/>
      <c r="R135" s="107"/>
      <c r="S135" s="107"/>
      <c r="T135" s="107"/>
      <c r="U135" s="107"/>
      <c r="V135" s="107"/>
      <c r="W135" s="107"/>
      <c r="X135" s="107"/>
      <c r="Y135" s="107"/>
      <c r="Z135" s="107"/>
    </row>
    <row r="136" spans="1:26" ht="16.5" customHeight="1" x14ac:dyDescent="0.3">
      <c r="A136" s="107"/>
      <c r="B136" s="107"/>
      <c r="C136" s="108"/>
      <c r="D136" s="108"/>
      <c r="E136" s="140"/>
      <c r="F136" s="140"/>
      <c r="G136" s="107"/>
      <c r="H136" s="107"/>
      <c r="I136" s="107"/>
      <c r="J136" s="107"/>
      <c r="K136" s="107"/>
      <c r="L136" s="107"/>
      <c r="M136" s="107"/>
      <c r="N136" s="107"/>
      <c r="O136" s="107"/>
      <c r="P136" s="107"/>
      <c r="Q136" s="107"/>
      <c r="R136" s="107"/>
      <c r="S136" s="107"/>
      <c r="T136" s="107"/>
      <c r="U136" s="107"/>
      <c r="V136" s="107"/>
      <c r="W136" s="107"/>
      <c r="X136" s="107"/>
      <c r="Y136" s="107"/>
      <c r="Z136" s="107"/>
    </row>
    <row r="137" spans="1:26" ht="16.5" customHeight="1" x14ac:dyDescent="0.3">
      <c r="A137" s="107"/>
      <c r="B137" s="107"/>
      <c r="C137" s="108"/>
      <c r="D137" s="108"/>
      <c r="E137" s="140"/>
      <c r="F137" s="140"/>
      <c r="G137" s="107"/>
      <c r="H137" s="107"/>
      <c r="I137" s="107"/>
      <c r="J137" s="107"/>
      <c r="K137" s="107"/>
      <c r="L137" s="107"/>
      <c r="M137" s="107"/>
      <c r="N137" s="107"/>
      <c r="O137" s="107"/>
      <c r="P137" s="107"/>
      <c r="Q137" s="107"/>
      <c r="R137" s="107"/>
      <c r="S137" s="107"/>
      <c r="T137" s="107"/>
      <c r="U137" s="107"/>
      <c r="V137" s="107"/>
      <c r="W137" s="107"/>
      <c r="X137" s="107"/>
      <c r="Y137" s="107"/>
      <c r="Z137" s="107"/>
    </row>
    <row r="138" spans="1:26" ht="16.5" customHeight="1" x14ac:dyDescent="0.3">
      <c r="A138" s="107"/>
      <c r="B138" s="107"/>
      <c r="C138" s="108"/>
      <c r="D138" s="108"/>
      <c r="E138" s="140"/>
      <c r="F138" s="140"/>
      <c r="G138" s="107"/>
      <c r="H138" s="107"/>
      <c r="I138" s="107"/>
      <c r="J138" s="107"/>
      <c r="K138" s="107"/>
      <c r="L138" s="107"/>
      <c r="M138" s="107"/>
      <c r="N138" s="107"/>
      <c r="O138" s="107"/>
      <c r="P138" s="107"/>
      <c r="Q138" s="107"/>
      <c r="R138" s="107"/>
      <c r="S138" s="107"/>
      <c r="T138" s="107"/>
      <c r="U138" s="107"/>
      <c r="V138" s="107"/>
      <c r="W138" s="107"/>
      <c r="X138" s="107"/>
      <c r="Y138" s="107"/>
      <c r="Z138" s="107"/>
    </row>
    <row r="139" spans="1:26" ht="16.5" customHeight="1" x14ac:dyDescent="0.3">
      <c r="A139" s="107"/>
      <c r="B139" s="107"/>
      <c r="C139" s="108"/>
      <c r="D139" s="108"/>
      <c r="E139" s="140"/>
      <c r="F139" s="140"/>
      <c r="G139" s="107"/>
      <c r="H139" s="107"/>
      <c r="I139" s="107"/>
      <c r="J139" s="107"/>
      <c r="K139" s="107"/>
      <c r="L139" s="107"/>
      <c r="M139" s="107"/>
      <c r="N139" s="107"/>
      <c r="O139" s="107"/>
      <c r="P139" s="107"/>
      <c r="Q139" s="107"/>
      <c r="R139" s="107"/>
      <c r="S139" s="107"/>
      <c r="T139" s="107"/>
      <c r="U139" s="107"/>
      <c r="V139" s="107"/>
      <c r="W139" s="107"/>
      <c r="X139" s="107"/>
      <c r="Y139" s="107"/>
      <c r="Z139" s="107"/>
    </row>
    <row r="140" spans="1:26" ht="16.5" customHeight="1" x14ac:dyDescent="0.3">
      <c r="A140" s="107"/>
      <c r="B140" s="107"/>
      <c r="C140" s="108"/>
      <c r="D140" s="108"/>
      <c r="E140" s="140"/>
      <c r="F140" s="140"/>
      <c r="G140" s="107"/>
      <c r="H140" s="107"/>
      <c r="I140" s="107"/>
      <c r="J140" s="107"/>
      <c r="K140" s="107"/>
      <c r="L140" s="107"/>
      <c r="M140" s="107"/>
      <c r="N140" s="107"/>
      <c r="O140" s="107"/>
      <c r="P140" s="107"/>
      <c r="Q140" s="107"/>
      <c r="R140" s="107"/>
      <c r="S140" s="107"/>
      <c r="T140" s="107"/>
      <c r="U140" s="107"/>
      <c r="V140" s="107"/>
      <c r="W140" s="107"/>
      <c r="X140" s="107"/>
      <c r="Y140" s="107"/>
      <c r="Z140" s="107"/>
    </row>
    <row r="141" spans="1:26" ht="16.5" customHeight="1" x14ac:dyDescent="0.3">
      <c r="A141" s="107"/>
      <c r="B141" s="107"/>
      <c r="C141" s="108"/>
      <c r="D141" s="108"/>
      <c r="E141" s="140"/>
      <c r="F141" s="140"/>
      <c r="G141" s="107"/>
      <c r="H141" s="107"/>
      <c r="I141" s="107"/>
      <c r="J141" s="107"/>
      <c r="K141" s="107"/>
      <c r="L141" s="107"/>
      <c r="M141" s="107"/>
      <c r="N141" s="107"/>
      <c r="O141" s="107"/>
      <c r="P141" s="107"/>
      <c r="Q141" s="107"/>
      <c r="R141" s="107"/>
      <c r="S141" s="107"/>
      <c r="T141" s="107"/>
      <c r="U141" s="107"/>
      <c r="V141" s="107"/>
      <c r="W141" s="107"/>
      <c r="X141" s="107"/>
      <c r="Y141" s="107"/>
      <c r="Z141" s="107"/>
    </row>
    <row r="142" spans="1:26" ht="16.5" customHeight="1" x14ac:dyDescent="0.3">
      <c r="A142" s="107"/>
      <c r="B142" s="107"/>
      <c r="C142" s="108"/>
      <c r="D142" s="108"/>
      <c r="E142" s="140"/>
      <c r="F142" s="140"/>
      <c r="G142" s="107"/>
      <c r="H142" s="107"/>
      <c r="I142" s="107"/>
      <c r="J142" s="107"/>
      <c r="K142" s="107"/>
      <c r="L142" s="107"/>
      <c r="M142" s="107"/>
      <c r="N142" s="107"/>
      <c r="O142" s="107"/>
      <c r="P142" s="107"/>
      <c r="Q142" s="107"/>
      <c r="R142" s="107"/>
      <c r="S142" s="107"/>
      <c r="T142" s="107"/>
      <c r="U142" s="107"/>
      <c r="V142" s="107"/>
      <c r="W142" s="107"/>
      <c r="X142" s="107"/>
      <c r="Y142" s="107"/>
      <c r="Z142" s="107"/>
    </row>
    <row r="143" spans="1:26" ht="16.5" customHeight="1" x14ac:dyDescent="0.3">
      <c r="A143" s="107"/>
      <c r="B143" s="107"/>
      <c r="C143" s="108"/>
      <c r="D143" s="108"/>
      <c r="E143" s="140"/>
      <c r="F143" s="140"/>
      <c r="G143" s="107"/>
      <c r="H143" s="107"/>
      <c r="I143" s="107"/>
      <c r="J143" s="107"/>
      <c r="K143" s="107"/>
      <c r="L143" s="107"/>
      <c r="M143" s="107"/>
      <c r="N143" s="107"/>
      <c r="O143" s="107"/>
      <c r="P143" s="107"/>
      <c r="Q143" s="107"/>
      <c r="R143" s="107"/>
      <c r="S143" s="107"/>
      <c r="T143" s="107"/>
      <c r="U143" s="107"/>
      <c r="V143" s="107"/>
      <c r="W143" s="107"/>
      <c r="X143" s="107"/>
      <c r="Y143" s="107"/>
      <c r="Z143" s="107"/>
    </row>
    <row r="144" spans="1:26" ht="16.5" customHeight="1" x14ac:dyDescent="0.3">
      <c r="A144" s="107"/>
      <c r="B144" s="107"/>
      <c r="C144" s="108"/>
      <c r="D144" s="108"/>
      <c r="E144" s="140"/>
      <c r="F144" s="140"/>
      <c r="G144" s="107"/>
      <c r="H144" s="107"/>
      <c r="I144" s="107"/>
      <c r="J144" s="107"/>
      <c r="K144" s="107"/>
      <c r="L144" s="107"/>
      <c r="M144" s="107"/>
      <c r="N144" s="107"/>
      <c r="O144" s="107"/>
      <c r="P144" s="107"/>
      <c r="Q144" s="107"/>
      <c r="R144" s="107"/>
      <c r="S144" s="107"/>
      <c r="T144" s="107"/>
      <c r="U144" s="107"/>
      <c r="V144" s="107"/>
      <c r="W144" s="107"/>
      <c r="X144" s="107"/>
      <c r="Y144" s="107"/>
      <c r="Z144" s="107"/>
    </row>
    <row r="145" spans="1:26" ht="16.5" customHeight="1" x14ac:dyDescent="0.3">
      <c r="A145" s="107"/>
      <c r="B145" s="107"/>
      <c r="C145" s="108"/>
      <c r="D145" s="108"/>
      <c r="E145" s="140"/>
      <c r="F145" s="140"/>
      <c r="G145" s="107"/>
      <c r="H145" s="107"/>
      <c r="I145" s="107"/>
      <c r="J145" s="107"/>
      <c r="K145" s="107"/>
      <c r="L145" s="107"/>
      <c r="M145" s="107"/>
      <c r="N145" s="107"/>
      <c r="O145" s="107"/>
      <c r="P145" s="107"/>
      <c r="Q145" s="107"/>
      <c r="R145" s="107"/>
      <c r="S145" s="107"/>
      <c r="T145" s="107"/>
      <c r="U145" s="107"/>
      <c r="V145" s="107"/>
      <c r="W145" s="107"/>
      <c r="X145" s="107"/>
      <c r="Y145" s="107"/>
      <c r="Z145" s="107"/>
    </row>
    <row r="146" spans="1:26" ht="16.5" customHeight="1" x14ac:dyDescent="0.3">
      <c r="A146" s="107"/>
      <c r="B146" s="107"/>
      <c r="C146" s="108"/>
      <c r="D146" s="108"/>
      <c r="E146" s="140"/>
      <c r="F146" s="140"/>
      <c r="G146" s="107"/>
      <c r="H146" s="107"/>
      <c r="I146" s="107"/>
      <c r="J146" s="107"/>
      <c r="K146" s="107"/>
      <c r="L146" s="107"/>
      <c r="M146" s="107"/>
      <c r="N146" s="107"/>
      <c r="O146" s="107"/>
      <c r="P146" s="107"/>
      <c r="Q146" s="107"/>
      <c r="R146" s="107"/>
      <c r="S146" s="107"/>
      <c r="T146" s="107"/>
      <c r="U146" s="107"/>
      <c r="V146" s="107"/>
      <c r="W146" s="107"/>
      <c r="X146" s="107"/>
      <c r="Y146" s="107"/>
      <c r="Z146" s="107"/>
    </row>
    <row r="147" spans="1:26" ht="16.5" customHeight="1" x14ac:dyDescent="0.3">
      <c r="A147" s="107"/>
      <c r="B147" s="107"/>
      <c r="C147" s="108"/>
      <c r="D147" s="108"/>
      <c r="E147" s="140"/>
      <c r="F147" s="140"/>
      <c r="G147" s="107"/>
      <c r="H147" s="107"/>
      <c r="I147" s="107"/>
      <c r="J147" s="107"/>
      <c r="K147" s="107"/>
      <c r="L147" s="107"/>
      <c r="M147" s="107"/>
      <c r="N147" s="107"/>
      <c r="O147" s="107"/>
      <c r="P147" s="107"/>
      <c r="Q147" s="107"/>
      <c r="R147" s="107"/>
      <c r="S147" s="107"/>
      <c r="T147" s="107"/>
      <c r="U147" s="107"/>
      <c r="V147" s="107"/>
      <c r="W147" s="107"/>
      <c r="X147" s="107"/>
      <c r="Y147" s="107"/>
      <c r="Z147" s="107"/>
    </row>
    <row r="148" spans="1:26" ht="16.5" customHeight="1" x14ac:dyDescent="0.3">
      <c r="A148" s="107"/>
      <c r="B148" s="107"/>
      <c r="C148" s="108"/>
      <c r="D148" s="108"/>
      <c r="E148" s="140"/>
      <c r="F148" s="140"/>
      <c r="G148" s="107"/>
      <c r="H148" s="107"/>
      <c r="I148" s="107"/>
      <c r="J148" s="107"/>
      <c r="K148" s="107"/>
      <c r="L148" s="107"/>
      <c r="M148" s="107"/>
      <c r="N148" s="107"/>
      <c r="O148" s="107"/>
      <c r="P148" s="107"/>
      <c r="Q148" s="107"/>
      <c r="R148" s="107"/>
      <c r="S148" s="107"/>
      <c r="T148" s="107"/>
      <c r="U148" s="107"/>
      <c r="V148" s="107"/>
      <c r="W148" s="107"/>
      <c r="X148" s="107"/>
      <c r="Y148" s="107"/>
      <c r="Z148" s="107"/>
    </row>
    <row r="149" spans="1:26" ht="16.5" customHeight="1" x14ac:dyDescent="0.3">
      <c r="A149" s="107"/>
      <c r="B149" s="107"/>
      <c r="C149" s="108"/>
      <c r="D149" s="108"/>
      <c r="E149" s="140"/>
      <c r="F149" s="140"/>
      <c r="G149" s="107"/>
      <c r="H149" s="107"/>
      <c r="I149" s="107"/>
      <c r="J149" s="107"/>
      <c r="K149" s="107"/>
      <c r="L149" s="107"/>
      <c r="M149" s="107"/>
      <c r="N149" s="107"/>
      <c r="O149" s="107"/>
      <c r="P149" s="107"/>
      <c r="Q149" s="107"/>
      <c r="R149" s="107"/>
      <c r="S149" s="107"/>
      <c r="T149" s="107"/>
      <c r="U149" s="107"/>
      <c r="V149" s="107"/>
      <c r="W149" s="107"/>
      <c r="X149" s="107"/>
      <c r="Y149" s="107"/>
      <c r="Z149" s="107"/>
    </row>
    <row r="150" spans="1:26" ht="16.5" customHeight="1" x14ac:dyDescent="0.3">
      <c r="A150" s="107"/>
      <c r="B150" s="107"/>
      <c r="C150" s="108"/>
      <c r="D150" s="108"/>
      <c r="E150" s="140"/>
      <c r="F150" s="140"/>
      <c r="G150" s="107"/>
      <c r="H150" s="107"/>
      <c r="I150" s="107"/>
      <c r="J150" s="107"/>
      <c r="K150" s="107"/>
      <c r="L150" s="107"/>
      <c r="M150" s="107"/>
      <c r="N150" s="107"/>
      <c r="O150" s="107"/>
      <c r="P150" s="107"/>
      <c r="Q150" s="107"/>
      <c r="R150" s="107"/>
      <c r="S150" s="107"/>
      <c r="T150" s="107"/>
      <c r="U150" s="107"/>
      <c r="V150" s="107"/>
      <c r="W150" s="107"/>
      <c r="X150" s="107"/>
      <c r="Y150" s="107"/>
      <c r="Z150" s="107"/>
    </row>
    <row r="151" spans="1:26" ht="16.5" customHeight="1" x14ac:dyDescent="0.3">
      <c r="A151" s="107"/>
      <c r="B151" s="107"/>
      <c r="C151" s="108"/>
      <c r="D151" s="108"/>
      <c r="E151" s="140"/>
      <c r="F151" s="140"/>
      <c r="G151" s="107"/>
      <c r="H151" s="107"/>
      <c r="I151" s="107"/>
      <c r="J151" s="107"/>
      <c r="K151" s="107"/>
      <c r="L151" s="107"/>
      <c r="M151" s="107"/>
      <c r="N151" s="107"/>
      <c r="O151" s="107"/>
      <c r="P151" s="107"/>
      <c r="Q151" s="107"/>
      <c r="R151" s="107"/>
      <c r="S151" s="107"/>
      <c r="T151" s="107"/>
      <c r="U151" s="107"/>
      <c r="V151" s="107"/>
      <c r="W151" s="107"/>
      <c r="X151" s="107"/>
      <c r="Y151" s="107"/>
      <c r="Z151" s="107"/>
    </row>
    <row r="152" spans="1:26" ht="16.5" customHeight="1" x14ac:dyDescent="0.3">
      <c r="A152" s="107"/>
      <c r="B152" s="107"/>
      <c r="C152" s="108"/>
      <c r="D152" s="108"/>
      <c r="E152" s="140"/>
      <c r="F152" s="140"/>
      <c r="G152" s="107"/>
      <c r="H152" s="107"/>
      <c r="I152" s="107"/>
      <c r="J152" s="107"/>
      <c r="K152" s="107"/>
      <c r="L152" s="107"/>
      <c r="M152" s="107"/>
      <c r="N152" s="107"/>
      <c r="O152" s="107"/>
      <c r="P152" s="107"/>
      <c r="Q152" s="107"/>
      <c r="R152" s="107"/>
      <c r="S152" s="107"/>
      <c r="T152" s="107"/>
      <c r="U152" s="107"/>
      <c r="V152" s="107"/>
      <c r="W152" s="107"/>
      <c r="X152" s="107"/>
      <c r="Y152" s="107"/>
      <c r="Z152" s="107"/>
    </row>
    <row r="153" spans="1:26" ht="16.5" customHeight="1" x14ac:dyDescent="0.3">
      <c r="A153" s="107"/>
      <c r="B153" s="107"/>
      <c r="C153" s="108"/>
      <c r="D153" s="108"/>
      <c r="E153" s="140"/>
      <c r="F153" s="140"/>
      <c r="G153" s="107"/>
      <c r="H153" s="107"/>
      <c r="I153" s="107"/>
      <c r="J153" s="107"/>
      <c r="K153" s="107"/>
      <c r="L153" s="107"/>
      <c r="M153" s="107"/>
      <c r="N153" s="107"/>
      <c r="O153" s="107"/>
      <c r="P153" s="107"/>
      <c r="Q153" s="107"/>
      <c r="R153" s="107"/>
      <c r="S153" s="107"/>
      <c r="T153" s="107"/>
      <c r="U153" s="107"/>
      <c r="V153" s="107"/>
      <c r="W153" s="107"/>
      <c r="X153" s="107"/>
      <c r="Y153" s="107"/>
      <c r="Z153" s="107"/>
    </row>
    <row r="154" spans="1:26" ht="16.5" customHeight="1" x14ac:dyDescent="0.3">
      <c r="A154" s="107"/>
      <c r="B154" s="107"/>
      <c r="C154" s="108"/>
      <c r="D154" s="108"/>
      <c r="E154" s="140"/>
      <c r="F154" s="140"/>
      <c r="G154" s="107"/>
      <c r="H154" s="107"/>
      <c r="I154" s="107"/>
      <c r="J154" s="107"/>
      <c r="K154" s="107"/>
      <c r="L154" s="107"/>
      <c r="M154" s="107"/>
      <c r="N154" s="107"/>
      <c r="O154" s="107"/>
      <c r="P154" s="107"/>
      <c r="Q154" s="107"/>
      <c r="R154" s="107"/>
      <c r="S154" s="107"/>
      <c r="T154" s="107"/>
      <c r="U154" s="107"/>
      <c r="V154" s="107"/>
      <c r="W154" s="107"/>
      <c r="X154" s="107"/>
      <c r="Y154" s="107"/>
      <c r="Z154" s="107"/>
    </row>
    <row r="155" spans="1:26" ht="16.5" customHeight="1" x14ac:dyDescent="0.3">
      <c r="A155" s="107"/>
      <c r="B155" s="107"/>
      <c r="C155" s="108"/>
      <c r="D155" s="108"/>
      <c r="E155" s="140"/>
      <c r="F155" s="140"/>
      <c r="G155" s="107"/>
      <c r="H155" s="107"/>
      <c r="I155" s="107"/>
      <c r="J155" s="107"/>
      <c r="K155" s="107"/>
      <c r="L155" s="107"/>
      <c r="M155" s="107"/>
      <c r="N155" s="107"/>
      <c r="O155" s="107"/>
      <c r="P155" s="107"/>
      <c r="Q155" s="107"/>
      <c r="R155" s="107"/>
      <c r="S155" s="107"/>
      <c r="T155" s="107"/>
      <c r="U155" s="107"/>
      <c r="V155" s="107"/>
      <c r="W155" s="107"/>
      <c r="X155" s="107"/>
      <c r="Y155" s="107"/>
      <c r="Z155" s="107"/>
    </row>
    <row r="156" spans="1:26" ht="16.5" customHeight="1" x14ac:dyDescent="0.3">
      <c r="A156" s="107"/>
      <c r="B156" s="107"/>
      <c r="C156" s="108"/>
      <c r="D156" s="108"/>
      <c r="E156" s="140"/>
      <c r="F156" s="140"/>
      <c r="G156" s="107"/>
      <c r="H156" s="107"/>
      <c r="I156" s="107"/>
      <c r="J156" s="107"/>
      <c r="K156" s="107"/>
      <c r="L156" s="107"/>
      <c r="M156" s="107"/>
      <c r="N156" s="107"/>
      <c r="O156" s="107"/>
      <c r="P156" s="107"/>
      <c r="Q156" s="107"/>
      <c r="R156" s="107"/>
      <c r="S156" s="107"/>
      <c r="T156" s="107"/>
      <c r="U156" s="107"/>
      <c r="V156" s="107"/>
      <c r="W156" s="107"/>
      <c r="X156" s="107"/>
      <c r="Y156" s="107"/>
      <c r="Z156" s="107"/>
    </row>
    <row r="157" spans="1:26" ht="16.5" customHeight="1" x14ac:dyDescent="0.3">
      <c r="A157" s="107"/>
      <c r="B157" s="107"/>
      <c r="C157" s="108"/>
      <c r="D157" s="108"/>
      <c r="E157" s="140"/>
      <c r="F157" s="140"/>
      <c r="G157" s="107"/>
      <c r="H157" s="107"/>
      <c r="I157" s="107"/>
      <c r="J157" s="107"/>
      <c r="K157" s="107"/>
      <c r="L157" s="107"/>
      <c r="M157" s="107"/>
      <c r="N157" s="107"/>
      <c r="O157" s="107"/>
      <c r="P157" s="107"/>
      <c r="Q157" s="107"/>
      <c r="R157" s="107"/>
      <c r="S157" s="107"/>
      <c r="T157" s="107"/>
      <c r="U157" s="107"/>
      <c r="V157" s="107"/>
      <c r="W157" s="107"/>
      <c r="X157" s="107"/>
      <c r="Y157" s="107"/>
      <c r="Z157" s="107"/>
    </row>
    <row r="158" spans="1:26" ht="16.5" customHeight="1" x14ac:dyDescent="0.3">
      <c r="A158" s="107"/>
      <c r="B158" s="107"/>
      <c r="C158" s="108"/>
      <c r="D158" s="108"/>
      <c r="E158" s="140"/>
      <c r="F158" s="140"/>
      <c r="G158" s="107"/>
      <c r="H158" s="107"/>
      <c r="I158" s="107"/>
      <c r="J158" s="107"/>
      <c r="K158" s="107"/>
      <c r="L158" s="107"/>
      <c r="M158" s="107"/>
      <c r="N158" s="107"/>
      <c r="O158" s="107"/>
      <c r="P158" s="107"/>
      <c r="Q158" s="107"/>
      <c r="R158" s="107"/>
      <c r="S158" s="107"/>
      <c r="T158" s="107"/>
      <c r="U158" s="107"/>
      <c r="V158" s="107"/>
      <c r="W158" s="107"/>
      <c r="X158" s="107"/>
      <c r="Y158" s="107"/>
      <c r="Z158" s="107"/>
    </row>
    <row r="159" spans="1:26" ht="16.5" customHeight="1" x14ac:dyDescent="0.3">
      <c r="A159" s="107"/>
      <c r="B159" s="107"/>
      <c r="C159" s="108"/>
      <c r="D159" s="108"/>
      <c r="E159" s="140"/>
      <c r="F159" s="140"/>
      <c r="G159" s="107"/>
      <c r="H159" s="107"/>
      <c r="I159" s="107"/>
      <c r="J159" s="107"/>
      <c r="K159" s="107"/>
      <c r="L159" s="107"/>
      <c r="M159" s="107"/>
      <c r="N159" s="107"/>
      <c r="O159" s="107"/>
      <c r="P159" s="107"/>
      <c r="Q159" s="107"/>
      <c r="R159" s="107"/>
      <c r="S159" s="107"/>
      <c r="T159" s="107"/>
      <c r="U159" s="107"/>
      <c r="V159" s="107"/>
      <c r="W159" s="107"/>
      <c r="X159" s="107"/>
      <c r="Y159" s="107"/>
      <c r="Z159" s="107"/>
    </row>
    <row r="160" spans="1:26" ht="16.5" customHeight="1" x14ac:dyDescent="0.3">
      <c r="A160" s="107"/>
      <c r="B160" s="107"/>
      <c r="C160" s="108"/>
      <c r="D160" s="108"/>
      <c r="E160" s="140"/>
      <c r="F160" s="140"/>
      <c r="G160" s="107"/>
      <c r="H160" s="107"/>
      <c r="I160" s="107"/>
      <c r="J160" s="107"/>
      <c r="K160" s="107"/>
      <c r="L160" s="107"/>
      <c r="M160" s="107"/>
      <c r="N160" s="107"/>
      <c r="O160" s="107"/>
      <c r="P160" s="107"/>
      <c r="Q160" s="107"/>
      <c r="R160" s="107"/>
      <c r="S160" s="107"/>
      <c r="T160" s="107"/>
      <c r="U160" s="107"/>
      <c r="V160" s="107"/>
      <c r="W160" s="107"/>
      <c r="X160" s="107"/>
      <c r="Y160" s="107"/>
      <c r="Z160" s="107"/>
    </row>
    <row r="161" spans="1:26" ht="16.5" customHeight="1" x14ac:dyDescent="0.3">
      <c r="A161" s="107"/>
      <c r="B161" s="107"/>
      <c r="C161" s="108"/>
      <c r="D161" s="108"/>
      <c r="E161" s="140"/>
      <c r="F161" s="140"/>
      <c r="G161" s="107"/>
      <c r="H161" s="107"/>
      <c r="I161" s="107"/>
      <c r="J161" s="107"/>
      <c r="K161" s="107"/>
      <c r="L161" s="107"/>
      <c r="M161" s="107"/>
      <c r="N161" s="107"/>
      <c r="O161" s="107"/>
      <c r="P161" s="107"/>
      <c r="Q161" s="107"/>
      <c r="R161" s="107"/>
      <c r="S161" s="107"/>
      <c r="T161" s="107"/>
      <c r="U161" s="107"/>
      <c r="V161" s="107"/>
      <c r="W161" s="107"/>
      <c r="X161" s="107"/>
      <c r="Y161" s="107"/>
      <c r="Z161" s="107"/>
    </row>
    <row r="162" spans="1:26" ht="16.5" customHeight="1" x14ac:dyDescent="0.3">
      <c r="A162" s="107"/>
      <c r="B162" s="107"/>
      <c r="C162" s="108"/>
      <c r="D162" s="108"/>
      <c r="E162" s="140"/>
      <c r="F162" s="140"/>
      <c r="G162" s="107"/>
      <c r="H162" s="107"/>
      <c r="I162" s="107"/>
      <c r="J162" s="107"/>
      <c r="K162" s="107"/>
      <c r="L162" s="107"/>
      <c r="M162" s="107"/>
      <c r="N162" s="107"/>
      <c r="O162" s="107"/>
      <c r="P162" s="107"/>
      <c r="Q162" s="107"/>
      <c r="R162" s="107"/>
      <c r="S162" s="107"/>
      <c r="T162" s="107"/>
      <c r="U162" s="107"/>
      <c r="V162" s="107"/>
      <c r="W162" s="107"/>
      <c r="X162" s="107"/>
      <c r="Y162" s="107"/>
      <c r="Z162" s="107"/>
    </row>
    <row r="163" spans="1:26" ht="16.5" customHeight="1" x14ac:dyDescent="0.3">
      <c r="A163" s="107"/>
      <c r="B163" s="107"/>
      <c r="C163" s="108"/>
      <c r="D163" s="108"/>
      <c r="E163" s="140"/>
      <c r="F163" s="140"/>
      <c r="G163" s="107"/>
      <c r="H163" s="107"/>
      <c r="I163" s="107"/>
      <c r="J163" s="107"/>
      <c r="K163" s="107"/>
      <c r="L163" s="107"/>
      <c r="M163" s="107"/>
      <c r="N163" s="107"/>
      <c r="O163" s="107"/>
      <c r="P163" s="107"/>
      <c r="Q163" s="107"/>
      <c r="R163" s="107"/>
      <c r="S163" s="107"/>
      <c r="T163" s="107"/>
      <c r="U163" s="107"/>
      <c r="V163" s="107"/>
      <c r="W163" s="107"/>
      <c r="X163" s="107"/>
      <c r="Y163" s="107"/>
      <c r="Z163" s="107"/>
    </row>
    <row r="164" spans="1:26" ht="16.5" customHeight="1" x14ac:dyDescent="0.3">
      <c r="A164" s="107"/>
      <c r="B164" s="107"/>
      <c r="C164" s="108"/>
      <c r="D164" s="108"/>
      <c r="E164" s="140"/>
      <c r="F164" s="140"/>
      <c r="G164" s="107"/>
      <c r="H164" s="107"/>
      <c r="I164" s="107"/>
      <c r="J164" s="107"/>
      <c r="K164" s="107"/>
      <c r="L164" s="107"/>
      <c r="M164" s="107"/>
      <c r="N164" s="107"/>
      <c r="O164" s="107"/>
      <c r="P164" s="107"/>
      <c r="Q164" s="107"/>
      <c r="R164" s="107"/>
      <c r="S164" s="107"/>
      <c r="T164" s="107"/>
      <c r="U164" s="107"/>
      <c r="V164" s="107"/>
      <c r="W164" s="107"/>
      <c r="X164" s="107"/>
      <c r="Y164" s="107"/>
      <c r="Z164" s="107"/>
    </row>
    <row r="165" spans="1:26" ht="16.5" customHeight="1" x14ac:dyDescent="0.3">
      <c r="A165" s="107"/>
      <c r="B165" s="107"/>
      <c r="C165" s="108"/>
      <c r="D165" s="108"/>
      <c r="E165" s="140"/>
      <c r="F165" s="140"/>
      <c r="G165" s="107"/>
      <c r="H165" s="107"/>
      <c r="I165" s="107"/>
      <c r="J165" s="107"/>
      <c r="K165" s="107"/>
      <c r="L165" s="107"/>
      <c r="M165" s="107"/>
      <c r="N165" s="107"/>
      <c r="O165" s="107"/>
      <c r="P165" s="107"/>
      <c r="Q165" s="107"/>
      <c r="R165" s="107"/>
      <c r="S165" s="107"/>
      <c r="T165" s="107"/>
      <c r="U165" s="107"/>
      <c r="V165" s="107"/>
      <c r="W165" s="107"/>
      <c r="X165" s="107"/>
      <c r="Y165" s="107"/>
      <c r="Z165" s="107"/>
    </row>
    <row r="166" spans="1:26" ht="16.5" customHeight="1" x14ac:dyDescent="0.3">
      <c r="A166" s="107"/>
      <c r="B166" s="107"/>
      <c r="C166" s="108"/>
      <c r="D166" s="108"/>
      <c r="E166" s="140"/>
      <c r="F166" s="140"/>
      <c r="G166" s="107"/>
      <c r="H166" s="107"/>
      <c r="I166" s="107"/>
      <c r="J166" s="107"/>
      <c r="K166" s="107"/>
      <c r="L166" s="107"/>
      <c r="M166" s="107"/>
      <c r="N166" s="107"/>
      <c r="O166" s="107"/>
      <c r="P166" s="107"/>
      <c r="Q166" s="107"/>
      <c r="R166" s="107"/>
      <c r="S166" s="107"/>
      <c r="T166" s="107"/>
      <c r="U166" s="107"/>
      <c r="V166" s="107"/>
      <c r="W166" s="107"/>
      <c r="X166" s="107"/>
      <c r="Y166" s="107"/>
      <c r="Z166" s="107"/>
    </row>
    <row r="167" spans="1:26" ht="16.5" customHeight="1" x14ac:dyDescent="0.3">
      <c r="A167" s="107"/>
      <c r="B167" s="107"/>
      <c r="C167" s="108"/>
      <c r="D167" s="108"/>
      <c r="E167" s="140"/>
      <c r="F167" s="140"/>
      <c r="G167" s="107"/>
      <c r="H167" s="107"/>
      <c r="I167" s="107"/>
      <c r="J167" s="107"/>
      <c r="K167" s="107"/>
      <c r="L167" s="107"/>
      <c r="M167" s="107"/>
      <c r="N167" s="107"/>
      <c r="O167" s="107"/>
      <c r="P167" s="107"/>
      <c r="Q167" s="107"/>
      <c r="R167" s="107"/>
      <c r="S167" s="107"/>
      <c r="T167" s="107"/>
      <c r="U167" s="107"/>
      <c r="V167" s="107"/>
      <c r="W167" s="107"/>
      <c r="X167" s="107"/>
      <c r="Y167" s="107"/>
      <c r="Z167" s="107"/>
    </row>
    <row r="168" spans="1:26" ht="16.5" customHeight="1" x14ac:dyDescent="0.3">
      <c r="A168" s="107"/>
      <c r="B168" s="107"/>
      <c r="C168" s="108"/>
      <c r="D168" s="108"/>
      <c r="E168" s="140"/>
      <c r="F168" s="140"/>
      <c r="G168" s="107"/>
      <c r="H168" s="107"/>
      <c r="I168" s="107"/>
      <c r="J168" s="107"/>
      <c r="K168" s="107"/>
      <c r="L168" s="107"/>
      <c r="M168" s="107"/>
      <c r="N168" s="107"/>
      <c r="O168" s="107"/>
      <c r="P168" s="107"/>
      <c r="Q168" s="107"/>
      <c r="R168" s="107"/>
      <c r="S168" s="107"/>
      <c r="T168" s="107"/>
      <c r="U168" s="107"/>
      <c r="V168" s="107"/>
      <c r="W168" s="107"/>
      <c r="X168" s="107"/>
      <c r="Y168" s="107"/>
      <c r="Z168" s="107"/>
    </row>
    <row r="169" spans="1:26" ht="16.5" customHeight="1" x14ac:dyDescent="0.3">
      <c r="A169" s="107"/>
      <c r="B169" s="107"/>
      <c r="C169" s="108"/>
      <c r="D169" s="108"/>
      <c r="E169" s="140"/>
      <c r="F169" s="140"/>
      <c r="G169" s="107"/>
      <c r="H169" s="107"/>
      <c r="I169" s="107"/>
      <c r="J169" s="107"/>
      <c r="K169" s="107"/>
      <c r="L169" s="107"/>
      <c r="M169" s="107"/>
      <c r="N169" s="107"/>
      <c r="O169" s="107"/>
      <c r="P169" s="107"/>
      <c r="Q169" s="107"/>
      <c r="R169" s="107"/>
      <c r="S169" s="107"/>
      <c r="T169" s="107"/>
      <c r="U169" s="107"/>
      <c r="V169" s="107"/>
      <c r="W169" s="107"/>
      <c r="X169" s="107"/>
      <c r="Y169" s="107"/>
      <c r="Z169" s="107"/>
    </row>
    <row r="170" spans="1:26" ht="16.5" customHeight="1" x14ac:dyDescent="0.3">
      <c r="A170" s="107"/>
      <c r="B170" s="107"/>
      <c r="C170" s="108"/>
      <c r="D170" s="108"/>
      <c r="E170" s="140"/>
      <c r="F170" s="140"/>
      <c r="G170" s="107"/>
      <c r="H170" s="107"/>
      <c r="I170" s="107"/>
      <c r="J170" s="107"/>
      <c r="K170" s="107"/>
      <c r="L170" s="107"/>
      <c r="M170" s="107"/>
      <c r="N170" s="107"/>
      <c r="O170" s="107"/>
      <c r="P170" s="107"/>
      <c r="Q170" s="107"/>
      <c r="R170" s="107"/>
      <c r="S170" s="107"/>
      <c r="T170" s="107"/>
      <c r="U170" s="107"/>
      <c r="V170" s="107"/>
      <c r="W170" s="107"/>
      <c r="X170" s="107"/>
      <c r="Y170" s="107"/>
      <c r="Z170" s="107"/>
    </row>
    <row r="171" spans="1:26" ht="16.5" customHeight="1" x14ac:dyDescent="0.3">
      <c r="A171" s="107"/>
      <c r="B171" s="107"/>
      <c r="C171" s="108"/>
      <c r="D171" s="108"/>
      <c r="E171" s="140"/>
      <c r="F171" s="140"/>
      <c r="G171" s="107"/>
      <c r="H171" s="107"/>
      <c r="I171" s="107"/>
      <c r="J171" s="107"/>
      <c r="K171" s="107"/>
      <c r="L171" s="107"/>
      <c r="M171" s="107"/>
      <c r="N171" s="107"/>
      <c r="O171" s="107"/>
      <c r="P171" s="107"/>
      <c r="Q171" s="107"/>
      <c r="R171" s="107"/>
      <c r="S171" s="107"/>
      <c r="T171" s="107"/>
      <c r="U171" s="107"/>
      <c r="V171" s="107"/>
      <c r="W171" s="107"/>
      <c r="X171" s="107"/>
      <c r="Y171" s="107"/>
      <c r="Z171" s="107"/>
    </row>
    <row r="172" spans="1:26" ht="16.5" customHeight="1" x14ac:dyDescent="0.3">
      <c r="A172" s="107"/>
      <c r="B172" s="107"/>
      <c r="C172" s="108"/>
      <c r="D172" s="108"/>
      <c r="E172" s="140"/>
      <c r="F172" s="140"/>
      <c r="G172" s="107"/>
      <c r="H172" s="107"/>
      <c r="I172" s="107"/>
      <c r="J172" s="107"/>
      <c r="K172" s="107"/>
      <c r="L172" s="107"/>
      <c r="M172" s="107"/>
      <c r="N172" s="107"/>
      <c r="O172" s="107"/>
      <c r="P172" s="107"/>
      <c r="Q172" s="107"/>
      <c r="R172" s="107"/>
      <c r="S172" s="107"/>
      <c r="T172" s="107"/>
      <c r="U172" s="107"/>
      <c r="V172" s="107"/>
      <c r="W172" s="107"/>
      <c r="X172" s="107"/>
      <c r="Y172" s="107"/>
      <c r="Z172" s="107"/>
    </row>
    <row r="173" spans="1:26" ht="16.5" customHeight="1" x14ac:dyDescent="0.3">
      <c r="A173" s="107"/>
      <c r="B173" s="107"/>
      <c r="C173" s="108"/>
      <c r="D173" s="108"/>
      <c r="E173" s="140"/>
      <c r="F173" s="140"/>
      <c r="G173" s="107"/>
      <c r="H173" s="107"/>
      <c r="I173" s="107"/>
      <c r="J173" s="107"/>
      <c r="K173" s="107"/>
      <c r="L173" s="107"/>
      <c r="M173" s="107"/>
      <c r="N173" s="107"/>
      <c r="O173" s="107"/>
      <c r="P173" s="107"/>
      <c r="Q173" s="107"/>
      <c r="R173" s="107"/>
      <c r="S173" s="107"/>
      <c r="T173" s="107"/>
      <c r="U173" s="107"/>
      <c r="V173" s="107"/>
      <c r="W173" s="107"/>
      <c r="X173" s="107"/>
      <c r="Y173" s="107"/>
      <c r="Z173" s="107"/>
    </row>
    <row r="174" spans="1:26" ht="16.5" customHeight="1" x14ac:dyDescent="0.3">
      <c r="A174" s="107"/>
      <c r="B174" s="107"/>
      <c r="C174" s="108"/>
      <c r="D174" s="108"/>
      <c r="E174" s="140"/>
      <c r="F174" s="140"/>
      <c r="G174" s="107"/>
      <c r="H174" s="107"/>
      <c r="I174" s="107"/>
      <c r="J174" s="107"/>
      <c r="K174" s="107"/>
      <c r="L174" s="107"/>
      <c r="M174" s="107"/>
      <c r="N174" s="107"/>
      <c r="O174" s="107"/>
      <c r="P174" s="107"/>
      <c r="Q174" s="107"/>
      <c r="R174" s="107"/>
      <c r="S174" s="107"/>
      <c r="T174" s="107"/>
      <c r="U174" s="107"/>
      <c r="V174" s="107"/>
      <c r="W174" s="107"/>
      <c r="X174" s="107"/>
      <c r="Y174" s="107"/>
      <c r="Z174" s="107"/>
    </row>
    <row r="175" spans="1:26" ht="16.5" customHeight="1" x14ac:dyDescent="0.3">
      <c r="A175" s="107"/>
      <c r="B175" s="107"/>
      <c r="C175" s="108"/>
      <c r="D175" s="108"/>
      <c r="E175" s="140"/>
      <c r="F175" s="140"/>
      <c r="G175" s="107"/>
      <c r="H175" s="107"/>
      <c r="I175" s="107"/>
      <c r="J175" s="107"/>
      <c r="K175" s="107"/>
      <c r="L175" s="107"/>
      <c r="M175" s="107"/>
      <c r="N175" s="107"/>
      <c r="O175" s="107"/>
      <c r="P175" s="107"/>
      <c r="Q175" s="107"/>
      <c r="R175" s="107"/>
      <c r="S175" s="107"/>
      <c r="T175" s="107"/>
      <c r="U175" s="107"/>
      <c r="V175" s="107"/>
      <c r="W175" s="107"/>
      <c r="X175" s="107"/>
      <c r="Y175" s="107"/>
      <c r="Z175" s="107"/>
    </row>
    <row r="176" spans="1:26" ht="16.5" customHeight="1" x14ac:dyDescent="0.3">
      <c r="A176" s="107"/>
      <c r="B176" s="107"/>
      <c r="C176" s="108"/>
      <c r="D176" s="108"/>
      <c r="E176" s="140"/>
      <c r="F176" s="140"/>
      <c r="G176" s="107"/>
      <c r="H176" s="107"/>
      <c r="I176" s="107"/>
      <c r="J176" s="107"/>
      <c r="K176" s="107"/>
      <c r="L176" s="107"/>
      <c r="M176" s="107"/>
      <c r="N176" s="107"/>
      <c r="O176" s="107"/>
      <c r="P176" s="107"/>
      <c r="Q176" s="107"/>
      <c r="R176" s="107"/>
      <c r="S176" s="107"/>
      <c r="T176" s="107"/>
      <c r="U176" s="107"/>
      <c r="V176" s="107"/>
      <c r="W176" s="107"/>
      <c r="X176" s="107"/>
      <c r="Y176" s="107"/>
      <c r="Z176" s="107"/>
    </row>
    <row r="177" spans="1:26" ht="16.5" customHeight="1" x14ac:dyDescent="0.3">
      <c r="A177" s="107"/>
      <c r="B177" s="107"/>
      <c r="C177" s="108"/>
      <c r="D177" s="108"/>
      <c r="E177" s="140"/>
      <c r="F177" s="140"/>
      <c r="G177" s="107"/>
      <c r="H177" s="107"/>
      <c r="I177" s="107"/>
      <c r="J177" s="107"/>
      <c r="K177" s="107"/>
      <c r="L177" s="107"/>
      <c r="M177" s="107"/>
      <c r="N177" s="107"/>
      <c r="O177" s="107"/>
      <c r="P177" s="107"/>
      <c r="Q177" s="107"/>
      <c r="R177" s="107"/>
      <c r="S177" s="107"/>
      <c r="T177" s="107"/>
      <c r="U177" s="107"/>
      <c r="V177" s="107"/>
      <c r="W177" s="107"/>
      <c r="X177" s="107"/>
      <c r="Y177" s="107"/>
      <c r="Z177" s="107"/>
    </row>
    <row r="178" spans="1:26" ht="16.5" customHeight="1" x14ac:dyDescent="0.3">
      <c r="A178" s="107"/>
      <c r="B178" s="107"/>
      <c r="C178" s="108"/>
      <c r="D178" s="108"/>
      <c r="E178" s="140"/>
      <c r="F178" s="140"/>
      <c r="G178" s="107"/>
      <c r="H178" s="107"/>
      <c r="I178" s="107"/>
      <c r="J178" s="107"/>
      <c r="K178" s="107"/>
      <c r="L178" s="107"/>
      <c r="M178" s="107"/>
      <c r="N178" s="107"/>
      <c r="O178" s="107"/>
      <c r="P178" s="107"/>
      <c r="Q178" s="107"/>
      <c r="R178" s="107"/>
      <c r="S178" s="107"/>
      <c r="T178" s="107"/>
      <c r="U178" s="107"/>
      <c r="V178" s="107"/>
      <c r="W178" s="107"/>
      <c r="X178" s="107"/>
      <c r="Y178" s="107"/>
      <c r="Z178" s="107"/>
    </row>
    <row r="179" spans="1:26" ht="16.5" customHeight="1" x14ac:dyDescent="0.3">
      <c r="A179" s="107"/>
      <c r="B179" s="107"/>
      <c r="C179" s="108"/>
      <c r="D179" s="108"/>
      <c r="E179" s="140"/>
      <c r="F179" s="140"/>
      <c r="G179" s="107"/>
      <c r="H179" s="107"/>
      <c r="I179" s="107"/>
      <c r="J179" s="107"/>
      <c r="K179" s="107"/>
      <c r="L179" s="107"/>
      <c r="M179" s="107"/>
      <c r="N179" s="107"/>
      <c r="O179" s="107"/>
      <c r="P179" s="107"/>
      <c r="Q179" s="107"/>
      <c r="R179" s="107"/>
      <c r="S179" s="107"/>
      <c r="T179" s="107"/>
      <c r="U179" s="107"/>
      <c r="V179" s="107"/>
      <c r="W179" s="107"/>
      <c r="X179" s="107"/>
      <c r="Y179" s="107"/>
      <c r="Z179" s="107"/>
    </row>
    <row r="180" spans="1:26" ht="16.5" customHeight="1" x14ac:dyDescent="0.3">
      <c r="A180" s="107"/>
      <c r="B180" s="107"/>
      <c r="C180" s="108"/>
      <c r="D180" s="108"/>
      <c r="E180" s="140"/>
      <c r="F180" s="140"/>
      <c r="G180" s="107"/>
      <c r="H180" s="107"/>
      <c r="I180" s="107"/>
      <c r="J180" s="107"/>
      <c r="K180" s="107"/>
      <c r="L180" s="107"/>
      <c r="M180" s="107"/>
      <c r="N180" s="107"/>
      <c r="O180" s="107"/>
      <c r="P180" s="107"/>
      <c r="Q180" s="107"/>
      <c r="R180" s="107"/>
      <c r="S180" s="107"/>
      <c r="T180" s="107"/>
      <c r="U180" s="107"/>
      <c r="V180" s="107"/>
      <c r="W180" s="107"/>
      <c r="X180" s="107"/>
      <c r="Y180" s="107"/>
      <c r="Z180" s="107"/>
    </row>
    <row r="181" spans="1:26" ht="16.5" customHeight="1" x14ac:dyDescent="0.3">
      <c r="A181" s="107"/>
      <c r="B181" s="107"/>
      <c r="C181" s="108"/>
      <c r="D181" s="108"/>
      <c r="E181" s="140"/>
      <c r="F181" s="140"/>
      <c r="G181" s="107"/>
      <c r="H181" s="107"/>
      <c r="I181" s="107"/>
      <c r="J181" s="107"/>
      <c r="K181" s="107"/>
      <c r="L181" s="107"/>
      <c r="M181" s="107"/>
      <c r="N181" s="107"/>
      <c r="O181" s="107"/>
      <c r="P181" s="107"/>
      <c r="Q181" s="107"/>
      <c r="R181" s="107"/>
      <c r="S181" s="107"/>
      <c r="T181" s="107"/>
      <c r="U181" s="107"/>
      <c r="V181" s="107"/>
      <c r="W181" s="107"/>
      <c r="X181" s="107"/>
      <c r="Y181" s="107"/>
      <c r="Z181" s="107"/>
    </row>
    <row r="182" spans="1:26" ht="16.5" customHeight="1" x14ac:dyDescent="0.3">
      <c r="A182" s="107"/>
      <c r="B182" s="107"/>
      <c r="C182" s="108"/>
      <c r="D182" s="108"/>
      <c r="E182" s="140"/>
      <c r="F182" s="140"/>
      <c r="G182" s="107"/>
      <c r="H182" s="107"/>
      <c r="I182" s="107"/>
      <c r="J182" s="107"/>
      <c r="K182" s="107"/>
      <c r="L182" s="107"/>
      <c r="M182" s="107"/>
      <c r="N182" s="107"/>
      <c r="O182" s="107"/>
      <c r="P182" s="107"/>
      <c r="Q182" s="107"/>
      <c r="R182" s="107"/>
      <c r="S182" s="107"/>
      <c r="T182" s="107"/>
      <c r="U182" s="107"/>
      <c r="V182" s="107"/>
      <c r="W182" s="107"/>
      <c r="X182" s="107"/>
      <c r="Y182" s="107"/>
      <c r="Z182" s="107"/>
    </row>
    <row r="183" spans="1:26" ht="16.5" customHeight="1" x14ac:dyDescent="0.3">
      <c r="A183" s="107"/>
      <c r="B183" s="107"/>
      <c r="C183" s="108"/>
      <c r="D183" s="108"/>
      <c r="E183" s="140"/>
      <c r="F183" s="140"/>
      <c r="G183" s="107"/>
      <c r="H183" s="107"/>
      <c r="I183" s="107"/>
      <c r="J183" s="107"/>
      <c r="K183" s="107"/>
      <c r="L183" s="107"/>
      <c r="M183" s="107"/>
      <c r="N183" s="107"/>
      <c r="O183" s="107"/>
      <c r="P183" s="107"/>
      <c r="Q183" s="107"/>
      <c r="R183" s="107"/>
      <c r="S183" s="107"/>
      <c r="T183" s="107"/>
      <c r="U183" s="107"/>
      <c r="V183" s="107"/>
      <c r="W183" s="107"/>
      <c r="X183" s="107"/>
      <c r="Y183" s="107"/>
      <c r="Z183" s="107"/>
    </row>
    <row r="184" spans="1:26" ht="16.5" customHeight="1" x14ac:dyDescent="0.3">
      <c r="A184" s="107"/>
      <c r="B184" s="107"/>
      <c r="C184" s="108"/>
      <c r="D184" s="108"/>
      <c r="E184" s="140"/>
      <c r="F184" s="140"/>
      <c r="G184" s="107"/>
      <c r="H184" s="107"/>
      <c r="I184" s="107"/>
      <c r="J184" s="107"/>
      <c r="K184" s="107"/>
      <c r="L184" s="107"/>
      <c r="M184" s="107"/>
      <c r="N184" s="107"/>
      <c r="O184" s="107"/>
      <c r="P184" s="107"/>
      <c r="Q184" s="107"/>
      <c r="R184" s="107"/>
      <c r="S184" s="107"/>
      <c r="T184" s="107"/>
      <c r="U184" s="107"/>
      <c r="V184" s="107"/>
      <c r="W184" s="107"/>
      <c r="X184" s="107"/>
      <c r="Y184" s="107"/>
      <c r="Z184" s="107"/>
    </row>
    <row r="185" spans="1:26" ht="16.5" customHeight="1" x14ac:dyDescent="0.3">
      <c r="A185" s="107"/>
      <c r="B185" s="107"/>
      <c r="C185" s="108"/>
      <c r="D185" s="108"/>
      <c r="E185" s="140"/>
      <c r="F185" s="140"/>
      <c r="G185" s="107"/>
      <c r="H185" s="107"/>
      <c r="I185" s="107"/>
      <c r="J185" s="107"/>
      <c r="K185" s="107"/>
      <c r="L185" s="107"/>
      <c r="M185" s="107"/>
      <c r="N185" s="107"/>
      <c r="O185" s="107"/>
      <c r="P185" s="107"/>
      <c r="Q185" s="107"/>
      <c r="R185" s="107"/>
      <c r="S185" s="107"/>
      <c r="T185" s="107"/>
      <c r="U185" s="107"/>
      <c r="V185" s="107"/>
      <c r="W185" s="107"/>
      <c r="X185" s="107"/>
      <c r="Y185" s="107"/>
      <c r="Z185" s="107"/>
    </row>
    <row r="186" spans="1:26" ht="16.5" customHeight="1" x14ac:dyDescent="0.3">
      <c r="A186" s="107"/>
      <c r="B186" s="107"/>
      <c r="C186" s="108"/>
      <c r="D186" s="108"/>
      <c r="E186" s="140"/>
      <c r="F186" s="140"/>
      <c r="G186" s="107"/>
      <c r="H186" s="107"/>
      <c r="I186" s="107"/>
      <c r="J186" s="107"/>
      <c r="K186" s="107"/>
      <c r="L186" s="107"/>
      <c r="M186" s="107"/>
      <c r="N186" s="107"/>
      <c r="O186" s="107"/>
      <c r="P186" s="107"/>
      <c r="Q186" s="107"/>
      <c r="R186" s="107"/>
      <c r="S186" s="107"/>
      <c r="T186" s="107"/>
      <c r="U186" s="107"/>
      <c r="V186" s="107"/>
      <c r="W186" s="107"/>
      <c r="X186" s="107"/>
      <c r="Y186" s="107"/>
      <c r="Z186" s="107"/>
    </row>
    <row r="187" spans="1:26" ht="16.5" customHeight="1" x14ac:dyDescent="0.3">
      <c r="A187" s="107"/>
      <c r="B187" s="107"/>
      <c r="C187" s="108"/>
      <c r="D187" s="108"/>
      <c r="E187" s="140"/>
      <c r="F187" s="140"/>
      <c r="G187" s="107"/>
      <c r="H187" s="107"/>
      <c r="I187" s="107"/>
      <c r="J187" s="107"/>
      <c r="K187" s="107"/>
      <c r="L187" s="107"/>
      <c r="M187" s="107"/>
      <c r="N187" s="107"/>
      <c r="O187" s="107"/>
      <c r="P187" s="107"/>
      <c r="Q187" s="107"/>
      <c r="R187" s="107"/>
      <c r="S187" s="107"/>
      <c r="T187" s="107"/>
      <c r="U187" s="107"/>
      <c r="V187" s="107"/>
      <c r="W187" s="107"/>
      <c r="X187" s="107"/>
      <c r="Y187" s="107"/>
      <c r="Z187" s="107"/>
    </row>
    <row r="188" spans="1:26" ht="16.5" customHeight="1" x14ac:dyDescent="0.3">
      <c r="A188" s="107"/>
      <c r="B188" s="107"/>
      <c r="C188" s="108"/>
      <c r="D188" s="108"/>
      <c r="E188" s="140"/>
      <c r="F188" s="140"/>
      <c r="G188" s="107"/>
      <c r="H188" s="107"/>
      <c r="I188" s="107"/>
      <c r="J188" s="107"/>
      <c r="K188" s="107"/>
      <c r="L188" s="107"/>
      <c r="M188" s="107"/>
      <c r="N188" s="107"/>
      <c r="O188" s="107"/>
      <c r="P188" s="107"/>
      <c r="Q188" s="107"/>
      <c r="R188" s="107"/>
      <c r="S188" s="107"/>
      <c r="T188" s="107"/>
      <c r="U188" s="107"/>
      <c r="V188" s="107"/>
      <c r="W188" s="107"/>
      <c r="X188" s="107"/>
      <c r="Y188" s="107"/>
      <c r="Z188" s="107"/>
    </row>
    <row r="189" spans="1:26" ht="16.5" customHeight="1" x14ac:dyDescent="0.3">
      <c r="A189" s="107"/>
      <c r="B189" s="107"/>
      <c r="C189" s="108"/>
      <c r="D189" s="108"/>
      <c r="E189" s="140"/>
      <c r="F189" s="140"/>
      <c r="G189" s="107"/>
      <c r="H189" s="107"/>
      <c r="I189" s="107"/>
      <c r="J189" s="107"/>
      <c r="K189" s="107"/>
      <c r="L189" s="107"/>
      <c r="M189" s="107"/>
      <c r="N189" s="107"/>
      <c r="O189" s="107"/>
      <c r="P189" s="107"/>
      <c r="Q189" s="107"/>
      <c r="R189" s="107"/>
      <c r="S189" s="107"/>
      <c r="T189" s="107"/>
      <c r="U189" s="107"/>
      <c r="V189" s="107"/>
      <c r="W189" s="107"/>
      <c r="X189" s="107"/>
      <c r="Y189" s="107"/>
      <c r="Z189" s="107"/>
    </row>
    <row r="190" spans="1:26" ht="16.5" customHeight="1" x14ac:dyDescent="0.3">
      <c r="A190" s="107"/>
      <c r="B190" s="107"/>
      <c r="C190" s="108"/>
      <c r="D190" s="108"/>
      <c r="E190" s="140"/>
      <c r="F190" s="140"/>
      <c r="G190" s="107"/>
      <c r="H190" s="107"/>
      <c r="I190" s="107"/>
      <c r="J190" s="107"/>
      <c r="K190" s="107"/>
      <c r="L190" s="107"/>
      <c r="M190" s="107"/>
      <c r="N190" s="107"/>
      <c r="O190" s="107"/>
      <c r="P190" s="107"/>
      <c r="Q190" s="107"/>
      <c r="R190" s="107"/>
      <c r="S190" s="107"/>
      <c r="T190" s="107"/>
      <c r="U190" s="107"/>
      <c r="V190" s="107"/>
      <c r="W190" s="107"/>
      <c r="X190" s="107"/>
      <c r="Y190" s="107"/>
      <c r="Z190" s="107"/>
    </row>
    <row r="191" spans="1:26" ht="16.5" customHeight="1" x14ac:dyDescent="0.3">
      <c r="A191" s="107"/>
      <c r="B191" s="107"/>
      <c r="C191" s="108"/>
      <c r="D191" s="108"/>
      <c r="E191" s="140"/>
      <c r="F191" s="140"/>
      <c r="G191" s="107"/>
      <c r="H191" s="107"/>
      <c r="I191" s="107"/>
      <c r="J191" s="107"/>
      <c r="K191" s="107"/>
      <c r="L191" s="107"/>
      <c r="M191" s="107"/>
      <c r="N191" s="107"/>
      <c r="O191" s="107"/>
      <c r="P191" s="107"/>
      <c r="Q191" s="107"/>
      <c r="R191" s="107"/>
      <c r="S191" s="107"/>
      <c r="T191" s="107"/>
      <c r="U191" s="107"/>
      <c r="V191" s="107"/>
      <c r="W191" s="107"/>
      <c r="X191" s="107"/>
      <c r="Y191" s="107"/>
      <c r="Z191" s="107"/>
    </row>
    <row r="192" spans="1:26" ht="16.5" customHeight="1" x14ac:dyDescent="0.3">
      <c r="A192" s="107"/>
      <c r="B192" s="107"/>
      <c r="C192" s="108"/>
      <c r="D192" s="108"/>
      <c r="E192" s="140"/>
      <c r="F192" s="140"/>
      <c r="G192" s="107"/>
      <c r="H192" s="107"/>
      <c r="I192" s="107"/>
      <c r="J192" s="107"/>
      <c r="K192" s="107"/>
      <c r="L192" s="107"/>
      <c r="M192" s="107"/>
      <c r="N192" s="107"/>
      <c r="O192" s="107"/>
      <c r="P192" s="107"/>
      <c r="Q192" s="107"/>
      <c r="R192" s="107"/>
      <c r="S192" s="107"/>
      <c r="T192" s="107"/>
      <c r="U192" s="107"/>
      <c r="V192" s="107"/>
      <c r="W192" s="107"/>
      <c r="X192" s="107"/>
      <c r="Y192" s="107"/>
      <c r="Z192" s="107"/>
    </row>
    <row r="193" spans="1:26" ht="16.5" customHeight="1" x14ac:dyDescent="0.3">
      <c r="A193" s="107"/>
      <c r="B193" s="107"/>
      <c r="C193" s="108"/>
      <c r="D193" s="108"/>
      <c r="E193" s="140"/>
      <c r="F193" s="140"/>
      <c r="G193" s="107"/>
      <c r="H193" s="107"/>
      <c r="I193" s="107"/>
      <c r="J193" s="107"/>
      <c r="K193" s="107"/>
      <c r="L193" s="107"/>
      <c r="M193" s="107"/>
      <c r="N193" s="107"/>
      <c r="O193" s="107"/>
      <c r="P193" s="107"/>
      <c r="Q193" s="107"/>
      <c r="R193" s="107"/>
      <c r="S193" s="107"/>
      <c r="T193" s="107"/>
      <c r="U193" s="107"/>
      <c r="V193" s="107"/>
      <c r="W193" s="107"/>
      <c r="X193" s="107"/>
      <c r="Y193" s="107"/>
      <c r="Z193" s="107"/>
    </row>
    <row r="194" spans="1:26" ht="16.5" customHeight="1" x14ac:dyDescent="0.3">
      <c r="A194" s="107"/>
      <c r="B194" s="107"/>
      <c r="C194" s="108"/>
      <c r="D194" s="108"/>
      <c r="E194" s="140"/>
      <c r="F194" s="140"/>
      <c r="G194" s="107"/>
      <c r="H194" s="107"/>
      <c r="I194" s="107"/>
      <c r="J194" s="107"/>
      <c r="K194" s="107"/>
      <c r="L194" s="107"/>
      <c r="M194" s="107"/>
      <c r="N194" s="107"/>
      <c r="O194" s="107"/>
      <c r="P194" s="107"/>
      <c r="Q194" s="107"/>
      <c r="R194" s="107"/>
      <c r="S194" s="107"/>
      <c r="T194" s="107"/>
      <c r="U194" s="107"/>
      <c r="V194" s="107"/>
      <c r="W194" s="107"/>
      <c r="X194" s="107"/>
      <c r="Y194" s="107"/>
      <c r="Z194" s="107"/>
    </row>
    <row r="195" spans="1:26" ht="16.5" customHeight="1" x14ac:dyDescent="0.3">
      <c r="A195" s="107"/>
      <c r="B195" s="107"/>
      <c r="C195" s="108"/>
      <c r="D195" s="108"/>
      <c r="E195" s="140"/>
      <c r="F195" s="140"/>
      <c r="G195" s="107"/>
      <c r="H195" s="107"/>
      <c r="I195" s="107"/>
      <c r="J195" s="107"/>
      <c r="K195" s="107"/>
      <c r="L195" s="107"/>
      <c r="M195" s="107"/>
      <c r="N195" s="107"/>
      <c r="O195" s="107"/>
      <c r="P195" s="107"/>
      <c r="Q195" s="107"/>
      <c r="R195" s="107"/>
      <c r="S195" s="107"/>
      <c r="T195" s="107"/>
      <c r="U195" s="107"/>
      <c r="V195" s="107"/>
      <c r="W195" s="107"/>
      <c r="X195" s="107"/>
      <c r="Y195" s="107"/>
      <c r="Z195" s="107"/>
    </row>
    <row r="196" spans="1:26" ht="16.5" customHeight="1" x14ac:dyDescent="0.3">
      <c r="A196" s="107"/>
      <c r="B196" s="107"/>
      <c r="C196" s="108"/>
      <c r="D196" s="108"/>
      <c r="E196" s="140"/>
      <c r="F196" s="140"/>
      <c r="G196" s="107"/>
      <c r="H196" s="107"/>
      <c r="I196" s="107"/>
      <c r="J196" s="107"/>
      <c r="K196" s="107"/>
      <c r="L196" s="107"/>
      <c r="M196" s="107"/>
      <c r="N196" s="107"/>
      <c r="O196" s="107"/>
      <c r="P196" s="107"/>
      <c r="Q196" s="107"/>
      <c r="R196" s="107"/>
      <c r="S196" s="107"/>
      <c r="T196" s="107"/>
      <c r="U196" s="107"/>
      <c r="V196" s="107"/>
      <c r="W196" s="107"/>
      <c r="X196" s="107"/>
      <c r="Y196" s="107"/>
      <c r="Z196" s="107"/>
    </row>
    <row r="197" spans="1:26" ht="16.5" customHeight="1" x14ac:dyDescent="0.3">
      <c r="A197" s="107"/>
      <c r="B197" s="107"/>
      <c r="C197" s="108"/>
      <c r="D197" s="108"/>
      <c r="E197" s="140"/>
      <c r="F197" s="140"/>
      <c r="G197" s="107"/>
      <c r="H197" s="107"/>
      <c r="I197" s="107"/>
      <c r="J197" s="107"/>
      <c r="K197" s="107"/>
      <c r="L197" s="107"/>
      <c r="M197" s="107"/>
      <c r="N197" s="107"/>
      <c r="O197" s="107"/>
      <c r="P197" s="107"/>
      <c r="Q197" s="107"/>
      <c r="R197" s="107"/>
      <c r="S197" s="107"/>
      <c r="T197" s="107"/>
      <c r="U197" s="107"/>
      <c r="V197" s="107"/>
      <c r="W197" s="107"/>
      <c r="X197" s="107"/>
      <c r="Y197" s="107"/>
      <c r="Z197" s="107"/>
    </row>
    <row r="198" spans="1:26" ht="16.5" customHeight="1" x14ac:dyDescent="0.3">
      <c r="A198" s="107"/>
      <c r="B198" s="107"/>
      <c r="C198" s="108"/>
      <c r="D198" s="108"/>
      <c r="E198" s="140"/>
      <c r="F198" s="140"/>
      <c r="G198" s="107"/>
      <c r="H198" s="107"/>
      <c r="I198" s="107"/>
      <c r="J198" s="107"/>
      <c r="K198" s="107"/>
      <c r="L198" s="107"/>
      <c r="M198" s="107"/>
      <c r="N198" s="107"/>
      <c r="O198" s="107"/>
      <c r="P198" s="107"/>
      <c r="Q198" s="107"/>
      <c r="R198" s="107"/>
      <c r="S198" s="107"/>
      <c r="T198" s="107"/>
      <c r="U198" s="107"/>
      <c r="V198" s="107"/>
      <c r="W198" s="107"/>
      <c r="X198" s="107"/>
      <c r="Y198" s="107"/>
      <c r="Z198" s="107"/>
    </row>
    <row r="199" spans="1:26" ht="16.5" customHeight="1" x14ac:dyDescent="0.3">
      <c r="A199" s="107"/>
      <c r="B199" s="107"/>
      <c r="C199" s="108"/>
      <c r="D199" s="108"/>
      <c r="E199" s="140"/>
      <c r="F199" s="140"/>
      <c r="G199" s="107"/>
      <c r="H199" s="107"/>
      <c r="I199" s="107"/>
      <c r="J199" s="107"/>
      <c r="K199" s="107"/>
      <c r="L199" s="107"/>
      <c r="M199" s="107"/>
      <c r="N199" s="107"/>
      <c r="O199" s="107"/>
      <c r="P199" s="107"/>
      <c r="Q199" s="107"/>
      <c r="R199" s="107"/>
      <c r="S199" s="107"/>
      <c r="T199" s="107"/>
      <c r="U199" s="107"/>
      <c r="V199" s="107"/>
      <c r="W199" s="107"/>
      <c r="X199" s="107"/>
      <c r="Y199" s="107"/>
      <c r="Z199" s="107"/>
    </row>
    <row r="200" spans="1:26" ht="16.5" customHeight="1" x14ac:dyDescent="0.3">
      <c r="A200" s="107"/>
      <c r="B200" s="107"/>
      <c r="C200" s="108"/>
      <c r="D200" s="108"/>
      <c r="E200" s="140"/>
      <c r="F200" s="140"/>
      <c r="G200" s="107"/>
      <c r="H200" s="107"/>
      <c r="I200" s="107"/>
      <c r="J200" s="107"/>
      <c r="K200" s="107"/>
      <c r="L200" s="107"/>
      <c r="M200" s="107"/>
      <c r="N200" s="107"/>
      <c r="O200" s="107"/>
      <c r="P200" s="107"/>
      <c r="Q200" s="107"/>
      <c r="R200" s="107"/>
      <c r="S200" s="107"/>
      <c r="T200" s="107"/>
      <c r="U200" s="107"/>
      <c r="V200" s="107"/>
      <c r="W200" s="107"/>
      <c r="X200" s="107"/>
      <c r="Y200" s="107"/>
      <c r="Z200" s="107"/>
    </row>
    <row r="201" spans="1:26" ht="16.5" customHeight="1" x14ac:dyDescent="0.3">
      <c r="A201" s="107"/>
      <c r="B201" s="107"/>
      <c r="C201" s="108"/>
      <c r="D201" s="108"/>
      <c r="E201" s="140"/>
      <c r="F201" s="140"/>
      <c r="G201" s="107"/>
      <c r="H201" s="107"/>
      <c r="I201" s="107"/>
      <c r="J201" s="107"/>
      <c r="K201" s="107"/>
      <c r="L201" s="107"/>
      <c r="M201" s="107"/>
      <c r="N201" s="107"/>
      <c r="O201" s="107"/>
      <c r="P201" s="107"/>
      <c r="Q201" s="107"/>
      <c r="R201" s="107"/>
      <c r="S201" s="107"/>
      <c r="T201" s="107"/>
      <c r="U201" s="107"/>
      <c r="V201" s="107"/>
      <c r="W201" s="107"/>
      <c r="X201" s="107"/>
      <c r="Y201" s="107"/>
      <c r="Z201" s="107"/>
    </row>
    <row r="202" spans="1:26" ht="16.5" customHeight="1" x14ac:dyDescent="0.3">
      <c r="A202" s="107"/>
      <c r="B202" s="107"/>
      <c r="C202" s="108"/>
      <c r="D202" s="108"/>
      <c r="E202" s="140"/>
      <c r="F202" s="140"/>
      <c r="G202" s="107"/>
      <c r="H202" s="107"/>
      <c r="I202" s="107"/>
      <c r="J202" s="107"/>
      <c r="K202" s="107"/>
      <c r="L202" s="107"/>
      <c r="M202" s="107"/>
      <c r="N202" s="107"/>
      <c r="O202" s="107"/>
      <c r="P202" s="107"/>
      <c r="Q202" s="107"/>
      <c r="R202" s="107"/>
      <c r="S202" s="107"/>
      <c r="T202" s="107"/>
      <c r="U202" s="107"/>
      <c r="V202" s="107"/>
      <c r="W202" s="107"/>
      <c r="X202" s="107"/>
      <c r="Y202" s="107"/>
      <c r="Z202" s="107"/>
    </row>
    <row r="203" spans="1:26" ht="16.5" customHeight="1" x14ac:dyDescent="0.3">
      <c r="A203" s="107"/>
      <c r="B203" s="107"/>
      <c r="C203" s="108"/>
      <c r="D203" s="108"/>
      <c r="E203" s="140"/>
      <c r="F203" s="140"/>
      <c r="G203" s="107"/>
      <c r="H203" s="107"/>
      <c r="I203" s="107"/>
      <c r="J203" s="107"/>
      <c r="K203" s="107"/>
      <c r="L203" s="107"/>
      <c r="M203" s="107"/>
      <c r="N203" s="107"/>
      <c r="O203" s="107"/>
      <c r="P203" s="107"/>
      <c r="Q203" s="107"/>
      <c r="R203" s="107"/>
      <c r="S203" s="107"/>
      <c r="T203" s="107"/>
      <c r="U203" s="107"/>
      <c r="V203" s="107"/>
      <c r="W203" s="107"/>
      <c r="X203" s="107"/>
      <c r="Y203" s="107"/>
      <c r="Z203" s="107"/>
    </row>
    <row r="204" spans="1:26" ht="16.5" customHeight="1" x14ac:dyDescent="0.3">
      <c r="A204" s="107"/>
      <c r="B204" s="107"/>
      <c r="C204" s="108"/>
      <c r="D204" s="108"/>
      <c r="E204" s="140"/>
      <c r="F204" s="140"/>
      <c r="G204" s="107"/>
      <c r="H204" s="107"/>
      <c r="I204" s="107"/>
      <c r="J204" s="107"/>
      <c r="K204" s="107"/>
      <c r="L204" s="107"/>
      <c r="M204" s="107"/>
      <c r="N204" s="107"/>
      <c r="O204" s="107"/>
      <c r="P204" s="107"/>
      <c r="Q204" s="107"/>
      <c r="R204" s="107"/>
      <c r="S204" s="107"/>
      <c r="T204" s="107"/>
      <c r="U204" s="107"/>
      <c r="V204" s="107"/>
      <c r="W204" s="107"/>
      <c r="X204" s="107"/>
      <c r="Y204" s="107"/>
      <c r="Z204" s="107"/>
    </row>
    <row r="205" spans="1:26" ht="16.5" customHeight="1" x14ac:dyDescent="0.3">
      <c r="A205" s="107"/>
      <c r="B205" s="107"/>
      <c r="C205" s="108"/>
      <c r="D205" s="108"/>
      <c r="E205" s="140"/>
      <c r="F205" s="140"/>
      <c r="G205" s="107"/>
      <c r="H205" s="107"/>
      <c r="I205" s="107"/>
      <c r="J205" s="107"/>
      <c r="K205" s="107"/>
      <c r="L205" s="107"/>
      <c r="M205" s="107"/>
      <c r="N205" s="107"/>
      <c r="O205" s="107"/>
      <c r="P205" s="107"/>
      <c r="Q205" s="107"/>
      <c r="R205" s="107"/>
      <c r="S205" s="107"/>
      <c r="T205" s="107"/>
      <c r="U205" s="107"/>
      <c r="V205" s="107"/>
      <c r="W205" s="107"/>
      <c r="X205" s="107"/>
      <c r="Y205" s="107"/>
      <c r="Z205" s="107"/>
    </row>
    <row r="206" spans="1:26" ht="16.5" customHeight="1" x14ac:dyDescent="0.3">
      <c r="A206" s="107"/>
      <c r="B206" s="107"/>
      <c r="C206" s="108"/>
      <c r="D206" s="108"/>
      <c r="E206" s="140"/>
      <c r="F206" s="140"/>
      <c r="G206" s="107"/>
      <c r="H206" s="107"/>
      <c r="I206" s="107"/>
      <c r="J206" s="107"/>
      <c r="K206" s="107"/>
      <c r="L206" s="107"/>
      <c r="M206" s="107"/>
      <c r="N206" s="107"/>
      <c r="O206" s="107"/>
      <c r="P206" s="107"/>
      <c r="Q206" s="107"/>
      <c r="R206" s="107"/>
      <c r="S206" s="107"/>
      <c r="T206" s="107"/>
      <c r="U206" s="107"/>
      <c r="V206" s="107"/>
      <c r="W206" s="107"/>
      <c r="X206" s="107"/>
      <c r="Y206" s="107"/>
      <c r="Z206" s="107"/>
    </row>
    <row r="207" spans="1:26" ht="16.5" customHeight="1" x14ac:dyDescent="0.3">
      <c r="A207" s="107"/>
      <c r="B207" s="107"/>
      <c r="C207" s="108"/>
      <c r="D207" s="108"/>
      <c r="E207" s="140"/>
      <c r="F207" s="140"/>
      <c r="G207" s="107"/>
      <c r="H207" s="107"/>
      <c r="I207" s="107"/>
      <c r="J207" s="107"/>
      <c r="K207" s="107"/>
      <c r="L207" s="107"/>
      <c r="M207" s="107"/>
      <c r="N207" s="107"/>
      <c r="O207" s="107"/>
      <c r="P207" s="107"/>
      <c r="Q207" s="107"/>
      <c r="R207" s="107"/>
      <c r="S207" s="107"/>
      <c r="T207" s="107"/>
      <c r="U207" s="107"/>
      <c r="V207" s="107"/>
      <c r="W207" s="107"/>
      <c r="X207" s="107"/>
      <c r="Y207" s="107"/>
      <c r="Z207" s="107"/>
    </row>
    <row r="208" spans="1:26" ht="16.5" customHeight="1" x14ac:dyDescent="0.3">
      <c r="A208" s="107"/>
      <c r="B208" s="107"/>
      <c r="C208" s="108"/>
      <c r="D208" s="108"/>
      <c r="E208" s="140"/>
      <c r="F208" s="140"/>
      <c r="G208" s="107"/>
      <c r="H208" s="107"/>
      <c r="I208" s="107"/>
      <c r="J208" s="107"/>
      <c r="K208" s="107"/>
      <c r="L208" s="107"/>
      <c r="M208" s="107"/>
      <c r="N208" s="107"/>
      <c r="O208" s="107"/>
      <c r="P208" s="107"/>
      <c r="Q208" s="107"/>
      <c r="R208" s="107"/>
      <c r="S208" s="107"/>
      <c r="T208" s="107"/>
      <c r="U208" s="107"/>
      <c r="V208" s="107"/>
      <c r="W208" s="107"/>
      <c r="X208" s="107"/>
      <c r="Y208" s="107"/>
      <c r="Z208" s="107"/>
    </row>
    <row r="209" spans="1:26" ht="16.5" customHeight="1" x14ac:dyDescent="0.3">
      <c r="A209" s="107"/>
      <c r="B209" s="107"/>
      <c r="C209" s="108"/>
      <c r="D209" s="108"/>
      <c r="E209" s="140"/>
      <c r="F209" s="140"/>
      <c r="G209" s="107"/>
      <c r="H209" s="107"/>
      <c r="I209" s="107"/>
      <c r="J209" s="107"/>
      <c r="K209" s="107"/>
      <c r="L209" s="107"/>
      <c r="M209" s="107"/>
      <c r="N209" s="107"/>
      <c r="O209" s="107"/>
      <c r="P209" s="107"/>
      <c r="Q209" s="107"/>
      <c r="R209" s="107"/>
      <c r="S209" s="107"/>
      <c r="T209" s="107"/>
      <c r="U209" s="107"/>
      <c r="V209" s="107"/>
      <c r="W209" s="107"/>
      <c r="X209" s="107"/>
      <c r="Y209" s="107"/>
      <c r="Z209" s="107"/>
    </row>
    <row r="210" spans="1:26" ht="16.5" customHeight="1" x14ac:dyDescent="0.3">
      <c r="A210" s="107"/>
      <c r="B210" s="107"/>
      <c r="C210" s="108"/>
      <c r="D210" s="108"/>
      <c r="E210" s="140"/>
      <c r="F210" s="140"/>
      <c r="G210" s="107"/>
      <c r="H210" s="107"/>
      <c r="I210" s="107"/>
      <c r="J210" s="107"/>
      <c r="K210" s="107"/>
      <c r="L210" s="107"/>
      <c r="M210" s="107"/>
      <c r="N210" s="107"/>
      <c r="O210" s="107"/>
      <c r="P210" s="107"/>
      <c r="Q210" s="107"/>
      <c r="R210" s="107"/>
      <c r="S210" s="107"/>
      <c r="T210" s="107"/>
      <c r="U210" s="107"/>
      <c r="V210" s="107"/>
      <c r="W210" s="107"/>
      <c r="X210" s="107"/>
      <c r="Y210" s="107"/>
      <c r="Z210" s="107"/>
    </row>
    <row r="211" spans="1:26" ht="16.5" customHeight="1" x14ac:dyDescent="0.3">
      <c r="A211" s="107"/>
      <c r="B211" s="107"/>
      <c r="C211" s="108"/>
      <c r="D211" s="108"/>
      <c r="E211" s="140"/>
      <c r="F211" s="140"/>
      <c r="G211" s="107"/>
      <c r="H211" s="107"/>
      <c r="I211" s="107"/>
      <c r="J211" s="107"/>
      <c r="K211" s="107"/>
      <c r="L211" s="107"/>
      <c r="M211" s="107"/>
      <c r="N211" s="107"/>
      <c r="O211" s="107"/>
      <c r="P211" s="107"/>
      <c r="Q211" s="107"/>
      <c r="R211" s="107"/>
      <c r="S211" s="107"/>
      <c r="T211" s="107"/>
      <c r="U211" s="107"/>
      <c r="V211" s="107"/>
      <c r="W211" s="107"/>
      <c r="X211" s="107"/>
      <c r="Y211" s="107"/>
      <c r="Z211" s="107"/>
    </row>
    <row r="212" spans="1:26" ht="16.5" customHeight="1" x14ac:dyDescent="0.3">
      <c r="A212" s="107"/>
      <c r="B212" s="107"/>
      <c r="C212" s="108"/>
      <c r="D212" s="108"/>
      <c r="E212" s="140"/>
      <c r="F212" s="140"/>
      <c r="G212" s="107"/>
      <c r="H212" s="107"/>
      <c r="I212" s="107"/>
      <c r="J212" s="107"/>
      <c r="K212" s="107"/>
      <c r="L212" s="107"/>
      <c r="M212" s="107"/>
      <c r="N212" s="107"/>
      <c r="O212" s="107"/>
      <c r="P212" s="107"/>
      <c r="Q212" s="107"/>
      <c r="R212" s="107"/>
      <c r="S212" s="107"/>
      <c r="T212" s="107"/>
      <c r="U212" s="107"/>
      <c r="V212" s="107"/>
      <c r="W212" s="107"/>
      <c r="X212" s="107"/>
      <c r="Y212" s="107"/>
      <c r="Z212" s="107"/>
    </row>
    <row r="213" spans="1:26" ht="16.5" customHeight="1" x14ac:dyDescent="0.3">
      <c r="A213" s="107"/>
      <c r="B213" s="107"/>
      <c r="C213" s="108"/>
      <c r="D213" s="108"/>
      <c r="E213" s="140"/>
      <c r="F213" s="140"/>
      <c r="G213" s="107"/>
      <c r="H213" s="107"/>
      <c r="I213" s="107"/>
      <c r="J213" s="107"/>
      <c r="K213" s="107"/>
      <c r="L213" s="107"/>
      <c r="M213" s="107"/>
      <c r="N213" s="107"/>
      <c r="O213" s="107"/>
      <c r="P213" s="107"/>
      <c r="Q213" s="107"/>
      <c r="R213" s="107"/>
      <c r="S213" s="107"/>
      <c r="T213" s="107"/>
      <c r="U213" s="107"/>
      <c r="V213" s="107"/>
      <c r="W213" s="107"/>
      <c r="X213" s="107"/>
      <c r="Y213" s="107"/>
      <c r="Z213" s="107"/>
    </row>
    <row r="214" spans="1:26" ht="16.5" customHeight="1" x14ac:dyDescent="0.3">
      <c r="A214" s="107"/>
      <c r="B214" s="107"/>
      <c r="C214" s="108"/>
      <c r="D214" s="108"/>
      <c r="E214" s="140"/>
      <c r="F214" s="140"/>
      <c r="G214" s="107"/>
      <c r="H214" s="107"/>
      <c r="I214" s="107"/>
      <c r="J214" s="107"/>
      <c r="K214" s="107"/>
      <c r="L214" s="107"/>
      <c r="M214" s="107"/>
      <c r="N214" s="107"/>
      <c r="O214" s="107"/>
      <c r="P214" s="107"/>
      <c r="Q214" s="107"/>
      <c r="R214" s="107"/>
      <c r="S214" s="107"/>
      <c r="T214" s="107"/>
      <c r="U214" s="107"/>
      <c r="V214" s="107"/>
      <c r="W214" s="107"/>
      <c r="X214" s="107"/>
      <c r="Y214" s="107"/>
      <c r="Z214" s="107"/>
    </row>
    <row r="215" spans="1:26" ht="16.5" customHeight="1" x14ac:dyDescent="0.3">
      <c r="A215" s="107"/>
      <c r="B215" s="107"/>
      <c r="C215" s="108"/>
      <c r="D215" s="108"/>
      <c r="E215" s="140"/>
      <c r="F215" s="140"/>
      <c r="G215" s="107"/>
      <c r="H215" s="107"/>
      <c r="I215" s="107"/>
      <c r="J215" s="107"/>
      <c r="K215" s="107"/>
      <c r="L215" s="107"/>
      <c r="M215" s="107"/>
      <c r="N215" s="107"/>
      <c r="O215" s="107"/>
      <c r="P215" s="107"/>
      <c r="Q215" s="107"/>
      <c r="R215" s="107"/>
      <c r="S215" s="107"/>
      <c r="T215" s="107"/>
      <c r="U215" s="107"/>
      <c r="V215" s="107"/>
      <c r="W215" s="107"/>
      <c r="X215" s="107"/>
      <c r="Y215" s="107"/>
      <c r="Z215" s="107"/>
    </row>
    <row r="216" spans="1:26" ht="16.5" customHeight="1" x14ac:dyDescent="0.3">
      <c r="A216" s="107"/>
      <c r="B216" s="107"/>
      <c r="C216" s="108"/>
      <c r="D216" s="108"/>
      <c r="E216" s="140"/>
      <c r="F216" s="140"/>
      <c r="G216" s="107"/>
      <c r="H216" s="107"/>
      <c r="I216" s="107"/>
      <c r="J216" s="107"/>
      <c r="K216" s="107"/>
      <c r="L216" s="107"/>
      <c r="M216" s="107"/>
      <c r="N216" s="107"/>
      <c r="O216" s="107"/>
      <c r="P216" s="107"/>
      <c r="Q216" s="107"/>
      <c r="R216" s="107"/>
      <c r="S216" s="107"/>
      <c r="T216" s="107"/>
      <c r="U216" s="107"/>
      <c r="V216" s="107"/>
      <c r="W216" s="107"/>
      <c r="X216" s="107"/>
      <c r="Y216" s="107"/>
      <c r="Z216" s="107"/>
    </row>
    <row r="217" spans="1:26" ht="16.5" customHeight="1" x14ac:dyDescent="0.3">
      <c r="A217" s="107"/>
      <c r="B217" s="107"/>
      <c r="C217" s="108"/>
      <c r="D217" s="108"/>
      <c r="E217" s="140"/>
      <c r="F217" s="140"/>
      <c r="G217" s="107"/>
      <c r="H217" s="107"/>
      <c r="I217" s="107"/>
      <c r="J217" s="107"/>
      <c r="K217" s="107"/>
      <c r="L217" s="107"/>
      <c r="M217" s="107"/>
      <c r="N217" s="107"/>
      <c r="O217" s="107"/>
      <c r="P217" s="107"/>
      <c r="Q217" s="107"/>
      <c r="R217" s="107"/>
      <c r="S217" s="107"/>
      <c r="T217" s="107"/>
      <c r="U217" s="107"/>
      <c r="V217" s="107"/>
      <c r="W217" s="107"/>
      <c r="X217" s="107"/>
      <c r="Y217" s="107"/>
      <c r="Z217" s="107"/>
    </row>
    <row r="218" spans="1:26" ht="16.5" customHeight="1" x14ac:dyDescent="0.3">
      <c r="A218" s="107"/>
      <c r="B218" s="107"/>
      <c r="C218" s="108"/>
      <c r="D218" s="108"/>
      <c r="E218" s="140"/>
      <c r="F218" s="140"/>
      <c r="G218" s="107"/>
      <c r="H218" s="107"/>
      <c r="I218" s="107"/>
      <c r="J218" s="107"/>
      <c r="K218" s="107"/>
      <c r="L218" s="107"/>
      <c r="M218" s="107"/>
      <c r="N218" s="107"/>
      <c r="O218" s="107"/>
      <c r="P218" s="107"/>
      <c r="Q218" s="107"/>
      <c r="R218" s="107"/>
      <c r="S218" s="107"/>
      <c r="T218" s="107"/>
      <c r="U218" s="107"/>
      <c r="V218" s="107"/>
      <c r="W218" s="107"/>
      <c r="X218" s="107"/>
      <c r="Y218" s="107"/>
      <c r="Z218" s="107"/>
    </row>
    <row r="219" spans="1:26" ht="16.5" customHeight="1" x14ac:dyDescent="0.3">
      <c r="A219" s="107"/>
      <c r="B219" s="107"/>
      <c r="C219" s="108"/>
      <c r="D219" s="108"/>
      <c r="E219" s="140"/>
      <c r="F219" s="140"/>
      <c r="G219" s="107"/>
      <c r="H219" s="107"/>
      <c r="I219" s="107"/>
      <c r="J219" s="107"/>
      <c r="K219" s="107"/>
      <c r="L219" s="107"/>
      <c r="M219" s="107"/>
      <c r="N219" s="107"/>
      <c r="O219" s="107"/>
      <c r="P219" s="107"/>
      <c r="Q219" s="107"/>
      <c r="R219" s="107"/>
      <c r="S219" s="107"/>
      <c r="T219" s="107"/>
      <c r="U219" s="107"/>
      <c r="V219" s="107"/>
      <c r="W219" s="107"/>
      <c r="X219" s="107"/>
      <c r="Y219" s="107"/>
      <c r="Z219" s="107"/>
    </row>
    <row r="220" spans="1:26" ht="16.5" customHeight="1" x14ac:dyDescent="0.3">
      <c r="A220" s="107"/>
      <c r="B220" s="107"/>
      <c r="C220" s="108"/>
      <c r="D220" s="108"/>
      <c r="E220" s="140"/>
      <c r="F220" s="140"/>
      <c r="G220" s="107"/>
      <c r="H220" s="107"/>
      <c r="I220" s="107"/>
      <c r="J220" s="107"/>
      <c r="K220" s="107"/>
      <c r="L220" s="107"/>
      <c r="M220" s="107"/>
      <c r="N220" s="107"/>
      <c r="O220" s="107"/>
      <c r="P220" s="107"/>
      <c r="Q220" s="107"/>
      <c r="R220" s="107"/>
      <c r="S220" s="107"/>
      <c r="T220" s="107"/>
      <c r="U220" s="107"/>
      <c r="V220" s="107"/>
      <c r="W220" s="107"/>
      <c r="X220" s="107"/>
      <c r="Y220" s="107"/>
      <c r="Z220" s="107"/>
    </row>
    <row r="221" spans="1:26" ht="16.5" customHeight="1" x14ac:dyDescent="0.3">
      <c r="A221" s="107"/>
      <c r="B221" s="107"/>
      <c r="C221" s="108"/>
      <c r="D221" s="108"/>
      <c r="E221" s="140"/>
      <c r="F221" s="140"/>
      <c r="G221" s="107"/>
      <c r="H221" s="107"/>
      <c r="I221" s="107"/>
      <c r="J221" s="107"/>
      <c r="K221" s="107"/>
      <c r="L221" s="107"/>
      <c r="M221" s="107"/>
      <c r="N221" s="107"/>
      <c r="O221" s="107"/>
      <c r="P221" s="107"/>
      <c r="Q221" s="107"/>
      <c r="R221" s="107"/>
      <c r="S221" s="107"/>
      <c r="T221" s="107"/>
      <c r="U221" s="107"/>
      <c r="V221" s="107"/>
      <c r="W221" s="107"/>
      <c r="X221" s="107"/>
      <c r="Y221" s="107"/>
      <c r="Z221" s="107"/>
    </row>
    <row r="222" spans="1:26" ht="16.5" customHeight="1" x14ac:dyDescent="0.3">
      <c r="A222" s="107"/>
      <c r="B222" s="107"/>
      <c r="C222" s="108"/>
      <c r="D222" s="108"/>
      <c r="E222" s="140"/>
      <c r="F222" s="140"/>
      <c r="G222" s="107"/>
      <c r="H222" s="107"/>
      <c r="I222" s="107"/>
      <c r="J222" s="107"/>
      <c r="K222" s="107"/>
      <c r="L222" s="107"/>
      <c r="M222" s="107"/>
      <c r="N222" s="107"/>
      <c r="O222" s="107"/>
      <c r="P222" s="107"/>
      <c r="Q222" s="107"/>
      <c r="R222" s="107"/>
      <c r="S222" s="107"/>
      <c r="T222" s="107"/>
      <c r="U222" s="107"/>
      <c r="V222" s="107"/>
      <c r="W222" s="107"/>
      <c r="X222" s="107"/>
      <c r="Y222" s="107"/>
      <c r="Z222" s="107"/>
    </row>
    <row r="223" spans="1:26" ht="16.5" customHeight="1" x14ac:dyDescent="0.3">
      <c r="A223" s="107"/>
      <c r="B223" s="107"/>
      <c r="C223" s="108"/>
      <c r="D223" s="108"/>
      <c r="E223" s="140"/>
      <c r="F223" s="140"/>
      <c r="G223" s="107"/>
      <c r="H223" s="107"/>
      <c r="I223" s="107"/>
      <c r="J223" s="107"/>
      <c r="K223" s="107"/>
      <c r="L223" s="107"/>
      <c r="M223" s="107"/>
      <c r="N223" s="107"/>
      <c r="O223" s="107"/>
      <c r="P223" s="107"/>
      <c r="Q223" s="107"/>
      <c r="R223" s="107"/>
      <c r="S223" s="107"/>
      <c r="T223" s="107"/>
      <c r="U223" s="107"/>
      <c r="V223" s="107"/>
      <c r="W223" s="107"/>
      <c r="X223" s="107"/>
      <c r="Y223" s="107"/>
      <c r="Z223" s="107"/>
    </row>
    <row r="224" spans="1:26" ht="16.5" customHeight="1" x14ac:dyDescent="0.3">
      <c r="A224" s="107"/>
      <c r="B224" s="107"/>
      <c r="C224" s="108"/>
      <c r="D224" s="108"/>
      <c r="E224" s="140"/>
      <c r="F224" s="140"/>
      <c r="G224" s="107"/>
      <c r="H224" s="107"/>
      <c r="I224" s="107"/>
      <c r="J224" s="107"/>
      <c r="K224" s="107"/>
      <c r="L224" s="107"/>
      <c r="M224" s="107"/>
      <c r="N224" s="107"/>
      <c r="O224" s="107"/>
      <c r="P224" s="107"/>
      <c r="Q224" s="107"/>
      <c r="R224" s="107"/>
      <c r="S224" s="107"/>
      <c r="T224" s="107"/>
      <c r="U224" s="107"/>
      <c r="V224" s="107"/>
      <c r="W224" s="107"/>
      <c r="X224" s="107"/>
      <c r="Y224" s="107"/>
      <c r="Z224" s="107"/>
    </row>
    <row r="225" spans="1:26" ht="16.5" customHeight="1" x14ac:dyDescent="0.3">
      <c r="A225" s="107"/>
      <c r="B225" s="107"/>
      <c r="C225" s="108"/>
      <c r="D225" s="108"/>
      <c r="E225" s="140"/>
      <c r="F225" s="140"/>
      <c r="G225" s="107"/>
      <c r="H225" s="107"/>
      <c r="I225" s="107"/>
      <c r="J225" s="107"/>
      <c r="K225" s="107"/>
      <c r="L225" s="107"/>
      <c r="M225" s="107"/>
      <c r="N225" s="107"/>
      <c r="O225" s="107"/>
      <c r="P225" s="107"/>
      <c r="Q225" s="107"/>
      <c r="R225" s="107"/>
      <c r="S225" s="107"/>
      <c r="T225" s="107"/>
      <c r="U225" s="107"/>
      <c r="V225" s="107"/>
      <c r="W225" s="107"/>
      <c r="X225" s="107"/>
      <c r="Y225" s="107"/>
      <c r="Z225" s="107"/>
    </row>
    <row r="226" spans="1:26" ht="16.5" customHeight="1" x14ac:dyDescent="0.3">
      <c r="A226" s="107"/>
      <c r="B226" s="107"/>
      <c r="C226" s="108"/>
      <c r="D226" s="108"/>
      <c r="E226" s="140"/>
      <c r="F226" s="140"/>
      <c r="G226" s="107"/>
      <c r="H226" s="107"/>
      <c r="I226" s="107"/>
      <c r="J226" s="107"/>
      <c r="K226" s="107"/>
      <c r="L226" s="107"/>
      <c r="M226" s="107"/>
      <c r="N226" s="107"/>
      <c r="O226" s="107"/>
      <c r="P226" s="107"/>
      <c r="Q226" s="107"/>
      <c r="R226" s="107"/>
      <c r="S226" s="107"/>
      <c r="T226" s="107"/>
      <c r="U226" s="107"/>
      <c r="V226" s="107"/>
      <c r="W226" s="107"/>
      <c r="X226" s="107"/>
      <c r="Y226" s="107"/>
      <c r="Z226" s="107"/>
    </row>
    <row r="227" spans="1:26" ht="16.5" customHeight="1" x14ac:dyDescent="0.3">
      <c r="A227" s="107"/>
      <c r="B227" s="107"/>
      <c r="C227" s="108"/>
      <c r="D227" s="108"/>
      <c r="E227" s="140"/>
      <c r="F227" s="140"/>
      <c r="G227" s="107"/>
      <c r="H227" s="107"/>
      <c r="I227" s="107"/>
      <c r="J227" s="107"/>
      <c r="K227" s="107"/>
      <c r="L227" s="107"/>
      <c r="M227" s="107"/>
      <c r="N227" s="107"/>
      <c r="O227" s="107"/>
      <c r="P227" s="107"/>
      <c r="Q227" s="107"/>
      <c r="R227" s="107"/>
      <c r="S227" s="107"/>
      <c r="T227" s="107"/>
      <c r="U227" s="107"/>
      <c r="V227" s="107"/>
      <c r="W227" s="107"/>
      <c r="X227" s="107"/>
      <c r="Y227" s="107"/>
      <c r="Z227" s="107"/>
    </row>
    <row r="228" spans="1:26" ht="16.5" customHeight="1" x14ac:dyDescent="0.3">
      <c r="A228" s="107"/>
      <c r="B228" s="107"/>
      <c r="C228" s="108"/>
      <c r="D228" s="108"/>
      <c r="E228" s="140"/>
      <c r="F228" s="140"/>
      <c r="G228" s="107"/>
      <c r="H228" s="107"/>
      <c r="I228" s="107"/>
      <c r="J228" s="107"/>
      <c r="K228" s="107"/>
      <c r="L228" s="107"/>
      <c r="M228" s="107"/>
      <c r="N228" s="107"/>
      <c r="O228" s="107"/>
      <c r="P228" s="107"/>
      <c r="Q228" s="107"/>
      <c r="R228" s="107"/>
      <c r="S228" s="107"/>
      <c r="T228" s="107"/>
      <c r="U228" s="107"/>
      <c r="V228" s="107"/>
      <c r="W228" s="107"/>
      <c r="X228" s="107"/>
      <c r="Y228" s="107"/>
      <c r="Z228" s="107"/>
    </row>
    <row r="229" spans="1:26" ht="16.5" customHeight="1" x14ac:dyDescent="0.3">
      <c r="A229" s="107"/>
      <c r="B229" s="107"/>
      <c r="C229" s="108"/>
      <c r="D229" s="108"/>
      <c r="E229" s="140"/>
      <c r="F229" s="140"/>
      <c r="G229" s="107"/>
      <c r="H229" s="107"/>
      <c r="I229" s="107"/>
      <c r="J229" s="107"/>
      <c r="K229" s="107"/>
      <c r="L229" s="107"/>
      <c r="M229" s="107"/>
      <c r="N229" s="107"/>
      <c r="O229" s="107"/>
      <c r="P229" s="107"/>
      <c r="Q229" s="107"/>
      <c r="R229" s="107"/>
      <c r="S229" s="107"/>
      <c r="T229" s="107"/>
      <c r="U229" s="107"/>
      <c r="V229" s="107"/>
      <c r="W229" s="107"/>
      <c r="X229" s="107"/>
      <c r="Y229" s="107"/>
      <c r="Z229" s="107"/>
    </row>
    <row r="230" spans="1:26" ht="16.5" customHeight="1" x14ac:dyDescent="0.3">
      <c r="A230" s="107"/>
      <c r="B230" s="107"/>
      <c r="C230" s="108"/>
      <c r="D230" s="108"/>
      <c r="E230" s="140"/>
      <c r="F230" s="140"/>
      <c r="G230" s="107"/>
      <c r="H230" s="107"/>
      <c r="I230" s="107"/>
      <c r="J230" s="107"/>
      <c r="K230" s="107"/>
      <c r="L230" s="107"/>
      <c r="M230" s="107"/>
      <c r="N230" s="107"/>
      <c r="O230" s="107"/>
      <c r="P230" s="107"/>
      <c r="Q230" s="107"/>
      <c r="R230" s="107"/>
      <c r="S230" s="107"/>
      <c r="T230" s="107"/>
      <c r="U230" s="107"/>
      <c r="V230" s="107"/>
      <c r="W230" s="107"/>
      <c r="X230" s="107"/>
      <c r="Y230" s="107"/>
      <c r="Z230" s="107"/>
    </row>
    <row r="231" spans="1:26" ht="16.5" customHeight="1" x14ac:dyDescent="0.3">
      <c r="A231" s="107"/>
      <c r="B231" s="107"/>
      <c r="C231" s="108"/>
      <c r="D231" s="108"/>
      <c r="E231" s="140"/>
      <c r="F231" s="140"/>
      <c r="G231" s="107"/>
      <c r="H231" s="107"/>
      <c r="I231" s="107"/>
      <c r="J231" s="107"/>
      <c r="K231" s="107"/>
      <c r="L231" s="107"/>
      <c r="M231" s="107"/>
      <c r="N231" s="107"/>
      <c r="O231" s="107"/>
      <c r="P231" s="107"/>
      <c r="Q231" s="107"/>
      <c r="R231" s="107"/>
      <c r="S231" s="107"/>
      <c r="T231" s="107"/>
      <c r="U231" s="107"/>
      <c r="V231" s="107"/>
      <c r="W231" s="107"/>
      <c r="X231" s="107"/>
      <c r="Y231" s="107"/>
      <c r="Z231" s="107"/>
    </row>
    <row r="232" spans="1:26" ht="16.5" customHeight="1" x14ac:dyDescent="0.3">
      <c r="A232" s="107"/>
      <c r="B232" s="107"/>
      <c r="C232" s="108"/>
      <c r="D232" s="108"/>
      <c r="E232" s="140"/>
      <c r="F232" s="140"/>
      <c r="G232" s="107"/>
      <c r="H232" s="107"/>
      <c r="I232" s="107"/>
      <c r="J232" s="107"/>
      <c r="K232" s="107"/>
      <c r="L232" s="107"/>
      <c r="M232" s="107"/>
      <c r="N232" s="107"/>
      <c r="O232" s="107"/>
      <c r="P232" s="107"/>
      <c r="Q232" s="107"/>
      <c r="R232" s="107"/>
      <c r="S232" s="107"/>
      <c r="T232" s="107"/>
      <c r="U232" s="107"/>
      <c r="V232" s="107"/>
      <c r="W232" s="107"/>
      <c r="X232" s="107"/>
      <c r="Y232" s="107"/>
      <c r="Z232" s="107"/>
    </row>
    <row r="233" spans="1:26" ht="16.5" customHeight="1" x14ac:dyDescent="0.3">
      <c r="A233" s="107"/>
      <c r="B233" s="107"/>
      <c r="C233" s="108"/>
      <c r="D233" s="108"/>
      <c r="E233" s="140"/>
      <c r="F233" s="140"/>
      <c r="G233" s="107"/>
      <c r="H233" s="107"/>
      <c r="I233" s="107"/>
      <c r="J233" s="107"/>
      <c r="K233" s="107"/>
      <c r="L233" s="107"/>
      <c r="M233" s="107"/>
      <c r="N233" s="107"/>
      <c r="O233" s="107"/>
      <c r="P233" s="107"/>
      <c r="Q233" s="107"/>
      <c r="R233" s="107"/>
      <c r="S233" s="107"/>
      <c r="T233" s="107"/>
      <c r="U233" s="107"/>
      <c r="V233" s="107"/>
      <c r="W233" s="107"/>
      <c r="X233" s="107"/>
      <c r="Y233" s="107"/>
      <c r="Z233" s="107"/>
    </row>
    <row r="234" spans="1:26" ht="16.5" customHeight="1" x14ac:dyDescent="0.3">
      <c r="A234" s="107"/>
      <c r="B234" s="107"/>
      <c r="C234" s="108"/>
      <c r="D234" s="108"/>
      <c r="E234" s="140"/>
      <c r="F234" s="140"/>
      <c r="G234" s="107"/>
      <c r="H234" s="107"/>
      <c r="I234" s="107"/>
      <c r="J234" s="107"/>
      <c r="K234" s="107"/>
      <c r="L234" s="107"/>
      <c r="M234" s="107"/>
      <c r="N234" s="107"/>
      <c r="O234" s="107"/>
      <c r="P234" s="107"/>
      <c r="Q234" s="107"/>
      <c r="R234" s="107"/>
      <c r="S234" s="107"/>
      <c r="T234" s="107"/>
      <c r="U234" s="107"/>
      <c r="V234" s="107"/>
      <c r="W234" s="107"/>
      <c r="X234" s="107"/>
      <c r="Y234" s="107"/>
      <c r="Z234" s="107"/>
    </row>
    <row r="235" spans="1:26" ht="16.5" customHeight="1" x14ac:dyDescent="0.3">
      <c r="A235" s="107"/>
      <c r="B235" s="107"/>
      <c r="C235" s="108"/>
      <c r="D235" s="108"/>
      <c r="E235" s="140"/>
      <c r="F235" s="140"/>
      <c r="G235" s="107"/>
      <c r="H235" s="107"/>
      <c r="I235" s="107"/>
      <c r="J235" s="107"/>
      <c r="K235" s="107"/>
      <c r="L235" s="107"/>
      <c r="M235" s="107"/>
      <c r="N235" s="107"/>
      <c r="O235" s="107"/>
      <c r="P235" s="107"/>
      <c r="Q235" s="107"/>
      <c r="R235" s="107"/>
      <c r="S235" s="107"/>
      <c r="T235" s="107"/>
      <c r="U235" s="107"/>
      <c r="V235" s="107"/>
      <c r="W235" s="107"/>
      <c r="X235" s="107"/>
      <c r="Y235" s="107"/>
      <c r="Z235" s="107"/>
    </row>
    <row r="236" spans="1:26" ht="16.5" customHeight="1" x14ac:dyDescent="0.3">
      <c r="A236" s="107"/>
      <c r="B236" s="107"/>
      <c r="C236" s="108"/>
      <c r="D236" s="108"/>
      <c r="E236" s="140"/>
      <c r="F236" s="140"/>
      <c r="G236" s="107"/>
      <c r="H236" s="107"/>
      <c r="I236" s="107"/>
      <c r="J236" s="107"/>
      <c r="K236" s="107"/>
      <c r="L236" s="107"/>
      <c r="M236" s="107"/>
      <c r="N236" s="107"/>
      <c r="O236" s="107"/>
      <c r="P236" s="107"/>
      <c r="Q236" s="107"/>
      <c r="R236" s="107"/>
      <c r="S236" s="107"/>
      <c r="T236" s="107"/>
      <c r="U236" s="107"/>
      <c r="V236" s="107"/>
      <c r="W236" s="107"/>
      <c r="X236" s="107"/>
      <c r="Y236" s="107"/>
      <c r="Z236" s="107"/>
    </row>
    <row r="237" spans="1:26" ht="16.5" customHeight="1" x14ac:dyDescent="0.3">
      <c r="A237" s="107"/>
      <c r="B237" s="107"/>
      <c r="C237" s="108"/>
      <c r="D237" s="108"/>
      <c r="E237" s="140"/>
      <c r="F237" s="140"/>
      <c r="G237" s="107"/>
      <c r="H237" s="107"/>
      <c r="I237" s="107"/>
      <c r="J237" s="107"/>
      <c r="K237" s="107"/>
      <c r="L237" s="107"/>
      <c r="M237" s="107"/>
      <c r="N237" s="107"/>
      <c r="O237" s="107"/>
      <c r="P237" s="107"/>
      <c r="Q237" s="107"/>
      <c r="R237" s="107"/>
      <c r="S237" s="107"/>
      <c r="T237" s="107"/>
      <c r="U237" s="107"/>
      <c r="V237" s="107"/>
      <c r="W237" s="107"/>
      <c r="X237" s="107"/>
      <c r="Y237" s="107"/>
      <c r="Z237" s="107"/>
    </row>
    <row r="238" spans="1:26" ht="16.5" customHeight="1" x14ac:dyDescent="0.3">
      <c r="A238" s="107"/>
      <c r="B238" s="107"/>
      <c r="C238" s="108"/>
      <c r="D238" s="108"/>
      <c r="E238" s="140"/>
      <c r="F238" s="140"/>
      <c r="G238" s="107"/>
      <c r="H238" s="107"/>
      <c r="I238" s="107"/>
      <c r="J238" s="107"/>
      <c r="K238" s="107"/>
      <c r="L238" s="107"/>
      <c r="M238" s="107"/>
      <c r="N238" s="107"/>
      <c r="O238" s="107"/>
      <c r="P238" s="107"/>
      <c r="Q238" s="107"/>
      <c r="R238" s="107"/>
      <c r="S238" s="107"/>
      <c r="T238" s="107"/>
      <c r="U238" s="107"/>
      <c r="V238" s="107"/>
      <c r="W238" s="107"/>
      <c r="X238" s="107"/>
      <c r="Y238" s="107"/>
      <c r="Z238" s="107"/>
    </row>
    <row r="239" spans="1:26" ht="16.5" customHeight="1" x14ac:dyDescent="0.3">
      <c r="A239" s="107"/>
      <c r="B239" s="107"/>
      <c r="C239" s="108"/>
      <c r="D239" s="108"/>
      <c r="E239" s="140"/>
      <c r="F239" s="140"/>
      <c r="G239" s="107"/>
      <c r="H239" s="107"/>
      <c r="I239" s="107"/>
      <c r="J239" s="107"/>
      <c r="K239" s="107"/>
      <c r="L239" s="107"/>
      <c r="M239" s="107"/>
      <c r="N239" s="107"/>
      <c r="O239" s="107"/>
      <c r="P239" s="107"/>
      <c r="Q239" s="107"/>
      <c r="R239" s="107"/>
      <c r="S239" s="107"/>
      <c r="T239" s="107"/>
      <c r="U239" s="107"/>
      <c r="V239" s="107"/>
      <c r="W239" s="107"/>
      <c r="X239" s="107"/>
      <c r="Y239" s="107"/>
      <c r="Z239" s="107"/>
    </row>
    <row r="240" spans="1:26" ht="16.5" customHeight="1" x14ac:dyDescent="0.3">
      <c r="A240" s="107"/>
      <c r="B240" s="107"/>
      <c r="C240" s="108"/>
      <c r="D240" s="108"/>
      <c r="E240" s="140"/>
      <c r="F240" s="140"/>
      <c r="G240" s="107"/>
      <c r="H240" s="107"/>
      <c r="I240" s="107"/>
      <c r="J240" s="107"/>
      <c r="K240" s="107"/>
      <c r="L240" s="107"/>
      <c r="M240" s="107"/>
      <c r="N240" s="107"/>
      <c r="O240" s="107"/>
      <c r="P240" s="107"/>
      <c r="Q240" s="107"/>
      <c r="R240" s="107"/>
      <c r="S240" s="107"/>
      <c r="T240" s="107"/>
      <c r="U240" s="107"/>
      <c r="V240" s="107"/>
      <c r="W240" s="107"/>
      <c r="X240" s="107"/>
      <c r="Y240" s="107"/>
      <c r="Z240" s="107"/>
    </row>
    <row r="241" spans="1:26" ht="16.5" customHeight="1" x14ac:dyDescent="0.3">
      <c r="A241" s="107"/>
      <c r="B241" s="107"/>
      <c r="C241" s="108"/>
      <c r="D241" s="108"/>
      <c r="E241" s="140"/>
      <c r="F241" s="140"/>
      <c r="G241" s="107"/>
      <c r="H241" s="107"/>
      <c r="I241" s="107"/>
      <c r="J241" s="107"/>
      <c r="K241" s="107"/>
      <c r="L241" s="107"/>
      <c r="M241" s="107"/>
      <c r="N241" s="107"/>
      <c r="O241" s="107"/>
      <c r="P241" s="107"/>
      <c r="Q241" s="107"/>
      <c r="R241" s="107"/>
      <c r="S241" s="107"/>
      <c r="T241" s="107"/>
      <c r="U241" s="107"/>
      <c r="V241" s="107"/>
      <c r="W241" s="107"/>
      <c r="X241" s="107"/>
      <c r="Y241" s="107"/>
      <c r="Z241" s="107"/>
    </row>
    <row r="242" spans="1:26" ht="16.5" customHeight="1" x14ac:dyDescent="0.3">
      <c r="A242" s="107"/>
      <c r="B242" s="107"/>
      <c r="C242" s="108"/>
      <c r="D242" s="108"/>
      <c r="E242" s="140"/>
      <c r="F242" s="140"/>
      <c r="G242" s="107"/>
      <c r="H242" s="107"/>
      <c r="I242" s="107"/>
      <c r="J242" s="107"/>
      <c r="K242" s="107"/>
      <c r="L242" s="107"/>
      <c r="M242" s="107"/>
      <c r="N242" s="107"/>
      <c r="O242" s="107"/>
      <c r="P242" s="107"/>
      <c r="Q242" s="107"/>
      <c r="R242" s="107"/>
      <c r="S242" s="107"/>
      <c r="T242" s="107"/>
      <c r="U242" s="107"/>
      <c r="V242" s="107"/>
      <c r="W242" s="107"/>
      <c r="X242" s="107"/>
      <c r="Y242" s="107"/>
      <c r="Z242" s="107"/>
    </row>
    <row r="243" spans="1:26" ht="16.5" customHeight="1" x14ac:dyDescent="0.3">
      <c r="A243" s="107"/>
      <c r="B243" s="107"/>
      <c r="C243" s="108"/>
      <c r="D243" s="108"/>
      <c r="E243" s="140"/>
      <c r="F243" s="140"/>
      <c r="G243" s="107"/>
      <c r="H243" s="107"/>
      <c r="I243" s="107"/>
      <c r="J243" s="107"/>
      <c r="K243" s="107"/>
      <c r="L243" s="107"/>
      <c r="M243" s="107"/>
      <c r="N243" s="107"/>
      <c r="O243" s="107"/>
      <c r="P243" s="107"/>
      <c r="Q243" s="107"/>
      <c r="R243" s="107"/>
      <c r="S243" s="107"/>
      <c r="T243" s="107"/>
      <c r="U243" s="107"/>
      <c r="V243" s="107"/>
      <c r="W243" s="107"/>
      <c r="X243" s="107"/>
      <c r="Y243" s="107"/>
      <c r="Z243" s="107"/>
    </row>
    <row r="244" spans="1:26" ht="16.5" customHeight="1" x14ac:dyDescent="0.3">
      <c r="A244" s="107"/>
      <c r="B244" s="107"/>
      <c r="C244" s="108"/>
      <c r="D244" s="108"/>
      <c r="E244" s="140"/>
      <c r="F244" s="140"/>
      <c r="G244" s="107"/>
      <c r="H244" s="107"/>
      <c r="I244" s="107"/>
      <c r="J244" s="107"/>
      <c r="K244" s="107"/>
      <c r="L244" s="107"/>
      <c r="M244" s="107"/>
      <c r="N244" s="107"/>
      <c r="O244" s="107"/>
      <c r="P244" s="107"/>
      <c r="Q244" s="107"/>
      <c r="R244" s="107"/>
      <c r="S244" s="107"/>
      <c r="T244" s="107"/>
      <c r="U244" s="107"/>
      <c r="V244" s="107"/>
      <c r="W244" s="107"/>
      <c r="X244" s="107"/>
      <c r="Y244" s="107"/>
      <c r="Z244" s="107"/>
    </row>
    <row r="245" spans="1:26" ht="16.5" customHeight="1" x14ac:dyDescent="0.3">
      <c r="A245" s="107"/>
      <c r="B245" s="107"/>
      <c r="C245" s="108"/>
      <c r="D245" s="108"/>
      <c r="E245" s="140"/>
      <c r="F245" s="140"/>
      <c r="G245" s="107"/>
      <c r="H245" s="107"/>
      <c r="I245" s="107"/>
      <c r="J245" s="107"/>
      <c r="K245" s="107"/>
      <c r="L245" s="107"/>
      <c r="M245" s="107"/>
      <c r="N245" s="107"/>
      <c r="O245" s="107"/>
      <c r="P245" s="107"/>
      <c r="Q245" s="107"/>
      <c r="R245" s="107"/>
      <c r="S245" s="107"/>
      <c r="T245" s="107"/>
      <c r="U245" s="107"/>
      <c r="V245" s="107"/>
      <c r="W245" s="107"/>
      <c r="X245" s="107"/>
      <c r="Y245" s="107"/>
      <c r="Z245" s="107"/>
    </row>
    <row r="246" spans="1:26" ht="16.5" customHeight="1" x14ac:dyDescent="0.3">
      <c r="A246" s="107"/>
      <c r="B246" s="107"/>
      <c r="C246" s="108"/>
      <c r="D246" s="108"/>
      <c r="E246" s="140"/>
      <c r="F246" s="140"/>
      <c r="G246" s="107"/>
      <c r="H246" s="107"/>
      <c r="I246" s="107"/>
      <c r="J246" s="107"/>
      <c r="K246" s="107"/>
      <c r="L246" s="107"/>
      <c r="M246" s="107"/>
      <c r="N246" s="107"/>
      <c r="O246" s="107"/>
      <c r="P246" s="107"/>
      <c r="Q246" s="107"/>
      <c r="R246" s="107"/>
      <c r="S246" s="107"/>
      <c r="T246" s="107"/>
      <c r="U246" s="107"/>
      <c r="V246" s="107"/>
      <c r="W246" s="107"/>
      <c r="X246" s="107"/>
      <c r="Y246" s="107"/>
      <c r="Z246" s="107"/>
    </row>
    <row r="247" spans="1:26" ht="16.5" customHeight="1" x14ac:dyDescent="0.3">
      <c r="A247" s="107"/>
      <c r="B247" s="107"/>
      <c r="C247" s="108"/>
      <c r="D247" s="108"/>
      <c r="E247" s="140"/>
      <c r="F247" s="140"/>
      <c r="G247" s="107"/>
      <c r="H247" s="107"/>
      <c r="I247" s="107"/>
      <c r="J247" s="107"/>
      <c r="K247" s="107"/>
      <c r="L247" s="107"/>
      <c r="M247" s="107"/>
      <c r="N247" s="107"/>
      <c r="O247" s="107"/>
      <c r="P247" s="107"/>
      <c r="Q247" s="107"/>
      <c r="R247" s="107"/>
      <c r="S247" s="107"/>
      <c r="T247" s="107"/>
      <c r="U247" s="107"/>
      <c r="V247" s="107"/>
      <c r="W247" s="107"/>
      <c r="X247" s="107"/>
      <c r="Y247" s="107"/>
      <c r="Z247" s="107"/>
    </row>
    <row r="248" spans="1:26" ht="16.5" customHeight="1" x14ac:dyDescent="0.3">
      <c r="A248" s="107"/>
      <c r="B248" s="107"/>
      <c r="C248" s="108"/>
      <c r="D248" s="108"/>
      <c r="E248" s="140"/>
      <c r="F248" s="140"/>
      <c r="G248" s="107"/>
      <c r="H248" s="107"/>
      <c r="I248" s="107"/>
      <c r="J248" s="107"/>
      <c r="K248" s="107"/>
      <c r="L248" s="107"/>
      <c r="M248" s="107"/>
      <c r="N248" s="107"/>
      <c r="O248" s="107"/>
      <c r="P248" s="107"/>
      <c r="Q248" s="107"/>
      <c r="R248" s="107"/>
      <c r="S248" s="107"/>
      <c r="T248" s="107"/>
      <c r="U248" s="107"/>
      <c r="V248" s="107"/>
      <c r="W248" s="107"/>
      <c r="X248" s="107"/>
      <c r="Y248" s="107"/>
      <c r="Z248" s="107"/>
    </row>
    <row r="249" spans="1:26" ht="16.5" customHeight="1" x14ac:dyDescent="0.3">
      <c r="A249" s="107"/>
      <c r="B249" s="107"/>
      <c r="C249" s="108"/>
      <c r="D249" s="108"/>
      <c r="E249" s="140"/>
      <c r="F249" s="140"/>
      <c r="G249" s="107"/>
      <c r="H249" s="107"/>
      <c r="I249" s="107"/>
      <c r="J249" s="107"/>
      <c r="K249" s="107"/>
      <c r="L249" s="107"/>
      <c r="M249" s="107"/>
      <c r="N249" s="107"/>
      <c r="O249" s="107"/>
      <c r="P249" s="107"/>
      <c r="Q249" s="107"/>
      <c r="R249" s="107"/>
      <c r="S249" s="107"/>
      <c r="T249" s="107"/>
      <c r="U249" s="107"/>
      <c r="V249" s="107"/>
      <c r="W249" s="107"/>
      <c r="X249" s="107"/>
      <c r="Y249" s="107"/>
      <c r="Z249" s="107"/>
    </row>
    <row r="250" spans="1:26" ht="16.5" customHeight="1" x14ac:dyDescent="0.3">
      <c r="A250" s="107"/>
      <c r="B250" s="107"/>
      <c r="C250" s="108"/>
      <c r="D250" s="108"/>
      <c r="E250" s="140"/>
      <c r="F250" s="140"/>
      <c r="G250" s="107"/>
      <c r="H250" s="107"/>
      <c r="I250" s="107"/>
      <c r="J250" s="107"/>
      <c r="K250" s="107"/>
      <c r="L250" s="107"/>
      <c r="M250" s="107"/>
      <c r="N250" s="107"/>
      <c r="O250" s="107"/>
      <c r="P250" s="107"/>
      <c r="Q250" s="107"/>
      <c r="R250" s="107"/>
      <c r="S250" s="107"/>
      <c r="T250" s="107"/>
      <c r="U250" s="107"/>
      <c r="V250" s="107"/>
      <c r="W250" s="107"/>
      <c r="X250" s="107"/>
      <c r="Y250" s="107"/>
      <c r="Z250" s="107"/>
    </row>
    <row r="251" spans="1:26" ht="16.5" customHeight="1" x14ac:dyDescent="0.3">
      <c r="A251" s="107"/>
      <c r="B251" s="107"/>
      <c r="C251" s="108"/>
      <c r="D251" s="108"/>
      <c r="E251" s="140"/>
      <c r="F251" s="140"/>
      <c r="G251" s="107"/>
      <c r="H251" s="107"/>
      <c r="I251" s="107"/>
      <c r="J251" s="107"/>
      <c r="K251" s="107"/>
      <c r="L251" s="107"/>
      <c r="M251" s="107"/>
      <c r="N251" s="107"/>
      <c r="O251" s="107"/>
      <c r="P251" s="107"/>
      <c r="Q251" s="107"/>
      <c r="R251" s="107"/>
      <c r="S251" s="107"/>
      <c r="T251" s="107"/>
      <c r="U251" s="107"/>
      <c r="V251" s="107"/>
      <c r="W251" s="107"/>
      <c r="X251" s="107"/>
      <c r="Y251" s="107"/>
      <c r="Z251" s="107"/>
    </row>
    <row r="252" spans="1:26" ht="16.5" customHeight="1" x14ac:dyDescent="0.3">
      <c r="A252" s="107"/>
      <c r="B252" s="107"/>
      <c r="C252" s="108"/>
      <c r="D252" s="108"/>
      <c r="E252" s="140"/>
      <c r="F252" s="140"/>
      <c r="G252" s="107"/>
      <c r="H252" s="107"/>
      <c r="I252" s="107"/>
      <c r="J252" s="107"/>
      <c r="K252" s="107"/>
      <c r="L252" s="107"/>
      <c r="M252" s="107"/>
      <c r="N252" s="107"/>
      <c r="O252" s="107"/>
      <c r="P252" s="107"/>
      <c r="Q252" s="107"/>
      <c r="R252" s="107"/>
      <c r="S252" s="107"/>
      <c r="T252" s="107"/>
      <c r="U252" s="107"/>
      <c r="V252" s="107"/>
      <c r="W252" s="107"/>
      <c r="X252" s="107"/>
      <c r="Y252" s="107"/>
      <c r="Z252" s="107"/>
    </row>
    <row r="253" spans="1:26" ht="16.5" customHeight="1" x14ac:dyDescent="0.3">
      <c r="A253" s="107"/>
      <c r="B253" s="107"/>
      <c r="C253" s="108"/>
      <c r="D253" s="108"/>
      <c r="E253" s="140"/>
      <c r="F253" s="140"/>
      <c r="G253" s="107"/>
      <c r="H253" s="107"/>
      <c r="I253" s="107"/>
      <c r="J253" s="107"/>
      <c r="K253" s="107"/>
      <c r="L253" s="107"/>
      <c r="M253" s="107"/>
      <c r="N253" s="107"/>
      <c r="O253" s="107"/>
      <c r="P253" s="107"/>
      <c r="Q253" s="107"/>
      <c r="R253" s="107"/>
      <c r="S253" s="107"/>
      <c r="T253" s="107"/>
      <c r="U253" s="107"/>
      <c r="V253" s="107"/>
      <c r="W253" s="107"/>
      <c r="X253" s="107"/>
      <c r="Y253" s="107"/>
      <c r="Z253" s="107"/>
    </row>
    <row r="254" spans="1:26" ht="16.5" customHeight="1" x14ac:dyDescent="0.3">
      <c r="A254" s="107"/>
      <c r="B254" s="107"/>
      <c r="C254" s="108"/>
      <c r="D254" s="108"/>
      <c r="E254" s="140"/>
      <c r="F254" s="140"/>
      <c r="G254" s="107"/>
      <c r="H254" s="107"/>
      <c r="I254" s="107"/>
      <c r="J254" s="107"/>
      <c r="K254" s="107"/>
      <c r="L254" s="107"/>
      <c r="M254" s="107"/>
      <c r="N254" s="107"/>
      <c r="O254" s="107"/>
      <c r="P254" s="107"/>
      <c r="Q254" s="107"/>
      <c r="R254" s="107"/>
      <c r="S254" s="107"/>
      <c r="T254" s="107"/>
      <c r="U254" s="107"/>
      <c r="V254" s="107"/>
      <c r="W254" s="107"/>
      <c r="X254" s="107"/>
      <c r="Y254" s="107"/>
      <c r="Z254" s="107"/>
    </row>
    <row r="255" spans="1:26" ht="16.5" customHeight="1" x14ac:dyDescent="0.3">
      <c r="A255" s="107"/>
      <c r="B255" s="107"/>
      <c r="C255" s="108"/>
      <c r="D255" s="108"/>
      <c r="E255" s="140"/>
      <c r="F255" s="140"/>
      <c r="G255" s="107"/>
      <c r="H255" s="107"/>
      <c r="I255" s="107"/>
      <c r="J255" s="107"/>
      <c r="K255" s="107"/>
      <c r="L255" s="107"/>
      <c r="M255" s="107"/>
      <c r="N255" s="107"/>
      <c r="O255" s="107"/>
      <c r="P255" s="107"/>
      <c r="Q255" s="107"/>
      <c r="R255" s="107"/>
      <c r="S255" s="107"/>
      <c r="T255" s="107"/>
      <c r="U255" s="107"/>
      <c r="V255" s="107"/>
      <c r="W255" s="107"/>
      <c r="X255" s="107"/>
      <c r="Y255" s="107"/>
      <c r="Z255" s="107"/>
    </row>
    <row r="256" spans="1:26" ht="16.5" customHeight="1" x14ac:dyDescent="0.3">
      <c r="A256" s="107"/>
      <c r="B256" s="107"/>
      <c r="C256" s="108"/>
      <c r="D256" s="108"/>
      <c r="E256" s="140"/>
      <c r="F256" s="140"/>
      <c r="G256" s="107"/>
      <c r="H256" s="107"/>
      <c r="I256" s="107"/>
      <c r="J256" s="107"/>
      <c r="K256" s="107"/>
      <c r="L256" s="107"/>
      <c r="M256" s="107"/>
      <c r="N256" s="107"/>
      <c r="O256" s="107"/>
      <c r="P256" s="107"/>
      <c r="Q256" s="107"/>
      <c r="R256" s="107"/>
      <c r="S256" s="107"/>
      <c r="T256" s="107"/>
      <c r="U256" s="107"/>
      <c r="V256" s="107"/>
      <c r="W256" s="107"/>
      <c r="X256" s="107"/>
      <c r="Y256" s="107"/>
      <c r="Z256" s="107"/>
    </row>
    <row r="257" spans="1:26" ht="16.5" customHeight="1" x14ac:dyDescent="0.3">
      <c r="A257" s="107"/>
      <c r="B257" s="107"/>
      <c r="C257" s="108"/>
      <c r="D257" s="108"/>
      <c r="E257" s="140"/>
      <c r="F257" s="140"/>
      <c r="G257" s="107"/>
      <c r="H257" s="107"/>
      <c r="I257" s="107"/>
      <c r="J257" s="107"/>
      <c r="K257" s="107"/>
      <c r="L257" s="107"/>
      <c r="M257" s="107"/>
      <c r="N257" s="107"/>
      <c r="O257" s="107"/>
      <c r="P257" s="107"/>
      <c r="Q257" s="107"/>
      <c r="R257" s="107"/>
      <c r="S257" s="107"/>
      <c r="T257" s="107"/>
      <c r="U257" s="107"/>
      <c r="V257" s="107"/>
      <c r="W257" s="107"/>
      <c r="X257" s="107"/>
      <c r="Y257" s="107"/>
      <c r="Z257" s="107"/>
    </row>
    <row r="258" spans="1:26" ht="16.5" customHeight="1" x14ac:dyDescent="0.3">
      <c r="A258" s="107"/>
      <c r="B258" s="107"/>
      <c r="C258" s="108"/>
      <c r="D258" s="108"/>
      <c r="E258" s="140"/>
      <c r="F258" s="140"/>
      <c r="G258" s="107"/>
      <c r="H258" s="107"/>
      <c r="I258" s="107"/>
      <c r="J258" s="107"/>
      <c r="K258" s="107"/>
      <c r="L258" s="107"/>
      <c r="M258" s="107"/>
      <c r="N258" s="107"/>
      <c r="O258" s="107"/>
      <c r="P258" s="107"/>
      <c r="Q258" s="107"/>
      <c r="R258" s="107"/>
      <c r="S258" s="107"/>
      <c r="T258" s="107"/>
      <c r="U258" s="107"/>
      <c r="V258" s="107"/>
      <c r="W258" s="107"/>
      <c r="X258" s="107"/>
      <c r="Y258" s="107"/>
      <c r="Z258" s="107"/>
    </row>
    <row r="259" spans="1:26" ht="16.5" customHeight="1" x14ac:dyDescent="0.3">
      <c r="A259" s="107"/>
      <c r="B259" s="107"/>
      <c r="C259" s="108"/>
      <c r="D259" s="108"/>
      <c r="E259" s="140"/>
      <c r="F259" s="140"/>
      <c r="G259" s="107"/>
      <c r="H259" s="107"/>
      <c r="I259" s="107"/>
      <c r="J259" s="107"/>
      <c r="K259" s="107"/>
      <c r="L259" s="107"/>
      <c r="M259" s="107"/>
      <c r="N259" s="107"/>
      <c r="O259" s="107"/>
      <c r="P259" s="107"/>
      <c r="Q259" s="107"/>
      <c r="R259" s="107"/>
      <c r="S259" s="107"/>
      <c r="T259" s="107"/>
      <c r="U259" s="107"/>
      <c r="V259" s="107"/>
      <c r="W259" s="107"/>
      <c r="X259" s="107"/>
      <c r="Y259" s="107"/>
      <c r="Z259" s="107"/>
    </row>
    <row r="260" spans="1:26" ht="16.5" customHeight="1" x14ac:dyDescent="0.3">
      <c r="A260" s="107"/>
      <c r="B260" s="107"/>
      <c r="C260" s="108"/>
      <c r="D260" s="108"/>
      <c r="E260" s="140"/>
      <c r="F260" s="140"/>
      <c r="G260" s="107"/>
      <c r="H260" s="107"/>
      <c r="I260" s="107"/>
      <c r="J260" s="107"/>
      <c r="K260" s="107"/>
      <c r="L260" s="107"/>
      <c r="M260" s="107"/>
      <c r="N260" s="107"/>
      <c r="O260" s="107"/>
      <c r="P260" s="107"/>
      <c r="Q260" s="107"/>
      <c r="R260" s="107"/>
      <c r="S260" s="107"/>
      <c r="T260" s="107"/>
      <c r="U260" s="107"/>
      <c r="V260" s="107"/>
      <c r="W260" s="107"/>
      <c r="X260" s="107"/>
      <c r="Y260" s="107"/>
      <c r="Z260" s="107"/>
    </row>
    <row r="261" spans="1:26" ht="16.5" customHeight="1" x14ac:dyDescent="0.3">
      <c r="A261" s="107"/>
      <c r="B261" s="107"/>
      <c r="C261" s="108"/>
      <c r="D261" s="108"/>
      <c r="E261" s="140"/>
      <c r="F261" s="140"/>
      <c r="G261" s="107"/>
      <c r="H261" s="107"/>
      <c r="I261" s="107"/>
      <c r="J261" s="107"/>
      <c r="K261" s="107"/>
      <c r="L261" s="107"/>
      <c r="M261" s="107"/>
      <c r="N261" s="107"/>
      <c r="O261" s="107"/>
      <c r="P261" s="107"/>
      <c r="Q261" s="107"/>
      <c r="R261" s="107"/>
      <c r="S261" s="107"/>
      <c r="T261" s="107"/>
      <c r="U261" s="107"/>
      <c r="V261" s="107"/>
      <c r="W261" s="107"/>
      <c r="X261" s="107"/>
      <c r="Y261" s="107"/>
      <c r="Z261" s="107"/>
    </row>
    <row r="262" spans="1:26" ht="16.5" customHeight="1" x14ac:dyDescent="0.3">
      <c r="A262" s="107"/>
      <c r="B262" s="107"/>
      <c r="C262" s="108"/>
      <c r="D262" s="108"/>
      <c r="E262" s="140"/>
      <c r="F262" s="140"/>
      <c r="G262" s="107"/>
      <c r="H262" s="107"/>
      <c r="I262" s="107"/>
      <c r="J262" s="107"/>
      <c r="K262" s="107"/>
      <c r="L262" s="107"/>
      <c r="M262" s="107"/>
      <c r="N262" s="107"/>
      <c r="O262" s="107"/>
      <c r="P262" s="107"/>
      <c r="Q262" s="107"/>
      <c r="R262" s="107"/>
      <c r="S262" s="107"/>
      <c r="T262" s="107"/>
      <c r="U262" s="107"/>
      <c r="V262" s="107"/>
      <c r="W262" s="107"/>
      <c r="X262" s="107"/>
      <c r="Y262" s="107"/>
      <c r="Z262" s="107"/>
    </row>
    <row r="263" spans="1:26" ht="16.5" customHeight="1" x14ac:dyDescent="0.3">
      <c r="A263" s="107"/>
      <c r="B263" s="107"/>
      <c r="C263" s="108"/>
      <c r="D263" s="108"/>
      <c r="E263" s="140"/>
      <c r="F263" s="140"/>
      <c r="G263" s="107"/>
      <c r="H263" s="107"/>
      <c r="I263" s="107"/>
      <c r="J263" s="107"/>
      <c r="K263" s="107"/>
      <c r="L263" s="107"/>
      <c r="M263" s="107"/>
      <c r="N263" s="107"/>
      <c r="O263" s="107"/>
      <c r="P263" s="107"/>
      <c r="Q263" s="107"/>
      <c r="R263" s="107"/>
      <c r="S263" s="107"/>
      <c r="T263" s="107"/>
      <c r="U263" s="107"/>
      <c r="V263" s="107"/>
      <c r="W263" s="107"/>
      <c r="X263" s="107"/>
      <c r="Y263" s="107"/>
      <c r="Z263" s="107"/>
    </row>
    <row r="264" spans="1:26" ht="16.5" customHeight="1" x14ac:dyDescent="0.3">
      <c r="A264" s="107"/>
      <c r="B264" s="107"/>
      <c r="C264" s="108"/>
      <c r="D264" s="108"/>
      <c r="E264" s="140"/>
      <c r="F264" s="140"/>
      <c r="G264" s="107"/>
      <c r="H264" s="107"/>
      <c r="I264" s="107"/>
      <c r="J264" s="107"/>
      <c r="K264" s="107"/>
      <c r="L264" s="107"/>
      <c r="M264" s="107"/>
      <c r="N264" s="107"/>
      <c r="O264" s="107"/>
      <c r="P264" s="107"/>
      <c r="Q264" s="107"/>
      <c r="R264" s="107"/>
      <c r="S264" s="107"/>
      <c r="T264" s="107"/>
      <c r="U264" s="107"/>
      <c r="V264" s="107"/>
      <c r="W264" s="107"/>
      <c r="X264" s="107"/>
      <c r="Y264" s="107"/>
      <c r="Z264" s="107"/>
    </row>
    <row r="265" spans="1:26" ht="16.5" customHeight="1" x14ac:dyDescent="0.3">
      <c r="A265" s="107"/>
      <c r="B265" s="107"/>
      <c r="C265" s="108"/>
      <c r="D265" s="108"/>
      <c r="E265" s="140"/>
      <c r="F265" s="140"/>
      <c r="G265" s="107"/>
      <c r="H265" s="107"/>
      <c r="I265" s="107"/>
      <c r="J265" s="107"/>
      <c r="K265" s="107"/>
      <c r="L265" s="107"/>
      <c r="M265" s="107"/>
      <c r="N265" s="107"/>
      <c r="O265" s="107"/>
      <c r="P265" s="107"/>
      <c r="Q265" s="107"/>
      <c r="R265" s="107"/>
      <c r="S265" s="107"/>
      <c r="T265" s="107"/>
      <c r="U265" s="107"/>
      <c r="V265" s="107"/>
      <c r="W265" s="107"/>
      <c r="X265" s="107"/>
      <c r="Y265" s="107"/>
      <c r="Z265" s="107"/>
    </row>
    <row r="266" spans="1:26" ht="16.5" customHeight="1" x14ac:dyDescent="0.3">
      <c r="A266" s="107"/>
      <c r="B266" s="107"/>
      <c r="C266" s="108"/>
      <c r="D266" s="108"/>
      <c r="E266" s="140"/>
      <c r="F266" s="140"/>
      <c r="G266" s="107"/>
      <c r="H266" s="107"/>
      <c r="I266" s="107"/>
      <c r="J266" s="107"/>
      <c r="K266" s="107"/>
      <c r="L266" s="107"/>
      <c r="M266" s="107"/>
      <c r="N266" s="107"/>
      <c r="O266" s="107"/>
      <c r="P266" s="107"/>
      <c r="Q266" s="107"/>
      <c r="R266" s="107"/>
      <c r="S266" s="107"/>
      <c r="T266" s="107"/>
      <c r="U266" s="107"/>
      <c r="V266" s="107"/>
      <c r="W266" s="107"/>
      <c r="X266" s="107"/>
      <c r="Y266" s="107"/>
      <c r="Z266" s="107"/>
    </row>
    <row r="267" spans="1:26" ht="16.5" customHeight="1" x14ac:dyDescent="0.3">
      <c r="A267" s="107"/>
      <c r="B267" s="107"/>
      <c r="C267" s="108"/>
      <c r="D267" s="108"/>
      <c r="E267" s="140"/>
      <c r="F267" s="140"/>
      <c r="G267" s="107"/>
      <c r="H267" s="107"/>
      <c r="I267" s="107"/>
      <c r="J267" s="107"/>
      <c r="K267" s="107"/>
      <c r="L267" s="107"/>
      <c r="M267" s="107"/>
      <c r="N267" s="107"/>
      <c r="O267" s="107"/>
      <c r="P267" s="107"/>
      <c r="Q267" s="107"/>
      <c r="R267" s="107"/>
      <c r="S267" s="107"/>
      <c r="T267" s="107"/>
      <c r="U267" s="107"/>
      <c r="V267" s="107"/>
      <c r="W267" s="107"/>
      <c r="X267" s="107"/>
      <c r="Y267" s="107"/>
      <c r="Z267" s="107"/>
    </row>
    <row r="268" spans="1:26" ht="16.5" customHeight="1" x14ac:dyDescent="0.3">
      <c r="A268" s="107"/>
      <c r="B268" s="107"/>
      <c r="C268" s="108"/>
      <c r="D268" s="108"/>
      <c r="E268" s="140"/>
      <c r="F268" s="140"/>
      <c r="G268" s="107"/>
      <c r="H268" s="107"/>
      <c r="I268" s="107"/>
      <c r="J268" s="107"/>
      <c r="K268" s="107"/>
      <c r="L268" s="107"/>
      <c r="M268" s="107"/>
      <c r="N268" s="107"/>
      <c r="O268" s="107"/>
      <c r="P268" s="107"/>
      <c r="Q268" s="107"/>
      <c r="R268" s="107"/>
      <c r="S268" s="107"/>
      <c r="T268" s="107"/>
      <c r="U268" s="107"/>
      <c r="V268" s="107"/>
      <c r="W268" s="107"/>
      <c r="X268" s="107"/>
      <c r="Y268" s="107"/>
      <c r="Z268" s="107"/>
    </row>
    <row r="269" spans="1:26" ht="16.5" customHeight="1" x14ac:dyDescent="0.3">
      <c r="A269" s="107"/>
      <c r="B269" s="107"/>
      <c r="C269" s="108"/>
      <c r="D269" s="108"/>
      <c r="E269" s="140"/>
      <c r="F269" s="140"/>
      <c r="G269" s="107"/>
      <c r="H269" s="107"/>
      <c r="I269" s="107"/>
      <c r="J269" s="107"/>
      <c r="K269" s="107"/>
      <c r="L269" s="107"/>
      <c r="M269" s="107"/>
      <c r="N269" s="107"/>
      <c r="O269" s="107"/>
      <c r="P269" s="107"/>
      <c r="Q269" s="107"/>
      <c r="R269" s="107"/>
      <c r="S269" s="107"/>
      <c r="T269" s="107"/>
      <c r="U269" s="107"/>
      <c r="V269" s="107"/>
      <c r="W269" s="107"/>
      <c r="X269" s="107"/>
      <c r="Y269" s="107"/>
      <c r="Z269" s="107"/>
    </row>
    <row r="270" spans="1:26" ht="16.5" customHeight="1" x14ac:dyDescent="0.3">
      <c r="A270" s="107"/>
      <c r="B270" s="107"/>
      <c r="C270" s="108"/>
      <c r="D270" s="108"/>
      <c r="E270" s="140"/>
      <c r="F270" s="140"/>
      <c r="G270" s="107"/>
      <c r="H270" s="107"/>
      <c r="I270" s="107"/>
      <c r="J270" s="107"/>
      <c r="K270" s="107"/>
      <c r="L270" s="107"/>
      <c r="M270" s="107"/>
      <c r="N270" s="107"/>
      <c r="O270" s="107"/>
      <c r="P270" s="107"/>
      <c r="Q270" s="107"/>
      <c r="R270" s="107"/>
      <c r="S270" s="107"/>
      <c r="T270" s="107"/>
      <c r="U270" s="107"/>
      <c r="V270" s="107"/>
      <c r="W270" s="107"/>
      <c r="X270" s="107"/>
      <c r="Y270" s="107"/>
      <c r="Z270" s="107"/>
    </row>
    <row r="271" spans="1:26" ht="16.5" customHeight="1" x14ac:dyDescent="0.3">
      <c r="A271" s="107"/>
      <c r="B271" s="107"/>
      <c r="C271" s="108"/>
      <c r="D271" s="108"/>
      <c r="E271" s="140"/>
      <c r="F271" s="140"/>
      <c r="G271" s="107"/>
      <c r="H271" s="107"/>
      <c r="I271" s="107"/>
      <c r="J271" s="107"/>
      <c r="K271" s="107"/>
      <c r="L271" s="107"/>
      <c r="M271" s="107"/>
      <c r="N271" s="107"/>
      <c r="O271" s="107"/>
      <c r="P271" s="107"/>
      <c r="Q271" s="107"/>
      <c r="R271" s="107"/>
      <c r="S271" s="107"/>
      <c r="T271" s="107"/>
      <c r="U271" s="107"/>
      <c r="V271" s="107"/>
      <c r="W271" s="107"/>
      <c r="X271" s="107"/>
      <c r="Y271" s="107"/>
      <c r="Z271" s="107"/>
    </row>
    <row r="272" spans="1:26" ht="16.5" customHeight="1" x14ac:dyDescent="0.3">
      <c r="A272" s="107"/>
      <c r="B272" s="107"/>
      <c r="C272" s="108"/>
      <c r="D272" s="108"/>
      <c r="E272" s="140"/>
      <c r="F272" s="140"/>
      <c r="G272" s="107"/>
      <c r="H272" s="107"/>
      <c r="I272" s="107"/>
      <c r="J272" s="107"/>
      <c r="K272" s="107"/>
      <c r="L272" s="107"/>
      <c r="M272" s="107"/>
      <c r="N272" s="107"/>
      <c r="O272" s="107"/>
      <c r="P272" s="107"/>
      <c r="Q272" s="107"/>
      <c r="R272" s="107"/>
      <c r="S272" s="107"/>
      <c r="T272" s="107"/>
      <c r="U272" s="107"/>
      <c r="V272" s="107"/>
      <c r="W272" s="107"/>
      <c r="X272" s="107"/>
      <c r="Y272" s="107"/>
      <c r="Z272" s="107"/>
    </row>
    <row r="273" spans="1:26" ht="16.5" customHeight="1" x14ac:dyDescent="0.3">
      <c r="A273" s="107"/>
      <c r="B273" s="107"/>
      <c r="C273" s="108"/>
      <c r="D273" s="108"/>
      <c r="E273" s="140"/>
      <c r="F273" s="140"/>
      <c r="G273" s="107"/>
      <c r="H273" s="107"/>
      <c r="I273" s="107"/>
      <c r="J273" s="107"/>
      <c r="K273" s="107"/>
      <c r="L273" s="107"/>
      <c r="M273" s="107"/>
      <c r="N273" s="107"/>
      <c r="O273" s="107"/>
      <c r="P273" s="107"/>
      <c r="Q273" s="107"/>
      <c r="R273" s="107"/>
      <c r="S273" s="107"/>
      <c r="T273" s="107"/>
      <c r="U273" s="107"/>
      <c r="V273" s="107"/>
      <c r="W273" s="107"/>
      <c r="X273" s="107"/>
      <c r="Y273" s="107"/>
      <c r="Z273" s="107"/>
    </row>
    <row r="274" spans="1:26" ht="16.5" customHeight="1" x14ac:dyDescent="0.3">
      <c r="A274" s="107"/>
      <c r="B274" s="107"/>
      <c r="C274" s="108"/>
      <c r="D274" s="108"/>
      <c r="E274" s="140"/>
      <c r="F274" s="140"/>
      <c r="G274" s="107"/>
      <c r="H274" s="107"/>
      <c r="I274" s="107"/>
      <c r="J274" s="107"/>
      <c r="K274" s="107"/>
      <c r="L274" s="107"/>
      <c r="M274" s="107"/>
      <c r="N274" s="107"/>
      <c r="O274" s="107"/>
      <c r="P274" s="107"/>
      <c r="Q274" s="107"/>
      <c r="R274" s="107"/>
      <c r="S274" s="107"/>
      <c r="T274" s="107"/>
      <c r="U274" s="107"/>
      <c r="V274" s="107"/>
      <c r="W274" s="107"/>
      <c r="X274" s="107"/>
      <c r="Y274" s="107"/>
      <c r="Z274" s="107"/>
    </row>
    <row r="275" spans="1:26" ht="16.5" customHeight="1" x14ac:dyDescent="0.3">
      <c r="A275" s="107"/>
      <c r="B275" s="107"/>
      <c r="C275" s="108"/>
      <c r="D275" s="108"/>
      <c r="E275" s="140"/>
      <c r="F275" s="140"/>
      <c r="G275" s="107"/>
      <c r="H275" s="107"/>
      <c r="I275" s="107"/>
      <c r="J275" s="107"/>
      <c r="K275" s="107"/>
      <c r="L275" s="107"/>
      <c r="M275" s="107"/>
      <c r="N275" s="107"/>
      <c r="O275" s="107"/>
      <c r="P275" s="107"/>
      <c r="Q275" s="107"/>
      <c r="R275" s="107"/>
      <c r="S275" s="107"/>
      <c r="T275" s="107"/>
      <c r="U275" s="107"/>
      <c r="V275" s="107"/>
      <c r="W275" s="107"/>
      <c r="X275" s="107"/>
      <c r="Y275" s="107"/>
      <c r="Z275" s="107"/>
    </row>
    <row r="276" spans="1:26" ht="16.5" customHeight="1" x14ac:dyDescent="0.3">
      <c r="A276" s="107"/>
      <c r="B276" s="107"/>
      <c r="C276" s="108"/>
      <c r="D276" s="108"/>
      <c r="E276" s="140"/>
      <c r="F276" s="140"/>
      <c r="G276" s="107"/>
      <c r="H276" s="107"/>
      <c r="I276" s="107"/>
      <c r="J276" s="107"/>
      <c r="K276" s="107"/>
      <c r="L276" s="107"/>
      <c r="M276" s="107"/>
      <c r="N276" s="107"/>
      <c r="O276" s="107"/>
      <c r="P276" s="107"/>
      <c r="Q276" s="107"/>
      <c r="R276" s="107"/>
      <c r="S276" s="107"/>
      <c r="T276" s="107"/>
      <c r="U276" s="107"/>
      <c r="V276" s="107"/>
      <c r="W276" s="107"/>
      <c r="X276" s="107"/>
      <c r="Y276" s="107"/>
      <c r="Z276" s="107"/>
    </row>
    <row r="277" spans="1:26" ht="16.5" customHeight="1" x14ac:dyDescent="0.3">
      <c r="A277" s="107"/>
      <c r="B277" s="107"/>
      <c r="C277" s="108"/>
      <c r="D277" s="108"/>
      <c r="E277" s="140"/>
      <c r="F277" s="140"/>
      <c r="G277" s="107"/>
      <c r="H277" s="107"/>
      <c r="I277" s="107"/>
      <c r="J277" s="107"/>
      <c r="K277" s="107"/>
      <c r="L277" s="107"/>
      <c r="M277" s="107"/>
      <c r="N277" s="107"/>
      <c r="O277" s="107"/>
      <c r="P277" s="107"/>
      <c r="Q277" s="107"/>
      <c r="R277" s="107"/>
      <c r="S277" s="107"/>
      <c r="T277" s="107"/>
      <c r="U277" s="107"/>
      <c r="V277" s="107"/>
      <c r="W277" s="107"/>
      <c r="X277" s="107"/>
      <c r="Y277" s="107"/>
      <c r="Z277" s="107"/>
    </row>
    <row r="278" spans="1:26" ht="15.75" customHeight="1" x14ac:dyDescent="0.2"/>
    <row r="279" spans="1:26" ht="15.75" customHeight="1" x14ac:dyDescent="0.2"/>
    <row r="280" spans="1:26" ht="15.75" customHeight="1" x14ac:dyDescent="0.2"/>
    <row r="281" spans="1:26" ht="15.75" customHeight="1" x14ac:dyDescent="0.2"/>
    <row r="282" spans="1:26" ht="15.75" customHeight="1" x14ac:dyDescent="0.2"/>
    <row r="283" spans="1:26" ht="15.75" customHeight="1" x14ac:dyDescent="0.2"/>
    <row r="284" spans="1:26" ht="15.75" customHeight="1" x14ac:dyDescent="0.2"/>
    <row r="285" spans="1:26" ht="15.75" customHeight="1" x14ac:dyDescent="0.2"/>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formula1>$A$15:$A$50</formula1>
    </dataValidation>
  </dataValidations>
  <pageMargins left="0.7" right="0.7" top="0.75" bottom="0.75" header="0" footer="0"/>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W1000"/>
  <sheetViews>
    <sheetView showGridLines="0" workbookViewId="0"/>
  </sheetViews>
  <sheetFormatPr baseColWidth="10" defaultColWidth="12.625" defaultRowHeight="15" customHeight="1" x14ac:dyDescent="0.2"/>
  <cols>
    <col min="1" max="1" width="5.875" customWidth="1"/>
    <col min="2" max="2" width="49.125" customWidth="1"/>
    <col min="3" max="3" width="127.375" customWidth="1"/>
    <col min="4" max="4" width="10" customWidth="1"/>
    <col min="5" max="6" width="10" hidden="1" customWidth="1"/>
    <col min="7" max="23" width="9.375" customWidth="1"/>
  </cols>
  <sheetData>
    <row r="1" spans="1:23" ht="24" customHeight="1" x14ac:dyDescent="0.35">
      <c r="A1" s="154"/>
      <c r="B1" s="155"/>
      <c r="C1" s="156"/>
      <c r="D1" s="156"/>
      <c r="E1" s="157"/>
      <c r="F1" s="157"/>
      <c r="G1" s="157"/>
      <c r="H1" s="157"/>
      <c r="I1" s="157"/>
      <c r="J1" s="157"/>
      <c r="K1" s="157"/>
      <c r="L1" s="157"/>
      <c r="M1" s="157"/>
      <c r="N1" s="157"/>
      <c r="O1" s="157"/>
      <c r="P1" s="157"/>
      <c r="Q1" s="157"/>
      <c r="R1" s="157"/>
      <c r="S1" s="157"/>
      <c r="T1" s="157"/>
      <c r="U1" s="157"/>
      <c r="V1" s="157"/>
      <c r="W1" s="157"/>
    </row>
    <row r="2" spans="1:23" ht="24" customHeight="1" x14ac:dyDescent="0.35">
      <c r="A2" s="158"/>
      <c r="B2" s="810" t="s">
        <v>584</v>
      </c>
      <c r="C2" s="557"/>
      <c r="D2" s="157"/>
      <c r="E2" s="157"/>
      <c r="F2" s="157"/>
      <c r="G2" s="157"/>
      <c r="H2" s="157"/>
      <c r="I2" s="157"/>
      <c r="J2" s="157"/>
      <c r="K2" s="157"/>
      <c r="L2" s="157"/>
      <c r="M2" s="157"/>
      <c r="N2" s="157"/>
      <c r="O2" s="157"/>
      <c r="P2" s="157"/>
      <c r="Q2" s="157"/>
      <c r="R2" s="157"/>
      <c r="S2" s="157"/>
      <c r="T2" s="157"/>
      <c r="U2" s="157"/>
      <c r="V2" s="157"/>
      <c r="W2" s="157"/>
    </row>
    <row r="3" spans="1:23" ht="24" customHeight="1" x14ac:dyDescent="0.35">
      <c r="A3" s="154"/>
      <c r="B3" s="156"/>
      <c r="C3" s="156"/>
      <c r="D3" s="156"/>
      <c r="E3" s="157"/>
      <c r="F3" s="157"/>
      <c r="G3" s="157"/>
      <c r="H3" s="157"/>
      <c r="I3" s="157"/>
      <c r="J3" s="157"/>
      <c r="K3" s="157"/>
      <c r="L3" s="157"/>
      <c r="M3" s="157"/>
      <c r="N3" s="157"/>
      <c r="O3" s="157"/>
      <c r="P3" s="157"/>
      <c r="Q3" s="157"/>
      <c r="R3" s="157"/>
      <c r="S3" s="157"/>
      <c r="T3" s="157"/>
      <c r="U3" s="157"/>
      <c r="V3" s="157"/>
      <c r="W3" s="157"/>
    </row>
    <row r="4" spans="1:23" ht="24" customHeight="1" x14ac:dyDescent="0.35">
      <c r="A4" s="154"/>
      <c r="B4" s="159" t="s">
        <v>585</v>
      </c>
      <c r="C4" s="160" t="s">
        <v>586</v>
      </c>
      <c r="D4" s="161"/>
      <c r="E4" s="157"/>
      <c r="F4" s="157"/>
      <c r="G4" s="157"/>
      <c r="H4" s="157"/>
      <c r="I4" s="157"/>
      <c r="J4" s="157"/>
      <c r="K4" s="157"/>
      <c r="L4" s="157"/>
      <c r="M4" s="157"/>
      <c r="N4" s="157"/>
      <c r="O4" s="157"/>
      <c r="P4" s="157"/>
      <c r="Q4" s="157"/>
      <c r="R4" s="157"/>
      <c r="S4" s="157"/>
      <c r="T4" s="157"/>
      <c r="U4" s="157"/>
      <c r="V4" s="157"/>
      <c r="W4" s="157"/>
    </row>
    <row r="5" spans="1:23" ht="24" customHeight="1" x14ac:dyDescent="0.35">
      <c r="A5" s="154"/>
      <c r="B5" s="162" t="s">
        <v>587</v>
      </c>
      <c r="C5" s="163" t="s">
        <v>588</v>
      </c>
      <c r="D5" s="161"/>
      <c r="E5" s="157"/>
      <c r="F5" s="157"/>
      <c r="G5" s="157"/>
      <c r="H5" s="157"/>
      <c r="I5" s="157"/>
      <c r="J5" s="157"/>
      <c r="K5" s="157"/>
      <c r="L5" s="157"/>
      <c r="M5" s="157"/>
      <c r="N5" s="157"/>
      <c r="O5" s="157"/>
      <c r="P5" s="157"/>
      <c r="Q5" s="157"/>
      <c r="R5" s="157"/>
      <c r="S5" s="157"/>
      <c r="T5" s="157"/>
      <c r="U5" s="157"/>
      <c r="V5" s="157"/>
      <c r="W5" s="157"/>
    </row>
    <row r="6" spans="1:23" ht="24" customHeight="1" x14ac:dyDescent="0.35">
      <c r="A6" s="154"/>
      <c r="B6" s="162" t="s">
        <v>589</v>
      </c>
      <c r="C6" s="163" t="s">
        <v>590</v>
      </c>
      <c r="D6" s="161"/>
      <c r="E6" s="157"/>
      <c r="F6" s="157"/>
      <c r="G6" s="157"/>
      <c r="H6" s="157"/>
      <c r="I6" s="157"/>
      <c r="J6" s="157"/>
      <c r="K6" s="157"/>
      <c r="L6" s="157"/>
      <c r="M6" s="157"/>
      <c r="N6" s="157"/>
      <c r="O6" s="157"/>
      <c r="P6" s="157"/>
      <c r="Q6" s="157"/>
      <c r="R6" s="157"/>
      <c r="S6" s="157"/>
      <c r="T6" s="157"/>
      <c r="U6" s="157"/>
      <c r="V6" s="157"/>
      <c r="W6" s="157"/>
    </row>
    <row r="7" spans="1:23" ht="24" customHeight="1" x14ac:dyDescent="0.35">
      <c r="A7" s="154"/>
      <c r="B7" s="162" t="s">
        <v>591</v>
      </c>
      <c r="C7" s="163" t="s">
        <v>592</v>
      </c>
      <c r="D7" s="161"/>
      <c r="E7" s="157"/>
      <c r="F7" s="157"/>
      <c r="G7" s="157"/>
      <c r="H7" s="157"/>
      <c r="I7" s="157"/>
      <c r="J7" s="157"/>
      <c r="K7" s="157"/>
      <c r="L7" s="157"/>
      <c r="M7" s="157"/>
      <c r="N7" s="157"/>
      <c r="O7" s="157"/>
      <c r="P7" s="157"/>
      <c r="Q7" s="157"/>
      <c r="R7" s="157"/>
      <c r="S7" s="157"/>
      <c r="T7" s="157"/>
      <c r="U7" s="157"/>
      <c r="V7" s="157"/>
      <c r="W7" s="157"/>
    </row>
    <row r="8" spans="1:23" ht="24" customHeight="1" x14ac:dyDescent="0.35">
      <c r="A8" s="154"/>
      <c r="B8" s="162" t="s">
        <v>593</v>
      </c>
      <c r="C8" s="164" t="s">
        <v>594</v>
      </c>
      <c r="D8" s="161"/>
      <c r="E8" s="157"/>
      <c r="F8" s="157"/>
      <c r="G8" s="157"/>
      <c r="H8" s="157"/>
      <c r="I8" s="157"/>
      <c r="J8" s="157"/>
      <c r="K8" s="157"/>
      <c r="L8" s="157"/>
      <c r="M8" s="157"/>
      <c r="N8" s="157"/>
      <c r="O8" s="157"/>
      <c r="P8" s="157"/>
      <c r="Q8" s="157"/>
      <c r="R8" s="157"/>
      <c r="S8" s="157"/>
      <c r="T8" s="157"/>
      <c r="U8" s="157"/>
      <c r="V8" s="157"/>
      <c r="W8" s="157"/>
    </row>
    <row r="9" spans="1:23" ht="24" customHeight="1" x14ac:dyDescent="0.35">
      <c r="A9" s="154"/>
      <c r="B9" s="162" t="s">
        <v>595</v>
      </c>
      <c r="C9" s="164" t="s">
        <v>596</v>
      </c>
      <c r="D9" s="161"/>
      <c r="E9" s="157"/>
      <c r="F9" s="157"/>
      <c r="G9" s="157"/>
      <c r="H9" s="157"/>
      <c r="I9" s="157"/>
      <c r="J9" s="157"/>
      <c r="K9" s="157"/>
      <c r="L9" s="157"/>
      <c r="M9" s="157"/>
      <c r="N9" s="157"/>
      <c r="O9" s="157"/>
      <c r="P9" s="157"/>
      <c r="Q9" s="157"/>
      <c r="R9" s="157"/>
      <c r="S9" s="157"/>
      <c r="T9" s="157"/>
      <c r="U9" s="157"/>
      <c r="V9" s="157"/>
      <c r="W9" s="157"/>
    </row>
    <row r="10" spans="1:23" ht="24" customHeight="1" x14ac:dyDescent="0.35">
      <c r="A10" s="154"/>
      <c r="B10" s="162" t="s">
        <v>597</v>
      </c>
      <c r="C10" s="164" t="s">
        <v>598</v>
      </c>
      <c r="D10" s="161"/>
      <c r="E10" s="157"/>
      <c r="F10" s="157"/>
      <c r="G10" s="157"/>
      <c r="H10" s="157"/>
      <c r="I10" s="157"/>
      <c r="J10" s="157"/>
      <c r="K10" s="157"/>
      <c r="L10" s="157"/>
      <c r="M10" s="157"/>
      <c r="N10" s="157"/>
      <c r="O10" s="157"/>
      <c r="P10" s="157"/>
      <c r="Q10" s="157"/>
      <c r="R10" s="157"/>
      <c r="S10" s="157"/>
      <c r="T10" s="157"/>
      <c r="U10" s="157"/>
      <c r="V10" s="157"/>
      <c r="W10" s="157"/>
    </row>
    <row r="11" spans="1:23" ht="24" customHeight="1" x14ac:dyDescent="0.35">
      <c r="A11" s="154"/>
      <c r="B11" s="165" t="s">
        <v>599</v>
      </c>
      <c r="C11" s="163" t="s">
        <v>600</v>
      </c>
      <c r="D11" s="161"/>
      <c r="E11" s="157"/>
      <c r="F11" s="157"/>
      <c r="G11" s="157"/>
      <c r="H11" s="157"/>
      <c r="I11" s="157"/>
      <c r="J11" s="157"/>
      <c r="K11" s="157"/>
      <c r="L11" s="157"/>
      <c r="M11" s="157"/>
      <c r="N11" s="157"/>
      <c r="O11" s="157"/>
      <c r="P11" s="157"/>
      <c r="Q11" s="157"/>
      <c r="R11" s="157"/>
      <c r="S11" s="157"/>
      <c r="T11" s="157"/>
      <c r="U11" s="157"/>
      <c r="V11" s="157"/>
      <c r="W11" s="157"/>
    </row>
    <row r="12" spans="1:23" ht="24" customHeight="1" x14ac:dyDescent="0.35">
      <c r="A12" s="154"/>
      <c r="B12" s="165" t="s">
        <v>601</v>
      </c>
      <c r="C12" s="163" t="s">
        <v>602</v>
      </c>
      <c r="D12" s="161"/>
      <c r="E12" s="157"/>
      <c r="F12" s="157"/>
      <c r="G12" s="157"/>
      <c r="H12" s="157"/>
      <c r="I12" s="157"/>
      <c r="J12" s="157"/>
      <c r="K12" s="157"/>
      <c r="L12" s="157"/>
      <c r="M12" s="157"/>
      <c r="N12" s="157"/>
      <c r="O12" s="157"/>
      <c r="P12" s="157"/>
      <c r="Q12" s="157"/>
      <c r="R12" s="157"/>
      <c r="S12" s="157"/>
      <c r="T12" s="157"/>
      <c r="U12" s="157"/>
      <c r="V12" s="157"/>
      <c r="W12" s="157"/>
    </row>
    <row r="13" spans="1:23" ht="24" customHeight="1" x14ac:dyDescent="0.35">
      <c r="A13" s="154"/>
      <c r="B13" s="165" t="s">
        <v>603</v>
      </c>
      <c r="C13" s="163" t="s">
        <v>604</v>
      </c>
      <c r="D13" s="161"/>
      <c r="E13" s="157"/>
      <c r="F13" s="157"/>
      <c r="G13" s="157"/>
      <c r="H13" s="157"/>
      <c r="I13" s="157"/>
      <c r="J13" s="157"/>
      <c r="K13" s="157"/>
      <c r="L13" s="157"/>
      <c r="M13" s="157"/>
      <c r="N13" s="157"/>
      <c r="O13" s="157"/>
      <c r="P13" s="157"/>
      <c r="Q13" s="157"/>
      <c r="R13" s="157"/>
      <c r="S13" s="157"/>
      <c r="T13" s="157"/>
      <c r="U13" s="157"/>
      <c r="V13" s="157"/>
      <c r="W13" s="157"/>
    </row>
    <row r="14" spans="1:23" ht="24" customHeight="1" x14ac:dyDescent="0.35">
      <c r="A14" s="154"/>
      <c r="B14" s="166"/>
      <c r="C14" s="163"/>
      <c r="D14" s="161"/>
      <c r="E14" s="157"/>
      <c r="F14" s="157"/>
      <c r="G14" s="157"/>
      <c r="H14" s="157"/>
      <c r="I14" s="157"/>
      <c r="J14" s="157"/>
      <c r="K14" s="157"/>
      <c r="L14" s="157"/>
      <c r="M14" s="157"/>
      <c r="N14" s="157"/>
      <c r="O14" s="157"/>
      <c r="P14" s="157"/>
      <c r="Q14" s="157"/>
      <c r="R14" s="157"/>
      <c r="S14" s="157"/>
      <c r="T14" s="157"/>
      <c r="U14" s="157"/>
      <c r="V14" s="157"/>
      <c r="W14" s="157"/>
    </row>
    <row r="15" spans="1:23" ht="24" customHeight="1" x14ac:dyDescent="0.35">
      <c r="A15" s="154"/>
      <c r="B15" s="165" t="s">
        <v>151</v>
      </c>
      <c r="C15" s="163" t="s">
        <v>605</v>
      </c>
      <c r="D15" s="161"/>
      <c r="E15" s="157"/>
      <c r="F15" s="157"/>
      <c r="G15" s="157"/>
      <c r="H15" s="157"/>
      <c r="I15" s="157"/>
      <c r="J15" s="157"/>
      <c r="K15" s="157"/>
      <c r="L15" s="157"/>
      <c r="M15" s="157"/>
      <c r="N15" s="157"/>
      <c r="O15" s="157"/>
      <c r="P15" s="157"/>
      <c r="Q15" s="157"/>
      <c r="R15" s="157"/>
      <c r="S15" s="157"/>
      <c r="T15" s="157"/>
      <c r="U15" s="157"/>
      <c r="V15" s="157"/>
      <c r="W15" s="157"/>
    </row>
    <row r="16" spans="1:23" ht="24" customHeight="1" x14ac:dyDescent="0.35">
      <c r="A16" s="154"/>
      <c r="B16" s="165" t="s">
        <v>606</v>
      </c>
      <c r="C16" s="163" t="s">
        <v>607</v>
      </c>
      <c r="D16" s="161"/>
      <c r="E16" s="157"/>
      <c r="F16" s="157"/>
      <c r="G16" s="157"/>
      <c r="H16" s="157"/>
      <c r="I16" s="157"/>
      <c r="J16" s="157"/>
      <c r="K16" s="157"/>
      <c r="L16" s="157"/>
      <c r="M16" s="157"/>
      <c r="N16" s="157"/>
      <c r="O16" s="157"/>
      <c r="P16" s="157"/>
      <c r="Q16" s="157"/>
      <c r="R16" s="157"/>
      <c r="S16" s="157"/>
      <c r="T16" s="157"/>
      <c r="U16" s="157"/>
      <c r="V16" s="157"/>
      <c r="W16" s="157"/>
    </row>
    <row r="17" spans="1:23" ht="24" customHeight="1" x14ac:dyDescent="0.35">
      <c r="A17" s="154"/>
      <c r="B17" s="165" t="s">
        <v>608</v>
      </c>
      <c r="C17" s="163" t="s">
        <v>609</v>
      </c>
      <c r="D17" s="161"/>
      <c r="E17" s="157"/>
      <c r="F17" s="157"/>
      <c r="G17" s="157"/>
      <c r="H17" s="157"/>
      <c r="I17" s="157"/>
      <c r="J17" s="157"/>
      <c r="K17" s="157"/>
      <c r="L17" s="157"/>
      <c r="M17" s="157"/>
      <c r="N17" s="157"/>
      <c r="O17" s="157"/>
      <c r="P17" s="157"/>
      <c r="Q17" s="157"/>
      <c r="R17" s="157"/>
      <c r="S17" s="157"/>
      <c r="T17" s="157"/>
      <c r="U17" s="157"/>
      <c r="V17" s="157"/>
      <c r="W17" s="157"/>
    </row>
    <row r="18" spans="1:23" ht="24" customHeight="1" x14ac:dyDescent="0.35">
      <c r="A18" s="154"/>
      <c r="B18" s="165" t="s">
        <v>610</v>
      </c>
      <c r="C18" s="163" t="s">
        <v>611</v>
      </c>
      <c r="D18" s="161"/>
      <c r="E18" s="157"/>
      <c r="F18" s="157"/>
      <c r="G18" s="157"/>
      <c r="H18" s="157"/>
      <c r="I18" s="157"/>
      <c r="J18" s="157"/>
      <c r="K18" s="157"/>
      <c r="L18" s="157"/>
      <c r="M18" s="157"/>
      <c r="N18" s="157"/>
      <c r="O18" s="157"/>
      <c r="P18" s="157"/>
      <c r="Q18" s="157"/>
      <c r="R18" s="157"/>
      <c r="S18" s="157"/>
      <c r="T18" s="157"/>
      <c r="U18" s="157"/>
      <c r="V18" s="157"/>
      <c r="W18" s="157"/>
    </row>
    <row r="19" spans="1:23" ht="24" customHeight="1" x14ac:dyDescent="0.35">
      <c r="A19" s="154"/>
      <c r="B19" s="165" t="s">
        <v>612</v>
      </c>
      <c r="C19" s="163" t="s">
        <v>613</v>
      </c>
      <c r="D19" s="161"/>
      <c r="E19" s="157"/>
      <c r="F19" s="157"/>
      <c r="G19" s="157"/>
      <c r="H19" s="157"/>
      <c r="I19" s="157"/>
      <c r="J19" s="157"/>
      <c r="K19" s="157"/>
      <c r="L19" s="157"/>
      <c r="M19" s="157"/>
      <c r="N19" s="157"/>
      <c r="O19" s="157"/>
      <c r="P19" s="157"/>
      <c r="Q19" s="157"/>
      <c r="R19" s="157"/>
      <c r="S19" s="157"/>
      <c r="T19" s="157"/>
      <c r="U19" s="157"/>
      <c r="V19" s="157"/>
      <c r="W19" s="157"/>
    </row>
    <row r="20" spans="1:23" ht="24" customHeight="1" x14ac:dyDescent="0.35">
      <c r="A20" s="154"/>
      <c r="B20" s="165" t="s">
        <v>614</v>
      </c>
      <c r="C20" s="163" t="s">
        <v>615</v>
      </c>
      <c r="D20" s="161"/>
      <c r="E20" s="157"/>
      <c r="F20" s="157"/>
      <c r="G20" s="157"/>
      <c r="H20" s="157"/>
      <c r="I20" s="157"/>
      <c r="J20" s="157"/>
      <c r="K20" s="157"/>
      <c r="L20" s="157"/>
      <c r="M20" s="157"/>
      <c r="N20" s="157"/>
      <c r="O20" s="157"/>
      <c r="P20" s="157"/>
      <c r="Q20" s="157"/>
      <c r="R20" s="157"/>
      <c r="S20" s="157"/>
      <c r="T20" s="157"/>
      <c r="U20" s="157"/>
      <c r="V20" s="157"/>
      <c r="W20" s="157"/>
    </row>
    <row r="21" spans="1:23" ht="24" customHeight="1" x14ac:dyDescent="0.35">
      <c r="A21" s="154"/>
      <c r="B21" s="165" t="s">
        <v>616</v>
      </c>
      <c r="C21" s="163" t="s">
        <v>617</v>
      </c>
      <c r="D21" s="161"/>
      <c r="E21" s="157"/>
      <c r="F21" s="157"/>
      <c r="G21" s="157"/>
      <c r="H21" s="157"/>
      <c r="I21" s="157"/>
      <c r="J21" s="157"/>
      <c r="K21" s="157"/>
      <c r="L21" s="157"/>
      <c r="M21" s="157"/>
      <c r="N21" s="157"/>
      <c r="O21" s="157"/>
      <c r="P21" s="157"/>
      <c r="Q21" s="157"/>
      <c r="R21" s="157"/>
      <c r="S21" s="157"/>
      <c r="T21" s="157"/>
      <c r="U21" s="157"/>
      <c r="V21" s="157"/>
      <c r="W21" s="157"/>
    </row>
    <row r="22" spans="1:23" ht="24" customHeight="1" x14ac:dyDescent="0.35">
      <c r="A22" s="154"/>
      <c r="B22" s="165" t="s">
        <v>618</v>
      </c>
      <c r="C22" s="163" t="s">
        <v>619</v>
      </c>
      <c r="D22" s="161"/>
      <c r="E22" s="157"/>
      <c r="F22" s="157"/>
      <c r="G22" s="157"/>
      <c r="H22" s="157"/>
      <c r="I22" s="157"/>
      <c r="J22" s="157"/>
      <c r="K22" s="157"/>
      <c r="L22" s="157"/>
      <c r="M22" s="157"/>
      <c r="N22" s="157"/>
      <c r="O22" s="157"/>
      <c r="P22" s="157"/>
      <c r="Q22" s="157"/>
      <c r="R22" s="157"/>
      <c r="S22" s="157"/>
      <c r="T22" s="157"/>
      <c r="U22" s="157"/>
      <c r="V22" s="157"/>
      <c r="W22" s="157"/>
    </row>
    <row r="23" spans="1:23" ht="24" customHeight="1" x14ac:dyDescent="0.35">
      <c r="A23" s="154"/>
      <c r="B23" s="165" t="s">
        <v>620</v>
      </c>
      <c r="C23" s="163" t="s">
        <v>621</v>
      </c>
      <c r="D23" s="161"/>
      <c r="E23" s="157"/>
      <c r="F23" s="157"/>
      <c r="G23" s="157"/>
      <c r="H23" s="157"/>
      <c r="I23" s="157"/>
      <c r="J23" s="157"/>
      <c r="K23" s="157"/>
      <c r="L23" s="157"/>
      <c r="M23" s="157"/>
      <c r="N23" s="157"/>
      <c r="O23" s="157"/>
      <c r="P23" s="157"/>
      <c r="Q23" s="157"/>
      <c r="R23" s="157"/>
      <c r="S23" s="157"/>
      <c r="T23" s="157"/>
      <c r="U23" s="157"/>
      <c r="V23" s="157"/>
      <c r="W23" s="157"/>
    </row>
    <row r="24" spans="1:23" ht="24" customHeight="1" x14ac:dyDescent="0.35">
      <c r="A24" s="154"/>
      <c r="B24" s="165" t="s">
        <v>200</v>
      </c>
      <c r="C24" s="163" t="s">
        <v>622</v>
      </c>
      <c r="D24" s="161"/>
      <c r="E24" s="157"/>
      <c r="F24" s="157"/>
      <c r="G24" s="157"/>
      <c r="H24" s="157"/>
      <c r="I24" s="157"/>
      <c r="J24" s="157"/>
      <c r="K24" s="157"/>
      <c r="L24" s="157"/>
      <c r="M24" s="157"/>
      <c r="N24" s="157"/>
      <c r="O24" s="157"/>
      <c r="P24" s="157"/>
      <c r="Q24" s="157"/>
      <c r="R24" s="157"/>
      <c r="S24" s="157"/>
      <c r="T24" s="157"/>
      <c r="U24" s="157"/>
      <c r="V24" s="157"/>
      <c r="W24" s="157"/>
    </row>
    <row r="25" spans="1:23" ht="24" customHeight="1" x14ac:dyDescent="0.35">
      <c r="A25" s="154"/>
      <c r="B25" s="165" t="s">
        <v>623</v>
      </c>
      <c r="C25" s="163" t="s">
        <v>624</v>
      </c>
      <c r="D25" s="161"/>
      <c r="E25" s="157"/>
      <c r="F25" s="157"/>
      <c r="G25" s="157"/>
      <c r="H25" s="157"/>
      <c r="I25" s="157"/>
      <c r="J25" s="157"/>
      <c r="K25" s="157"/>
      <c r="L25" s="157"/>
      <c r="M25" s="157"/>
      <c r="N25" s="157"/>
      <c r="O25" s="157"/>
      <c r="P25" s="157"/>
      <c r="Q25" s="157"/>
      <c r="R25" s="157"/>
      <c r="S25" s="157"/>
      <c r="T25" s="157"/>
      <c r="U25" s="157"/>
      <c r="V25" s="157"/>
      <c r="W25" s="157"/>
    </row>
    <row r="26" spans="1:23" ht="24" customHeight="1" x14ac:dyDescent="0.35">
      <c r="A26" s="154"/>
      <c r="B26" s="165" t="s">
        <v>625</v>
      </c>
      <c r="C26" s="163" t="s">
        <v>626</v>
      </c>
      <c r="D26" s="161"/>
      <c r="E26" s="157"/>
      <c r="F26" s="157"/>
      <c r="G26" s="157"/>
      <c r="H26" s="157"/>
      <c r="I26" s="157"/>
      <c r="J26" s="157"/>
      <c r="K26" s="157"/>
      <c r="L26" s="157"/>
      <c r="M26" s="157"/>
      <c r="N26" s="157"/>
      <c r="O26" s="157"/>
      <c r="P26" s="157"/>
      <c r="Q26" s="157"/>
      <c r="R26" s="157"/>
      <c r="S26" s="157"/>
      <c r="T26" s="157"/>
      <c r="U26" s="157"/>
      <c r="V26" s="157"/>
      <c r="W26" s="157"/>
    </row>
    <row r="27" spans="1:23" ht="24" customHeight="1" x14ac:dyDescent="0.35">
      <c r="A27" s="154"/>
      <c r="B27" s="165" t="s">
        <v>627</v>
      </c>
      <c r="C27" s="163" t="s">
        <v>628</v>
      </c>
      <c r="D27" s="161"/>
      <c r="E27" s="157"/>
      <c r="F27" s="157"/>
      <c r="G27" s="157"/>
      <c r="H27" s="157"/>
      <c r="I27" s="157"/>
      <c r="J27" s="157"/>
      <c r="K27" s="157"/>
      <c r="L27" s="157"/>
      <c r="M27" s="157"/>
      <c r="N27" s="157"/>
      <c r="O27" s="157"/>
      <c r="P27" s="157"/>
      <c r="Q27" s="157"/>
      <c r="R27" s="157"/>
      <c r="S27" s="157"/>
      <c r="T27" s="157"/>
      <c r="U27" s="157"/>
      <c r="V27" s="157"/>
      <c r="W27" s="157"/>
    </row>
    <row r="28" spans="1:23" ht="24" customHeight="1" x14ac:dyDescent="0.35">
      <c r="A28" s="154"/>
      <c r="B28" s="165" t="s">
        <v>629</v>
      </c>
      <c r="C28" s="163" t="s">
        <v>630</v>
      </c>
      <c r="D28" s="161"/>
      <c r="E28" s="157"/>
      <c r="F28" s="157"/>
      <c r="G28" s="157"/>
      <c r="H28" s="157"/>
      <c r="I28" s="157"/>
      <c r="J28" s="157"/>
      <c r="K28" s="157"/>
      <c r="L28" s="157"/>
      <c r="M28" s="157"/>
      <c r="N28" s="157"/>
      <c r="O28" s="157"/>
      <c r="P28" s="157"/>
      <c r="Q28" s="157"/>
      <c r="R28" s="157"/>
      <c r="S28" s="157"/>
      <c r="T28" s="157"/>
      <c r="U28" s="157"/>
      <c r="V28" s="157"/>
      <c r="W28" s="157"/>
    </row>
    <row r="29" spans="1:23" ht="24" customHeight="1" x14ac:dyDescent="0.35">
      <c r="A29" s="154"/>
      <c r="B29" s="165" t="s">
        <v>631</v>
      </c>
      <c r="C29" s="163" t="s">
        <v>632</v>
      </c>
      <c r="D29" s="161"/>
      <c r="E29" s="157"/>
      <c r="F29" s="157"/>
      <c r="G29" s="157"/>
      <c r="H29" s="157"/>
      <c r="I29" s="157"/>
      <c r="J29" s="157"/>
      <c r="K29" s="157"/>
      <c r="L29" s="157"/>
      <c r="M29" s="157"/>
      <c r="N29" s="157"/>
      <c r="O29" s="157"/>
      <c r="P29" s="157"/>
      <c r="Q29" s="157"/>
      <c r="R29" s="157"/>
      <c r="S29" s="157"/>
      <c r="T29" s="157"/>
      <c r="U29" s="157"/>
      <c r="V29" s="157"/>
      <c r="W29" s="157"/>
    </row>
    <row r="30" spans="1:23" ht="24" customHeight="1" x14ac:dyDescent="0.35">
      <c r="A30" s="154"/>
      <c r="B30" s="167" t="s">
        <v>633</v>
      </c>
      <c r="C30" s="168" t="s">
        <v>634</v>
      </c>
      <c r="D30" s="161"/>
      <c r="E30" s="157"/>
      <c r="F30" s="157"/>
      <c r="G30" s="157"/>
      <c r="H30" s="157"/>
      <c r="I30" s="157"/>
      <c r="J30" s="157"/>
      <c r="K30" s="157"/>
      <c r="L30" s="157"/>
      <c r="M30" s="157"/>
      <c r="N30" s="157"/>
      <c r="O30" s="157"/>
      <c r="P30" s="157"/>
      <c r="Q30" s="157"/>
      <c r="R30" s="157"/>
      <c r="S30" s="157"/>
      <c r="T30" s="157"/>
      <c r="U30" s="157"/>
      <c r="V30" s="157"/>
      <c r="W30" s="157"/>
    </row>
    <row r="31" spans="1:23" ht="24" customHeight="1" x14ac:dyDescent="0.35">
      <c r="A31" s="154"/>
      <c r="B31" s="169"/>
      <c r="C31" s="161"/>
      <c r="D31" s="161"/>
      <c r="E31" s="157"/>
      <c r="F31" s="157"/>
      <c r="G31" s="157"/>
      <c r="H31" s="157"/>
      <c r="I31" s="157"/>
      <c r="J31" s="157"/>
      <c r="K31" s="157"/>
      <c r="L31" s="157"/>
      <c r="M31" s="157"/>
      <c r="N31" s="157"/>
      <c r="O31" s="157"/>
      <c r="P31" s="157"/>
      <c r="Q31" s="157"/>
      <c r="R31" s="157"/>
      <c r="S31" s="157"/>
      <c r="T31" s="157"/>
      <c r="U31" s="157"/>
      <c r="V31" s="157"/>
      <c r="W31" s="157"/>
    </row>
    <row r="32" spans="1:23" ht="24" customHeight="1" x14ac:dyDescent="0.35">
      <c r="A32" s="158"/>
      <c r="B32" s="170"/>
      <c r="C32" s="171"/>
      <c r="D32" s="171"/>
      <c r="E32" s="157"/>
      <c r="F32" s="157"/>
      <c r="G32" s="157"/>
      <c r="H32" s="157"/>
      <c r="I32" s="157"/>
      <c r="J32" s="157"/>
      <c r="K32" s="157"/>
      <c r="L32" s="157"/>
      <c r="M32" s="157"/>
      <c r="N32" s="157"/>
      <c r="O32" s="157"/>
      <c r="P32" s="157"/>
      <c r="Q32" s="157"/>
      <c r="R32" s="157"/>
      <c r="S32" s="157"/>
      <c r="T32" s="157"/>
      <c r="U32" s="157"/>
      <c r="V32" s="157"/>
      <c r="W32" s="157"/>
    </row>
    <row r="33" spans="1:23" ht="24" customHeight="1" x14ac:dyDescent="0.35">
      <c r="A33" s="158"/>
      <c r="B33" s="170"/>
      <c r="C33" s="171"/>
      <c r="D33" s="171"/>
      <c r="E33" s="157"/>
      <c r="F33" s="157"/>
      <c r="G33" s="157"/>
      <c r="H33" s="157"/>
      <c r="I33" s="157"/>
      <c r="J33" s="157"/>
      <c r="K33" s="157"/>
      <c r="L33" s="157"/>
      <c r="M33" s="157"/>
      <c r="N33" s="157"/>
      <c r="O33" s="157"/>
      <c r="P33" s="157"/>
      <c r="Q33" s="157"/>
      <c r="R33" s="157"/>
      <c r="S33" s="157"/>
      <c r="T33" s="157"/>
      <c r="U33" s="157"/>
      <c r="V33" s="157"/>
      <c r="W33" s="157"/>
    </row>
    <row r="34" spans="1:23" ht="24" customHeight="1" x14ac:dyDescent="0.35">
      <c r="A34" s="158"/>
      <c r="B34" s="170"/>
      <c r="C34" s="171"/>
      <c r="D34" s="171"/>
      <c r="E34" s="157"/>
      <c r="F34" s="157"/>
      <c r="G34" s="157"/>
      <c r="H34" s="157"/>
      <c r="I34" s="157"/>
      <c r="J34" s="157"/>
      <c r="K34" s="157"/>
      <c r="L34" s="157"/>
      <c r="M34" s="157"/>
      <c r="N34" s="157"/>
      <c r="O34" s="157"/>
      <c r="P34" s="157"/>
      <c r="Q34" s="157"/>
      <c r="R34" s="157"/>
      <c r="S34" s="157"/>
      <c r="T34" s="157"/>
      <c r="U34" s="157"/>
      <c r="V34" s="157"/>
      <c r="W34" s="157"/>
    </row>
    <row r="35" spans="1:23" ht="24" customHeight="1" x14ac:dyDescent="0.35">
      <c r="A35" s="158"/>
      <c r="B35" s="170"/>
      <c r="C35" s="171"/>
      <c r="D35" s="171"/>
      <c r="E35" s="157"/>
      <c r="F35" s="157"/>
      <c r="G35" s="157"/>
      <c r="H35" s="157"/>
      <c r="I35" s="157"/>
      <c r="J35" s="157"/>
      <c r="K35" s="157"/>
      <c r="L35" s="157"/>
      <c r="M35" s="157"/>
      <c r="N35" s="157"/>
      <c r="O35" s="157"/>
      <c r="P35" s="157"/>
      <c r="Q35" s="157"/>
      <c r="R35" s="157"/>
      <c r="S35" s="157"/>
      <c r="T35" s="157"/>
      <c r="U35" s="157"/>
      <c r="V35" s="157"/>
      <c r="W35" s="157"/>
    </row>
    <row r="36" spans="1:23" ht="24" customHeight="1" x14ac:dyDescent="0.35">
      <c r="A36" s="158"/>
      <c r="B36" s="170"/>
      <c r="C36" s="171"/>
      <c r="D36" s="171"/>
      <c r="E36" s="157"/>
      <c r="F36" s="157"/>
      <c r="G36" s="157"/>
      <c r="H36" s="157"/>
      <c r="I36" s="157"/>
      <c r="J36" s="157"/>
      <c r="K36" s="157"/>
      <c r="L36" s="157"/>
      <c r="M36" s="157"/>
      <c r="N36" s="157"/>
      <c r="O36" s="157"/>
      <c r="P36" s="157"/>
      <c r="Q36" s="157"/>
      <c r="R36" s="157"/>
      <c r="S36" s="157"/>
      <c r="T36" s="157"/>
      <c r="U36" s="157"/>
      <c r="V36" s="157"/>
      <c r="W36" s="157"/>
    </row>
    <row r="37" spans="1:23" ht="24" customHeight="1" x14ac:dyDescent="0.35">
      <c r="A37" s="158"/>
      <c r="B37" s="170"/>
      <c r="C37" s="171"/>
      <c r="D37" s="171"/>
      <c r="E37" s="157"/>
      <c r="F37" s="157"/>
      <c r="G37" s="157"/>
      <c r="H37" s="157"/>
      <c r="I37" s="157"/>
      <c r="J37" s="157"/>
      <c r="K37" s="157"/>
      <c r="L37" s="157"/>
      <c r="M37" s="157"/>
      <c r="N37" s="157"/>
      <c r="O37" s="157"/>
      <c r="P37" s="157"/>
      <c r="Q37" s="157"/>
      <c r="R37" s="157"/>
      <c r="S37" s="157"/>
      <c r="T37" s="157"/>
      <c r="U37" s="157"/>
      <c r="V37" s="157"/>
      <c r="W37" s="157"/>
    </row>
    <row r="38" spans="1:23" ht="24" customHeight="1" x14ac:dyDescent="0.35">
      <c r="A38" s="158"/>
      <c r="B38" s="170"/>
      <c r="C38" s="171"/>
      <c r="D38" s="171"/>
      <c r="E38" s="157"/>
      <c r="F38" s="157"/>
      <c r="G38" s="157"/>
      <c r="H38" s="157"/>
      <c r="I38" s="157"/>
      <c r="J38" s="157"/>
      <c r="K38" s="157"/>
      <c r="L38" s="157"/>
      <c r="M38" s="157"/>
      <c r="N38" s="157"/>
      <c r="O38" s="157"/>
      <c r="P38" s="157"/>
      <c r="Q38" s="157"/>
      <c r="R38" s="157"/>
      <c r="S38" s="157"/>
      <c r="T38" s="157"/>
      <c r="U38" s="157"/>
      <c r="V38" s="157"/>
      <c r="W38" s="157"/>
    </row>
    <row r="39" spans="1:23" ht="24" customHeight="1" x14ac:dyDescent="0.35">
      <c r="A39" s="158"/>
      <c r="B39" s="170"/>
      <c r="C39" s="171"/>
      <c r="D39" s="171"/>
      <c r="E39" s="157"/>
      <c r="F39" s="157"/>
      <c r="G39" s="157"/>
      <c r="H39" s="157"/>
      <c r="I39" s="157"/>
      <c r="J39" s="157"/>
      <c r="K39" s="157"/>
      <c r="L39" s="157"/>
      <c r="M39" s="157"/>
      <c r="N39" s="157"/>
      <c r="O39" s="157"/>
      <c r="P39" s="157"/>
      <c r="Q39" s="157"/>
      <c r="R39" s="157"/>
      <c r="S39" s="157"/>
      <c r="T39" s="157"/>
      <c r="U39" s="157"/>
      <c r="V39" s="157"/>
      <c r="W39" s="157"/>
    </row>
    <row r="40" spans="1:23" ht="24" customHeight="1" x14ac:dyDescent="0.35">
      <c r="A40" s="158"/>
      <c r="B40" s="170"/>
      <c r="C40" s="171"/>
      <c r="D40" s="171"/>
      <c r="E40" s="157"/>
      <c r="F40" s="157"/>
      <c r="G40" s="157"/>
      <c r="H40" s="157"/>
      <c r="I40" s="157"/>
      <c r="J40" s="157"/>
      <c r="K40" s="157"/>
      <c r="L40" s="157"/>
      <c r="M40" s="157"/>
      <c r="N40" s="157"/>
      <c r="O40" s="157"/>
      <c r="P40" s="157"/>
      <c r="Q40" s="157"/>
      <c r="R40" s="157"/>
      <c r="S40" s="157"/>
      <c r="T40" s="157"/>
      <c r="U40" s="157"/>
      <c r="V40" s="157"/>
      <c r="W40" s="157"/>
    </row>
    <row r="41" spans="1:23" ht="24" customHeight="1" x14ac:dyDescent="0.35">
      <c r="A41" s="158"/>
      <c r="B41" s="170"/>
      <c r="C41" s="171"/>
      <c r="D41" s="171"/>
      <c r="E41" s="157"/>
      <c r="F41" s="157"/>
      <c r="G41" s="157"/>
      <c r="H41" s="157"/>
      <c r="I41" s="157"/>
      <c r="J41" s="157"/>
      <c r="K41" s="157"/>
      <c r="L41" s="157"/>
      <c r="M41" s="157"/>
      <c r="N41" s="157"/>
      <c r="O41" s="157"/>
      <c r="P41" s="157"/>
      <c r="Q41" s="157"/>
      <c r="R41" s="157"/>
      <c r="S41" s="157"/>
      <c r="T41" s="157"/>
      <c r="U41" s="157"/>
      <c r="V41" s="157"/>
      <c r="W41" s="157"/>
    </row>
    <row r="42" spans="1:23" ht="24" customHeight="1" x14ac:dyDescent="0.35">
      <c r="A42" s="158"/>
      <c r="B42" s="170"/>
      <c r="C42" s="171"/>
      <c r="D42" s="171"/>
      <c r="E42" s="157"/>
      <c r="F42" s="157"/>
      <c r="G42" s="157"/>
      <c r="H42" s="157"/>
      <c r="I42" s="157"/>
      <c r="J42" s="157"/>
      <c r="K42" s="157"/>
      <c r="L42" s="157"/>
      <c r="M42" s="157"/>
      <c r="N42" s="157"/>
      <c r="O42" s="157"/>
      <c r="P42" s="157"/>
      <c r="Q42" s="157"/>
      <c r="R42" s="157"/>
      <c r="S42" s="157"/>
      <c r="T42" s="157"/>
      <c r="U42" s="157"/>
      <c r="V42" s="157"/>
      <c r="W42" s="157"/>
    </row>
    <row r="43" spans="1:23" ht="24" customHeight="1" x14ac:dyDescent="0.35">
      <c r="A43" s="158"/>
      <c r="B43" s="170"/>
      <c r="C43" s="171"/>
      <c r="D43" s="171"/>
      <c r="E43" s="157"/>
      <c r="F43" s="157"/>
      <c r="G43" s="157"/>
      <c r="H43" s="157"/>
      <c r="I43" s="157"/>
      <c r="J43" s="157"/>
      <c r="K43" s="157"/>
      <c r="L43" s="157"/>
      <c r="M43" s="157"/>
      <c r="N43" s="157"/>
      <c r="O43" s="157"/>
      <c r="P43" s="157"/>
      <c r="Q43" s="157"/>
      <c r="R43" s="157"/>
      <c r="S43" s="157"/>
      <c r="T43" s="157"/>
      <c r="U43" s="157"/>
      <c r="V43" s="157"/>
      <c r="W43" s="157"/>
    </row>
    <row r="44" spans="1:23" ht="24" customHeight="1" x14ac:dyDescent="0.35">
      <c r="A44" s="158"/>
      <c r="B44" s="170"/>
      <c r="C44" s="171"/>
      <c r="D44" s="171"/>
      <c r="E44" s="157"/>
      <c r="F44" s="157"/>
      <c r="G44" s="157"/>
      <c r="H44" s="157"/>
      <c r="I44" s="157"/>
      <c r="J44" s="157"/>
      <c r="K44" s="157"/>
      <c r="L44" s="157"/>
      <c r="M44" s="157"/>
      <c r="N44" s="157"/>
      <c r="O44" s="157"/>
      <c r="P44" s="157"/>
      <c r="Q44" s="157"/>
      <c r="R44" s="157"/>
      <c r="S44" s="157"/>
      <c r="T44" s="157"/>
      <c r="U44" s="157"/>
      <c r="V44" s="157"/>
      <c r="W44" s="157"/>
    </row>
    <row r="45" spans="1:23" ht="24" customHeight="1" x14ac:dyDescent="0.35">
      <c r="A45" s="158"/>
      <c r="B45" s="170"/>
      <c r="C45" s="171"/>
      <c r="D45" s="171"/>
      <c r="E45" s="157"/>
      <c r="F45" s="157"/>
      <c r="G45" s="157"/>
      <c r="H45" s="157"/>
      <c r="I45" s="157"/>
      <c r="J45" s="157"/>
      <c r="K45" s="157"/>
      <c r="L45" s="157"/>
      <c r="M45" s="157"/>
      <c r="N45" s="157"/>
      <c r="O45" s="157"/>
      <c r="P45" s="157"/>
      <c r="Q45" s="157"/>
      <c r="R45" s="157"/>
      <c r="S45" s="157"/>
      <c r="T45" s="157"/>
      <c r="U45" s="157"/>
      <c r="V45" s="157"/>
      <c r="W45" s="157"/>
    </row>
    <row r="46" spans="1:23" ht="24" customHeight="1" x14ac:dyDescent="0.35">
      <c r="A46" s="158"/>
      <c r="B46" s="170"/>
      <c r="C46" s="171"/>
      <c r="D46" s="171"/>
      <c r="E46" s="157"/>
      <c r="F46" s="157"/>
      <c r="G46" s="157"/>
      <c r="H46" s="157"/>
      <c r="I46" s="157"/>
      <c r="J46" s="157"/>
      <c r="K46" s="157"/>
      <c r="L46" s="157"/>
      <c r="M46" s="157"/>
      <c r="N46" s="157"/>
      <c r="O46" s="157"/>
      <c r="P46" s="157"/>
      <c r="Q46" s="157"/>
      <c r="R46" s="157"/>
      <c r="S46" s="157"/>
      <c r="T46" s="157"/>
      <c r="U46" s="157"/>
      <c r="V46" s="157"/>
      <c r="W46" s="157"/>
    </row>
    <row r="47" spans="1:23" ht="24" customHeight="1" x14ac:dyDescent="0.35">
      <c r="A47" s="158"/>
      <c r="B47" s="170"/>
      <c r="C47" s="171"/>
      <c r="D47" s="171"/>
      <c r="E47" s="157"/>
      <c r="F47" s="157"/>
      <c r="G47" s="157"/>
      <c r="H47" s="157"/>
      <c r="I47" s="157"/>
      <c r="J47" s="157"/>
      <c r="K47" s="157"/>
      <c r="L47" s="157"/>
      <c r="M47" s="157"/>
      <c r="N47" s="157"/>
      <c r="O47" s="157"/>
      <c r="P47" s="157"/>
      <c r="Q47" s="157"/>
      <c r="R47" s="157"/>
      <c r="S47" s="157"/>
      <c r="T47" s="157"/>
      <c r="U47" s="157"/>
      <c r="V47" s="157"/>
      <c r="W47" s="157"/>
    </row>
    <row r="48" spans="1:23" ht="24" customHeight="1" x14ac:dyDescent="0.35">
      <c r="A48" s="158"/>
      <c r="B48" s="170"/>
      <c r="C48" s="171"/>
      <c r="D48" s="171"/>
      <c r="E48" s="157"/>
      <c r="F48" s="157"/>
      <c r="G48" s="157"/>
      <c r="H48" s="157"/>
      <c r="I48" s="157"/>
      <c r="J48" s="157"/>
      <c r="K48" s="157"/>
      <c r="L48" s="157"/>
      <c r="M48" s="157"/>
      <c r="N48" s="157"/>
      <c r="O48" s="157"/>
      <c r="P48" s="157"/>
      <c r="Q48" s="157"/>
      <c r="R48" s="157"/>
      <c r="S48" s="157"/>
      <c r="T48" s="157"/>
      <c r="U48" s="157"/>
      <c r="V48" s="157"/>
      <c r="W48" s="157"/>
    </row>
    <row r="49" spans="1:23" ht="24" customHeight="1" x14ac:dyDescent="0.35">
      <c r="A49" s="158"/>
      <c r="B49" s="170"/>
      <c r="C49" s="171"/>
      <c r="D49" s="171"/>
      <c r="E49" s="157"/>
      <c r="F49" s="157"/>
      <c r="G49" s="157"/>
      <c r="H49" s="157"/>
      <c r="I49" s="157"/>
      <c r="J49" s="157"/>
      <c r="K49" s="157"/>
      <c r="L49" s="157"/>
      <c r="M49" s="157"/>
      <c r="N49" s="157"/>
      <c r="O49" s="157"/>
      <c r="P49" s="157"/>
      <c r="Q49" s="157"/>
      <c r="R49" s="157"/>
      <c r="S49" s="157"/>
      <c r="T49" s="157"/>
      <c r="U49" s="157"/>
      <c r="V49" s="157"/>
      <c r="W49" s="157"/>
    </row>
    <row r="50" spans="1:23" ht="24" customHeight="1" x14ac:dyDescent="0.35">
      <c r="A50" s="158"/>
      <c r="B50" s="170"/>
      <c r="C50" s="171"/>
      <c r="D50" s="171"/>
      <c r="E50" s="157"/>
      <c r="F50" s="157"/>
      <c r="G50" s="157"/>
      <c r="H50" s="157"/>
      <c r="I50" s="157"/>
      <c r="J50" s="157"/>
      <c r="K50" s="157"/>
      <c r="L50" s="157"/>
      <c r="M50" s="157"/>
      <c r="N50" s="157"/>
      <c r="O50" s="157"/>
      <c r="P50" s="157"/>
      <c r="Q50" s="157"/>
      <c r="R50" s="157"/>
      <c r="S50" s="157"/>
      <c r="T50" s="157"/>
      <c r="U50" s="157"/>
      <c r="V50" s="157"/>
      <c r="W50" s="157"/>
    </row>
    <row r="51" spans="1:23" ht="24" customHeight="1" x14ac:dyDescent="0.35">
      <c r="A51" s="158"/>
      <c r="B51" s="170"/>
      <c r="C51" s="171"/>
      <c r="D51" s="171"/>
      <c r="E51" s="157"/>
      <c r="F51" s="157"/>
      <c r="G51" s="157"/>
      <c r="H51" s="157"/>
      <c r="I51" s="157"/>
      <c r="J51" s="157"/>
      <c r="K51" s="157"/>
      <c r="L51" s="157"/>
      <c r="M51" s="157"/>
      <c r="N51" s="157"/>
      <c r="O51" s="157"/>
      <c r="P51" s="157"/>
      <c r="Q51" s="157"/>
      <c r="R51" s="157"/>
      <c r="S51" s="157"/>
      <c r="T51" s="157"/>
      <c r="U51" s="157"/>
      <c r="V51" s="157"/>
      <c r="W51" s="157"/>
    </row>
    <row r="52" spans="1:23" ht="24" customHeight="1" x14ac:dyDescent="0.35">
      <c r="A52" s="158"/>
      <c r="B52" s="170"/>
      <c r="C52" s="171"/>
      <c r="D52" s="171"/>
      <c r="E52" s="157"/>
      <c r="F52" s="157"/>
      <c r="G52" s="157"/>
      <c r="H52" s="157"/>
      <c r="I52" s="157"/>
      <c r="J52" s="157"/>
      <c r="K52" s="157"/>
      <c r="L52" s="157"/>
      <c r="M52" s="157"/>
      <c r="N52" s="157"/>
      <c r="O52" s="157"/>
      <c r="P52" s="157"/>
      <c r="Q52" s="157"/>
      <c r="R52" s="157"/>
      <c r="S52" s="157"/>
      <c r="T52" s="157"/>
      <c r="U52" s="157"/>
      <c r="V52" s="157"/>
      <c r="W52" s="157"/>
    </row>
    <row r="53" spans="1:23" ht="24" customHeight="1" x14ac:dyDescent="0.35">
      <c r="A53" s="158"/>
      <c r="B53" s="170"/>
      <c r="C53" s="171"/>
      <c r="D53" s="171"/>
      <c r="E53" s="157"/>
      <c r="F53" s="157"/>
      <c r="G53" s="157"/>
      <c r="H53" s="157"/>
      <c r="I53" s="157"/>
      <c r="J53" s="157"/>
      <c r="K53" s="157"/>
      <c r="L53" s="157"/>
      <c r="M53" s="157"/>
      <c r="N53" s="157"/>
      <c r="O53" s="157"/>
      <c r="P53" s="157"/>
      <c r="Q53" s="157"/>
      <c r="R53" s="157"/>
      <c r="S53" s="157"/>
      <c r="T53" s="157"/>
      <c r="U53" s="157"/>
      <c r="V53" s="157"/>
      <c r="W53" s="157"/>
    </row>
    <row r="54" spans="1:23" ht="24" customHeight="1" x14ac:dyDescent="0.35">
      <c r="A54" s="158"/>
      <c r="B54" s="170"/>
      <c r="C54" s="171"/>
      <c r="D54" s="171"/>
      <c r="E54" s="157"/>
      <c r="F54" s="157"/>
      <c r="G54" s="157"/>
      <c r="H54" s="157"/>
      <c r="I54" s="157"/>
      <c r="J54" s="157"/>
      <c r="K54" s="157"/>
      <c r="L54" s="157"/>
      <c r="M54" s="157"/>
      <c r="N54" s="157"/>
      <c r="O54" s="157"/>
      <c r="P54" s="157"/>
      <c r="Q54" s="157"/>
      <c r="R54" s="157"/>
      <c r="S54" s="157"/>
      <c r="T54" s="157"/>
      <c r="U54" s="157"/>
      <c r="V54" s="157"/>
      <c r="W54" s="157"/>
    </row>
    <row r="55" spans="1:23" ht="24" customHeight="1" x14ac:dyDescent="0.35">
      <c r="A55" s="158"/>
      <c r="B55" s="170"/>
      <c r="C55" s="171"/>
      <c r="D55" s="171"/>
      <c r="E55" s="157"/>
      <c r="F55" s="157"/>
      <c r="G55" s="157"/>
      <c r="H55" s="157"/>
      <c r="I55" s="157"/>
      <c r="J55" s="157"/>
      <c r="K55" s="157"/>
      <c r="L55" s="157"/>
      <c r="M55" s="157"/>
      <c r="N55" s="157"/>
      <c r="O55" s="157"/>
      <c r="P55" s="157"/>
      <c r="Q55" s="157"/>
      <c r="R55" s="157"/>
      <c r="S55" s="157"/>
      <c r="T55" s="157"/>
      <c r="U55" s="157"/>
      <c r="V55" s="157"/>
      <c r="W55" s="157"/>
    </row>
    <row r="56" spans="1:23" ht="24" customHeight="1" x14ac:dyDescent="0.35">
      <c r="A56" s="158"/>
      <c r="B56" s="170"/>
      <c r="C56" s="171"/>
      <c r="D56" s="171"/>
      <c r="E56" s="157"/>
      <c r="F56" s="157"/>
      <c r="G56" s="157"/>
      <c r="H56" s="157"/>
      <c r="I56" s="157"/>
      <c r="J56" s="157"/>
      <c r="K56" s="157"/>
      <c r="L56" s="157"/>
      <c r="M56" s="157"/>
      <c r="N56" s="157"/>
      <c r="O56" s="157"/>
      <c r="P56" s="157"/>
      <c r="Q56" s="157"/>
      <c r="R56" s="157"/>
      <c r="S56" s="157"/>
      <c r="T56" s="157"/>
      <c r="U56" s="157"/>
      <c r="V56" s="157"/>
      <c r="W56" s="157"/>
    </row>
    <row r="57" spans="1:23" ht="24" customHeight="1" x14ac:dyDescent="0.35">
      <c r="A57" s="158"/>
      <c r="B57" s="170"/>
      <c r="C57" s="171"/>
      <c r="D57" s="171"/>
      <c r="E57" s="157"/>
      <c r="F57" s="157"/>
      <c r="G57" s="157"/>
      <c r="H57" s="157"/>
      <c r="I57" s="157"/>
      <c r="J57" s="157"/>
      <c r="K57" s="157"/>
      <c r="L57" s="157"/>
      <c r="M57" s="157"/>
      <c r="N57" s="157"/>
      <c r="O57" s="157"/>
      <c r="P57" s="157"/>
      <c r="Q57" s="157"/>
      <c r="R57" s="157"/>
      <c r="S57" s="157"/>
      <c r="T57" s="157"/>
      <c r="U57" s="157"/>
      <c r="V57" s="157"/>
      <c r="W57" s="157"/>
    </row>
    <row r="58" spans="1:23" ht="24" customHeight="1" x14ac:dyDescent="0.35">
      <c r="A58" s="158"/>
      <c r="B58" s="170"/>
      <c r="C58" s="171"/>
      <c r="D58" s="171"/>
      <c r="E58" s="157"/>
      <c r="F58" s="157"/>
      <c r="G58" s="157"/>
      <c r="H58" s="157"/>
      <c r="I58" s="157"/>
      <c r="J58" s="157"/>
      <c r="K58" s="157"/>
      <c r="L58" s="157"/>
      <c r="M58" s="157"/>
      <c r="N58" s="157"/>
      <c r="O58" s="157"/>
      <c r="P58" s="157"/>
      <c r="Q58" s="157"/>
      <c r="R58" s="157"/>
      <c r="S58" s="157"/>
      <c r="T58" s="157"/>
      <c r="U58" s="157"/>
      <c r="V58" s="157"/>
      <c r="W58" s="157"/>
    </row>
    <row r="59" spans="1:23" ht="24" customHeight="1" x14ac:dyDescent="0.35">
      <c r="A59" s="158"/>
      <c r="B59" s="170"/>
      <c r="C59" s="171"/>
      <c r="D59" s="171"/>
      <c r="E59" s="157"/>
      <c r="F59" s="157"/>
      <c r="G59" s="157"/>
      <c r="H59" s="157"/>
      <c r="I59" s="157"/>
      <c r="J59" s="157"/>
      <c r="K59" s="157"/>
      <c r="L59" s="157"/>
      <c r="M59" s="157"/>
      <c r="N59" s="157"/>
      <c r="O59" s="157"/>
      <c r="P59" s="157"/>
      <c r="Q59" s="157"/>
      <c r="R59" s="157"/>
      <c r="S59" s="157"/>
      <c r="T59" s="157"/>
      <c r="U59" s="157"/>
      <c r="V59" s="157"/>
      <c r="W59" s="157"/>
    </row>
    <row r="60" spans="1:23" ht="24" customHeight="1" x14ac:dyDescent="0.35">
      <c r="A60" s="158"/>
      <c r="B60" s="170"/>
      <c r="C60" s="171"/>
      <c r="D60" s="171"/>
      <c r="E60" s="157"/>
      <c r="F60" s="157"/>
      <c r="G60" s="157"/>
      <c r="H60" s="157"/>
      <c r="I60" s="157"/>
      <c r="J60" s="157"/>
      <c r="K60" s="157"/>
      <c r="L60" s="157"/>
      <c r="M60" s="157"/>
      <c r="N60" s="157"/>
      <c r="O60" s="157"/>
      <c r="P60" s="157"/>
      <c r="Q60" s="157"/>
      <c r="R60" s="157"/>
      <c r="S60" s="157"/>
      <c r="T60" s="157"/>
      <c r="U60" s="157"/>
      <c r="V60" s="157"/>
      <c r="W60" s="157"/>
    </row>
    <row r="61" spans="1:23" ht="24" customHeight="1" x14ac:dyDescent="0.35">
      <c r="A61" s="158"/>
      <c r="B61" s="170"/>
      <c r="C61" s="171"/>
      <c r="D61" s="171"/>
      <c r="E61" s="157"/>
      <c r="F61" s="157"/>
      <c r="G61" s="157"/>
      <c r="H61" s="157"/>
      <c r="I61" s="157"/>
      <c r="J61" s="157"/>
      <c r="K61" s="157"/>
      <c r="L61" s="157"/>
      <c r="M61" s="157"/>
      <c r="N61" s="157"/>
      <c r="O61" s="157"/>
      <c r="P61" s="157"/>
      <c r="Q61" s="157"/>
      <c r="R61" s="157"/>
      <c r="S61" s="157"/>
      <c r="T61" s="157"/>
      <c r="U61" s="157"/>
      <c r="V61" s="157"/>
      <c r="W61" s="157"/>
    </row>
    <row r="62" spans="1:23" ht="24" customHeight="1" x14ac:dyDescent="0.35">
      <c r="A62" s="158"/>
      <c r="B62" s="170"/>
      <c r="C62" s="171"/>
      <c r="D62" s="171"/>
      <c r="E62" s="157"/>
      <c r="F62" s="157"/>
      <c r="G62" s="157"/>
      <c r="H62" s="157"/>
      <c r="I62" s="157"/>
      <c r="J62" s="157"/>
      <c r="K62" s="157"/>
      <c r="L62" s="157"/>
      <c r="M62" s="157"/>
      <c r="N62" s="157"/>
      <c r="O62" s="157"/>
      <c r="P62" s="157"/>
      <c r="Q62" s="157"/>
      <c r="R62" s="157"/>
      <c r="S62" s="157"/>
      <c r="T62" s="157"/>
      <c r="U62" s="157"/>
      <c r="V62" s="157"/>
      <c r="W62" s="157"/>
    </row>
    <row r="63" spans="1:23" ht="24" customHeight="1" x14ac:dyDescent="0.35">
      <c r="A63" s="158"/>
      <c r="B63" s="170"/>
      <c r="C63" s="171"/>
      <c r="D63" s="171"/>
      <c r="E63" s="157"/>
      <c r="F63" s="157"/>
      <c r="G63" s="157"/>
      <c r="H63" s="157"/>
      <c r="I63" s="157"/>
      <c r="J63" s="157"/>
      <c r="K63" s="157"/>
      <c r="L63" s="157"/>
      <c r="M63" s="157"/>
      <c r="N63" s="157"/>
      <c r="O63" s="157"/>
      <c r="P63" s="157"/>
      <c r="Q63" s="157"/>
      <c r="R63" s="157"/>
      <c r="S63" s="157"/>
      <c r="T63" s="157"/>
      <c r="U63" s="157"/>
      <c r="V63" s="157"/>
      <c r="W63" s="157"/>
    </row>
    <row r="64" spans="1:23" ht="24" customHeight="1" x14ac:dyDescent="0.35">
      <c r="A64" s="158"/>
      <c r="B64" s="170"/>
      <c r="C64" s="171"/>
      <c r="D64" s="171"/>
      <c r="E64" s="157"/>
      <c r="F64" s="157"/>
      <c r="G64" s="157"/>
      <c r="H64" s="157"/>
      <c r="I64" s="157"/>
      <c r="J64" s="157"/>
      <c r="K64" s="157"/>
      <c r="L64" s="157"/>
      <c r="M64" s="157"/>
      <c r="N64" s="157"/>
      <c r="O64" s="157"/>
      <c r="P64" s="157"/>
      <c r="Q64" s="157"/>
      <c r="R64" s="157"/>
      <c r="S64" s="157"/>
      <c r="T64" s="157"/>
      <c r="U64" s="157"/>
      <c r="V64" s="157"/>
      <c r="W64" s="157"/>
    </row>
    <row r="65" spans="1:23" ht="24" customHeight="1" x14ac:dyDescent="0.35">
      <c r="A65" s="158"/>
      <c r="B65" s="170"/>
      <c r="C65" s="171"/>
      <c r="D65" s="171"/>
      <c r="E65" s="157"/>
      <c r="F65" s="157"/>
      <c r="G65" s="157"/>
      <c r="H65" s="157"/>
      <c r="I65" s="157"/>
      <c r="J65" s="157"/>
      <c r="K65" s="157"/>
      <c r="L65" s="157"/>
      <c r="M65" s="157"/>
      <c r="N65" s="157"/>
      <c r="O65" s="157"/>
      <c r="P65" s="157"/>
      <c r="Q65" s="157"/>
      <c r="R65" s="157"/>
      <c r="S65" s="157"/>
      <c r="T65" s="157"/>
      <c r="U65" s="157"/>
      <c r="V65" s="157"/>
      <c r="W65" s="157"/>
    </row>
    <row r="66" spans="1:23" ht="24" customHeight="1" x14ac:dyDescent="0.35">
      <c r="A66" s="158"/>
      <c r="B66" s="170"/>
      <c r="C66" s="171"/>
      <c r="D66" s="171"/>
      <c r="E66" s="157"/>
      <c r="F66" s="157"/>
      <c r="G66" s="157"/>
      <c r="H66" s="157"/>
      <c r="I66" s="157"/>
      <c r="J66" s="157"/>
      <c r="K66" s="157"/>
      <c r="L66" s="157"/>
      <c r="M66" s="157"/>
      <c r="N66" s="157"/>
      <c r="O66" s="157"/>
      <c r="P66" s="157"/>
      <c r="Q66" s="157"/>
      <c r="R66" s="157"/>
      <c r="S66" s="157"/>
      <c r="T66" s="157"/>
      <c r="U66" s="157"/>
      <c r="V66" s="157"/>
      <c r="W66" s="157"/>
    </row>
    <row r="67" spans="1:23" ht="24" customHeight="1" x14ac:dyDescent="0.35">
      <c r="A67" s="158"/>
      <c r="B67" s="170"/>
      <c r="C67" s="171"/>
      <c r="D67" s="171"/>
      <c r="E67" s="157"/>
      <c r="F67" s="157"/>
      <c r="G67" s="157"/>
      <c r="H67" s="157"/>
      <c r="I67" s="157"/>
      <c r="J67" s="157"/>
      <c r="K67" s="157"/>
      <c r="L67" s="157"/>
      <c r="M67" s="157"/>
      <c r="N67" s="157"/>
      <c r="O67" s="157"/>
      <c r="P67" s="157"/>
      <c r="Q67" s="157"/>
      <c r="R67" s="157"/>
      <c r="S67" s="157"/>
      <c r="T67" s="157"/>
      <c r="U67" s="157"/>
      <c r="V67" s="157"/>
      <c r="W67" s="157"/>
    </row>
    <row r="68" spans="1:23" ht="24" customHeight="1" x14ac:dyDescent="0.35">
      <c r="A68" s="158"/>
      <c r="B68" s="170"/>
      <c r="C68" s="171"/>
      <c r="D68" s="171"/>
      <c r="E68" s="157"/>
      <c r="F68" s="157"/>
      <c r="G68" s="157"/>
      <c r="H68" s="157"/>
      <c r="I68" s="157"/>
      <c r="J68" s="157"/>
      <c r="K68" s="157"/>
      <c r="L68" s="157"/>
      <c r="M68" s="157"/>
      <c r="N68" s="157"/>
      <c r="O68" s="157"/>
      <c r="P68" s="157"/>
      <c r="Q68" s="157"/>
      <c r="R68" s="157"/>
      <c r="S68" s="157"/>
      <c r="T68" s="157"/>
      <c r="U68" s="157"/>
      <c r="V68" s="157"/>
      <c r="W68" s="157"/>
    </row>
    <row r="69" spans="1:23" ht="24" customHeight="1" x14ac:dyDescent="0.35">
      <c r="A69" s="158"/>
      <c r="B69" s="170"/>
      <c r="C69" s="171"/>
      <c r="D69" s="171"/>
      <c r="E69" s="157"/>
      <c r="F69" s="157"/>
      <c r="G69" s="157"/>
      <c r="H69" s="157"/>
      <c r="I69" s="157"/>
      <c r="J69" s="157"/>
      <c r="K69" s="157"/>
      <c r="L69" s="157"/>
      <c r="M69" s="157"/>
      <c r="N69" s="157"/>
      <c r="O69" s="157"/>
      <c r="P69" s="157"/>
      <c r="Q69" s="157"/>
      <c r="R69" s="157"/>
      <c r="S69" s="157"/>
      <c r="T69" s="157"/>
      <c r="U69" s="157"/>
      <c r="V69" s="157"/>
      <c r="W69" s="157"/>
    </row>
    <row r="70" spans="1:23" ht="24" customHeight="1" x14ac:dyDescent="0.35">
      <c r="A70" s="158"/>
      <c r="B70" s="170"/>
      <c r="C70" s="171"/>
      <c r="D70" s="171"/>
      <c r="E70" s="157"/>
      <c r="F70" s="157"/>
      <c r="G70" s="157"/>
      <c r="H70" s="157"/>
      <c r="I70" s="157"/>
      <c r="J70" s="157"/>
      <c r="K70" s="157"/>
      <c r="L70" s="157"/>
      <c r="M70" s="157"/>
      <c r="N70" s="157"/>
      <c r="O70" s="157"/>
      <c r="P70" s="157"/>
      <c r="Q70" s="157"/>
      <c r="R70" s="157"/>
      <c r="S70" s="157"/>
      <c r="T70" s="157"/>
      <c r="U70" s="157"/>
      <c r="V70" s="157"/>
      <c r="W70" s="157"/>
    </row>
    <row r="71" spans="1:23" ht="24" customHeight="1" x14ac:dyDescent="0.35">
      <c r="A71" s="158"/>
      <c r="B71" s="170"/>
      <c r="C71" s="171"/>
      <c r="D71" s="171"/>
      <c r="E71" s="157"/>
      <c r="F71" s="157"/>
      <c r="G71" s="157"/>
      <c r="H71" s="157"/>
      <c r="I71" s="157"/>
      <c r="J71" s="157"/>
      <c r="K71" s="157"/>
      <c r="L71" s="157"/>
      <c r="M71" s="157"/>
      <c r="N71" s="157"/>
      <c r="O71" s="157"/>
      <c r="P71" s="157"/>
      <c r="Q71" s="157"/>
      <c r="R71" s="157"/>
      <c r="S71" s="157"/>
      <c r="T71" s="157"/>
      <c r="U71" s="157"/>
      <c r="V71" s="157"/>
      <c r="W71" s="157"/>
    </row>
    <row r="72" spans="1:23" ht="24" customHeight="1" x14ac:dyDescent="0.35">
      <c r="A72" s="158"/>
      <c r="B72" s="170"/>
      <c r="C72" s="171"/>
      <c r="D72" s="171"/>
      <c r="E72" s="157"/>
      <c r="F72" s="157"/>
      <c r="G72" s="157"/>
      <c r="H72" s="157"/>
      <c r="I72" s="157"/>
      <c r="J72" s="157"/>
      <c r="K72" s="157"/>
      <c r="L72" s="157"/>
      <c r="M72" s="157"/>
      <c r="N72" s="157"/>
      <c r="O72" s="157"/>
      <c r="P72" s="157"/>
      <c r="Q72" s="157"/>
      <c r="R72" s="157"/>
      <c r="S72" s="157"/>
      <c r="T72" s="157"/>
      <c r="U72" s="157"/>
      <c r="V72" s="157"/>
      <c r="W72" s="157"/>
    </row>
    <row r="73" spans="1:23" ht="24" customHeight="1" x14ac:dyDescent="0.35">
      <c r="A73" s="158"/>
      <c r="B73" s="170"/>
      <c r="C73" s="171"/>
      <c r="D73" s="171"/>
      <c r="E73" s="157"/>
      <c r="F73" s="157"/>
      <c r="G73" s="157"/>
      <c r="H73" s="157"/>
      <c r="I73" s="157"/>
      <c r="J73" s="157"/>
      <c r="K73" s="157"/>
      <c r="L73" s="157"/>
      <c r="M73" s="157"/>
      <c r="N73" s="157"/>
      <c r="O73" s="157"/>
      <c r="P73" s="157"/>
      <c r="Q73" s="157"/>
      <c r="R73" s="157"/>
      <c r="S73" s="157"/>
      <c r="T73" s="157"/>
      <c r="U73" s="157"/>
      <c r="V73" s="157"/>
      <c r="W73" s="157"/>
    </row>
    <row r="74" spans="1:23" ht="24" customHeight="1" x14ac:dyDescent="0.35">
      <c r="A74" s="158"/>
      <c r="B74" s="170"/>
      <c r="C74" s="171"/>
      <c r="D74" s="171"/>
      <c r="E74" s="157"/>
      <c r="F74" s="157"/>
      <c r="G74" s="157"/>
      <c r="H74" s="157"/>
      <c r="I74" s="157"/>
      <c r="J74" s="157"/>
      <c r="K74" s="157"/>
      <c r="L74" s="157"/>
      <c r="M74" s="157"/>
      <c r="N74" s="157"/>
      <c r="O74" s="157"/>
      <c r="P74" s="157"/>
      <c r="Q74" s="157"/>
      <c r="R74" s="157"/>
      <c r="S74" s="157"/>
      <c r="T74" s="157"/>
      <c r="U74" s="157"/>
      <c r="V74" s="157"/>
      <c r="W74" s="157"/>
    </row>
    <row r="75" spans="1:23" ht="24" customHeight="1" x14ac:dyDescent="0.35">
      <c r="A75" s="158"/>
      <c r="B75" s="170"/>
      <c r="C75" s="171"/>
      <c r="D75" s="171"/>
      <c r="E75" s="157"/>
      <c r="F75" s="157"/>
      <c r="G75" s="157"/>
      <c r="H75" s="157"/>
      <c r="I75" s="157"/>
      <c r="J75" s="157"/>
      <c r="K75" s="157"/>
      <c r="L75" s="157"/>
      <c r="M75" s="157"/>
      <c r="N75" s="157"/>
      <c r="O75" s="157"/>
      <c r="P75" s="157"/>
      <c r="Q75" s="157"/>
      <c r="R75" s="157"/>
      <c r="S75" s="157"/>
      <c r="T75" s="157"/>
      <c r="U75" s="157"/>
      <c r="V75" s="157"/>
      <c r="W75" s="157"/>
    </row>
    <row r="76" spans="1:23" ht="24" customHeight="1" x14ac:dyDescent="0.35">
      <c r="A76" s="158"/>
      <c r="B76" s="170"/>
      <c r="C76" s="171"/>
      <c r="D76" s="171"/>
      <c r="E76" s="157"/>
      <c r="F76" s="157"/>
      <c r="G76" s="157"/>
      <c r="H76" s="157"/>
      <c r="I76" s="157"/>
      <c r="J76" s="157"/>
      <c r="K76" s="157"/>
      <c r="L76" s="157"/>
      <c r="M76" s="157"/>
      <c r="N76" s="157"/>
      <c r="O76" s="157"/>
      <c r="P76" s="157"/>
      <c r="Q76" s="157"/>
      <c r="R76" s="157"/>
      <c r="S76" s="157"/>
      <c r="T76" s="157"/>
      <c r="U76" s="157"/>
      <c r="V76" s="157"/>
      <c r="W76" s="157"/>
    </row>
    <row r="77" spans="1:23" ht="24" customHeight="1" x14ac:dyDescent="0.35">
      <c r="A77" s="158"/>
      <c r="B77" s="170"/>
      <c r="C77" s="171"/>
      <c r="D77" s="171"/>
      <c r="E77" s="157"/>
      <c r="F77" s="157"/>
      <c r="G77" s="157"/>
      <c r="H77" s="157"/>
      <c r="I77" s="157"/>
      <c r="J77" s="157"/>
      <c r="K77" s="157"/>
      <c r="L77" s="157"/>
      <c r="M77" s="157"/>
      <c r="N77" s="157"/>
      <c r="O77" s="157"/>
      <c r="P77" s="157"/>
      <c r="Q77" s="157"/>
      <c r="R77" s="157"/>
      <c r="S77" s="157"/>
      <c r="T77" s="157"/>
      <c r="U77" s="157"/>
      <c r="V77" s="157"/>
      <c r="W77" s="157"/>
    </row>
    <row r="78" spans="1:23" ht="24" customHeight="1" x14ac:dyDescent="0.35">
      <c r="A78" s="158"/>
      <c r="B78" s="170"/>
      <c r="C78" s="171"/>
      <c r="D78" s="171"/>
      <c r="E78" s="157"/>
      <c r="F78" s="157"/>
      <c r="G78" s="157"/>
      <c r="H78" s="157"/>
      <c r="I78" s="157"/>
      <c r="J78" s="157"/>
      <c r="K78" s="157"/>
      <c r="L78" s="157"/>
      <c r="M78" s="157"/>
      <c r="N78" s="157"/>
      <c r="O78" s="157"/>
      <c r="P78" s="157"/>
      <c r="Q78" s="157"/>
      <c r="R78" s="157"/>
      <c r="S78" s="157"/>
      <c r="T78" s="157"/>
      <c r="U78" s="157"/>
      <c r="V78" s="157"/>
      <c r="W78" s="157"/>
    </row>
    <row r="79" spans="1:23" ht="24" customHeight="1" x14ac:dyDescent="0.35">
      <c r="A79" s="158"/>
      <c r="B79" s="170"/>
      <c r="C79" s="171"/>
      <c r="D79" s="171"/>
      <c r="E79" s="157"/>
      <c r="F79" s="157"/>
      <c r="G79" s="157"/>
      <c r="H79" s="157"/>
      <c r="I79" s="157"/>
      <c r="J79" s="157"/>
      <c r="K79" s="157"/>
      <c r="L79" s="157"/>
      <c r="M79" s="157"/>
      <c r="N79" s="157"/>
      <c r="O79" s="157"/>
      <c r="P79" s="157"/>
      <c r="Q79" s="157"/>
      <c r="R79" s="157"/>
      <c r="S79" s="157"/>
      <c r="T79" s="157"/>
      <c r="U79" s="157"/>
      <c r="V79" s="157"/>
      <c r="W79" s="157"/>
    </row>
    <row r="80" spans="1:23" ht="24" customHeight="1" x14ac:dyDescent="0.35">
      <c r="A80" s="158"/>
      <c r="B80" s="170"/>
      <c r="C80" s="171"/>
      <c r="D80" s="171"/>
      <c r="E80" s="157"/>
      <c r="F80" s="157"/>
      <c r="G80" s="157"/>
      <c r="H80" s="157"/>
      <c r="I80" s="157"/>
      <c r="J80" s="157"/>
      <c r="K80" s="157"/>
      <c r="L80" s="157"/>
      <c r="M80" s="157"/>
      <c r="N80" s="157"/>
      <c r="O80" s="157"/>
      <c r="P80" s="157"/>
      <c r="Q80" s="157"/>
      <c r="R80" s="157"/>
      <c r="S80" s="157"/>
      <c r="T80" s="157"/>
      <c r="U80" s="157"/>
      <c r="V80" s="157"/>
      <c r="W80" s="157"/>
    </row>
    <row r="81" spans="1:23" ht="24" customHeight="1" x14ac:dyDescent="0.35">
      <c r="A81" s="158"/>
      <c r="B81" s="170"/>
      <c r="C81" s="171"/>
      <c r="D81" s="171"/>
      <c r="E81" s="157"/>
      <c r="F81" s="157"/>
      <c r="G81" s="157"/>
      <c r="H81" s="157"/>
      <c r="I81" s="157"/>
      <c r="J81" s="157"/>
      <c r="K81" s="157"/>
      <c r="L81" s="157"/>
      <c r="M81" s="157"/>
      <c r="N81" s="157"/>
      <c r="O81" s="157"/>
      <c r="P81" s="157"/>
      <c r="Q81" s="157"/>
      <c r="R81" s="157"/>
      <c r="S81" s="157"/>
      <c r="T81" s="157"/>
      <c r="U81" s="157"/>
      <c r="V81" s="157"/>
      <c r="W81" s="157"/>
    </row>
    <row r="82" spans="1:23" ht="24" customHeight="1" x14ac:dyDescent="0.35">
      <c r="A82" s="158"/>
      <c r="B82" s="170"/>
      <c r="C82" s="171"/>
      <c r="D82" s="171"/>
      <c r="E82" s="157"/>
      <c r="F82" s="157"/>
      <c r="G82" s="157"/>
      <c r="H82" s="157"/>
      <c r="I82" s="157"/>
      <c r="J82" s="157"/>
      <c r="K82" s="157"/>
      <c r="L82" s="157"/>
      <c r="M82" s="157"/>
      <c r="N82" s="157"/>
      <c r="O82" s="157"/>
      <c r="P82" s="157"/>
      <c r="Q82" s="157"/>
      <c r="R82" s="157"/>
      <c r="S82" s="157"/>
      <c r="T82" s="157"/>
      <c r="U82" s="157"/>
      <c r="V82" s="157"/>
      <c r="W82" s="157"/>
    </row>
    <row r="83" spans="1:23" ht="24" customHeight="1" x14ac:dyDescent="0.35">
      <c r="A83" s="158"/>
      <c r="B83" s="170"/>
      <c r="C83" s="171"/>
      <c r="D83" s="171"/>
      <c r="E83" s="157"/>
      <c r="F83" s="157"/>
      <c r="G83" s="157"/>
      <c r="H83" s="157"/>
      <c r="I83" s="157"/>
      <c r="J83" s="157"/>
      <c r="K83" s="157"/>
      <c r="L83" s="157"/>
      <c r="M83" s="157"/>
      <c r="N83" s="157"/>
      <c r="O83" s="157"/>
      <c r="P83" s="157"/>
      <c r="Q83" s="157"/>
      <c r="R83" s="157"/>
      <c r="S83" s="157"/>
      <c r="T83" s="157"/>
      <c r="U83" s="157"/>
      <c r="V83" s="157"/>
      <c r="W83" s="157"/>
    </row>
    <row r="84" spans="1:23" ht="24" customHeight="1" x14ac:dyDescent="0.35">
      <c r="A84" s="158"/>
      <c r="B84" s="170"/>
      <c r="C84" s="171"/>
      <c r="D84" s="171"/>
      <c r="E84" s="157"/>
      <c r="F84" s="157"/>
      <c r="G84" s="157"/>
      <c r="H84" s="157"/>
      <c r="I84" s="157"/>
      <c r="J84" s="157"/>
      <c r="K84" s="157"/>
      <c r="L84" s="157"/>
      <c r="M84" s="157"/>
      <c r="N84" s="157"/>
      <c r="O84" s="157"/>
      <c r="P84" s="157"/>
      <c r="Q84" s="157"/>
      <c r="R84" s="157"/>
      <c r="S84" s="157"/>
      <c r="T84" s="157"/>
      <c r="U84" s="157"/>
      <c r="V84" s="157"/>
      <c r="W84" s="157"/>
    </row>
    <row r="85" spans="1:23" ht="24" customHeight="1" x14ac:dyDescent="0.35">
      <c r="A85" s="158"/>
      <c r="B85" s="170"/>
      <c r="C85" s="171"/>
      <c r="D85" s="171"/>
      <c r="E85" s="157"/>
      <c r="F85" s="157"/>
      <c r="G85" s="157"/>
      <c r="H85" s="157"/>
      <c r="I85" s="157"/>
      <c r="J85" s="157"/>
      <c r="K85" s="157"/>
      <c r="L85" s="157"/>
      <c r="M85" s="157"/>
      <c r="N85" s="157"/>
      <c r="O85" s="157"/>
      <c r="P85" s="157"/>
      <c r="Q85" s="157"/>
      <c r="R85" s="157"/>
      <c r="S85" s="157"/>
      <c r="T85" s="157"/>
      <c r="U85" s="157"/>
      <c r="V85" s="157"/>
      <c r="W85" s="157"/>
    </row>
    <row r="86" spans="1:23" ht="24" customHeight="1" x14ac:dyDescent="0.35">
      <c r="A86" s="158"/>
      <c r="B86" s="170"/>
      <c r="C86" s="171"/>
      <c r="D86" s="171"/>
      <c r="E86" s="157"/>
      <c r="F86" s="157"/>
      <c r="G86" s="157"/>
      <c r="H86" s="157"/>
      <c r="I86" s="157"/>
      <c r="J86" s="157"/>
      <c r="K86" s="157"/>
      <c r="L86" s="157"/>
      <c r="M86" s="157"/>
      <c r="N86" s="157"/>
      <c r="O86" s="157"/>
      <c r="P86" s="157"/>
      <c r="Q86" s="157"/>
      <c r="R86" s="157"/>
      <c r="S86" s="157"/>
      <c r="T86" s="157"/>
      <c r="U86" s="157"/>
      <c r="V86" s="157"/>
      <c r="W86" s="157"/>
    </row>
    <row r="87" spans="1:23" ht="24" customHeight="1" x14ac:dyDescent="0.35">
      <c r="A87" s="158"/>
      <c r="B87" s="170"/>
      <c r="C87" s="171"/>
      <c r="D87" s="171"/>
      <c r="E87" s="157"/>
      <c r="F87" s="157"/>
      <c r="G87" s="157"/>
      <c r="H87" s="157"/>
      <c r="I87" s="157"/>
      <c r="J87" s="157"/>
      <c r="K87" s="157"/>
      <c r="L87" s="157"/>
      <c r="M87" s="157"/>
      <c r="N87" s="157"/>
      <c r="O87" s="157"/>
      <c r="P87" s="157"/>
      <c r="Q87" s="157"/>
      <c r="R87" s="157"/>
      <c r="S87" s="157"/>
      <c r="T87" s="157"/>
      <c r="U87" s="157"/>
      <c r="V87" s="157"/>
      <c r="W87" s="157"/>
    </row>
    <row r="88" spans="1:23" ht="24" customHeight="1" x14ac:dyDescent="0.35">
      <c r="A88" s="158"/>
      <c r="B88" s="170"/>
      <c r="C88" s="171"/>
      <c r="D88" s="171"/>
      <c r="E88" s="157"/>
      <c r="F88" s="157"/>
      <c r="G88" s="157"/>
      <c r="H88" s="157"/>
      <c r="I88" s="157"/>
      <c r="J88" s="157"/>
      <c r="K88" s="157"/>
      <c r="L88" s="157"/>
      <c r="M88" s="157"/>
      <c r="N88" s="157"/>
      <c r="O88" s="157"/>
      <c r="P88" s="157"/>
      <c r="Q88" s="157"/>
      <c r="R88" s="157"/>
      <c r="S88" s="157"/>
      <c r="T88" s="157"/>
      <c r="U88" s="157"/>
      <c r="V88" s="157"/>
      <c r="W88" s="157"/>
    </row>
    <row r="89" spans="1:23" ht="24" customHeight="1" x14ac:dyDescent="0.35">
      <c r="A89" s="158"/>
      <c r="B89" s="170"/>
      <c r="C89" s="171"/>
      <c r="D89" s="171"/>
      <c r="E89" s="157"/>
      <c r="F89" s="157"/>
      <c r="G89" s="157"/>
      <c r="H89" s="157"/>
      <c r="I89" s="157"/>
      <c r="J89" s="157"/>
      <c r="K89" s="157"/>
      <c r="L89" s="157"/>
      <c r="M89" s="157"/>
      <c r="N89" s="157"/>
      <c r="O89" s="157"/>
      <c r="P89" s="157"/>
      <c r="Q89" s="157"/>
      <c r="R89" s="157"/>
      <c r="S89" s="157"/>
      <c r="T89" s="157"/>
      <c r="U89" s="157"/>
      <c r="V89" s="157"/>
      <c r="W89" s="157"/>
    </row>
    <row r="90" spans="1:23" ht="24" customHeight="1" x14ac:dyDescent="0.35">
      <c r="A90" s="158"/>
      <c r="B90" s="170"/>
      <c r="C90" s="171"/>
      <c r="D90" s="171"/>
      <c r="E90" s="157"/>
      <c r="F90" s="157"/>
      <c r="G90" s="157"/>
      <c r="H90" s="157"/>
      <c r="I90" s="157"/>
      <c r="J90" s="157"/>
      <c r="K90" s="157"/>
      <c r="L90" s="157"/>
      <c r="M90" s="157"/>
      <c r="N90" s="157"/>
      <c r="O90" s="157"/>
      <c r="P90" s="157"/>
      <c r="Q90" s="157"/>
      <c r="R90" s="157"/>
      <c r="S90" s="157"/>
      <c r="T90" s="157"/>
      <c r="U90" s="157"/>
      <c r="V90" s="157"/>
      <c r="W90" s="157"/>
    </row>
    <row r="91" spans="1:23" ht="24" customHeight="1" x14ac:dyDescent="0.35">
      <c r="A91" s="158"/>
      <c r="B91" s="170"/>
      <c r="C91" s="171"/>
      <c r="D91" s="171"/>
      <c r="E91" s="157"/>
      <c r="F91" s="157"/>
      <c r="G91" s="157"/>
      <c r="H91" s="157"/>
      <c r="I91" s="157"/>
      <c r="J91" s="157"/>
      <c r="K91" s="157"/>
      <c r="L91" s="157"/>
      <c r="M91" s="157"/>
      <c r="N91" s="157"/>
      <c r="O91" s="157"/>
      <c r="P91" s="157"/>
      <c r="Q91" s="157"/>
      <c r="R91" s="157"/>
      <c r="S91" s="157"/>
      <c r="T91" s="157"/>
      <c r="U91" s="157"/>
      <c r="V91" s="157"/>
      <c r="W91" s="157"/>
    </row>
    <row r="92" spans="1:23" ht="24" customHeight="1" x14ac:dyDescent="0.35">
      <c r="A92" s="158"/>
      <c r="B92" s="170"/>
      <c r="C92" s="171"/>
      <c r="D92" s="171"/>
      <c r="E92" s="157"/>
      <c r="F92" s="157"/>
      <c r="G92" s="157"/>
      <c r="H92" s="157"/>
      <c r="I92" s="157"/>
      <c r="J92" s="157"/>
      <c r="K92" s="157"/>
      <c r="L92" s="157"/>
      <c r="M92" s="157"/>
      <c r="N92" s="157"/>
      <c r="O92" s="157"/>
      <c r="P92" s="157"/>
      <c r="Q92" s="157"/>
      <c r="R92" s="157"/>
      <c r="S92" s="157"/>
      <c r="T92" s="157"/>
      <c r="U92" s="157"/>
      <c r="V92" s="157"/>
      <c r="W92" s="157"/>
    </row>
    <row r="93" spans="1:23" ht="24" customHeight="1" x14ac:dyDescent="0.35">
      <c r="A93" s="158"/>
      <c r="B93" s="170"/>
      <c r="C93" s="171"/>
      <c r="D93" s="171"/>
      <c r="E93" s="157"/>
      <c r="F93" s="157"/>
      <c r="G93" s="157"/>
      <c r="H93" s="157"/>
      <c r="I93" s="157"/>
      <c r="J93" s="157"/>
      <c r="K93" s="157"/>
      <c r="L93" s="157"/>
      <c r="M93" s="157"/>
      <c r="N93" s="157"/>
      <c r="O93" s="157"/>
      <c r="P93" s="157"/>
      <c r="Q93" s="157"/>
      <c r="R93" s="157"/>
      <c r="S93" s="157"/>
      <c r="T93" s="157"/>
      <c r="U93" s="157"/>
      <c r="V93" s="157"/>
      <c r="W93" s="157"/>
    </row>
    <row r="94" spans="1:23" ht="24" customHeight="1" x14ac:dyDescent="0.35">
      <c r="A94" s="158"/>
      <c r="B94" s="170"/>
      <c r="C94" s="171"/>
      <c r="D94" s="171"/>
      <c r="E94" s="157"/>
      <c r="F94" s="157"/>
      <c r="G94" s="157"/>
      <c r="H94" s="157"/>
      <c r="I94" s="157"/>
      <c r="J94" s="157"/>
      <c r="K94" s="157"/>
      <c r="L94" s="157"/>
      <c r="M94" s="157"/>
      <c r="N94" s="157"/>
      <c r="O94" s="157"/>
      <c r="P94" s="157"/>
      <c r="Q94" s="157"/>
      <c r="R94" s="157"/>
      <c r="S94" s="157"/>
      <c r="T94" s="157"/>
      <c r="U94" s="157"/>
      <c r="V94" s="157"/>
      <c r="W94" s="157"/>
    </row>
    <row r="95" spans="1:23" ht="24" customHeight="1" x14ac:dyDescent="0.35">
      <c r="A95" s="158"/>
      <c r="B95" s="170"/>
      <c r="C95" s="171"/>
      <c r="D95" s="171"/>
      <c r="E95" s="157"/>
      <c r="F95" s="157"/>
      <c r="G95" s="157"/>
      <c r="H95" s="157"/>
      <c r="I95" s="157"/>
      <c r="J95" s="157"/>
      <c r="K95" s="157"/>
      <c r="L95" s="157"/>
      <c r="M95" s="157"/>
      <c r="N95" s="157"/>
      <c r="O95" s="157"/>
      <c r="P95" s="157"/>
      <c r="Q95" s="157"/>
      <c r="R95" s="157"/>
      <c r="S95" s="157"/>
      <c r="T95" s="157"/>
      <c r="U95" s="157"/>
      <c r="V95" s="157"/>
      <c r="W95" s="157"/>
    </row>
    <row r="96" spans="1:23" ht="24" customHeight="1" x14ac:dyDescent="0.35">
      <c r="A96" s="158"/>
      <c r="B96" s="170"/>
      <c r="C96" s="171"/>
      <c r="D96" s="171"/>
      <c r="E96" s="157"/>
      <c r="F96" s="157"/>
      <c r="G96" s="157"/>
      <c r="H96" s="157"/>
      <c r="I96" s="157"/>
      <c r="J96" s="157"/>
      <c r="K96" s="157"/>
      <c r="L96" s="157"/>
      <c r="M96" s="157"/>
      <c r="N96" s="157"/>
      <c r="O96" s="157"/>
      <c r="P96" s="157"/>
      <c r="Q96" s="157"/>
      <c r="R96" s="157"/>
      <c r="S96" s="157"/>
      <c r="T96" s="157"/>
      <c r="U96" s="157"/>
      <c r="V96" s="157"/>
      <c r="W96" s="157"/>
    </row>
    <row r="97" spans="1:23" ht="24" customHeight="1" x14ac:dyDescent="0.35">
      <c r="A97" s="158"/>
      <c r="B97" s="170"/>
      <c r="C97" s="171"/>
      <c r="D97" s="171"/>
      <c r="E97" s="157"/>
      <c r="F97" s="157"/>
      <c r="G97" s="157"/>
      <c r="H97" s="157"/>
      <c r="I97" s="157"/>
      <c r="J97" s="157"/>
      <c r="K97" s="157"/>
      <c r="L97" s="157"/>
      <c r="M97" s="157"/>
      <c r="N97" s="157"/>
      <c r="O97" s="157"/>
      <c r="P97" s="157"/>
      <c r="Q97" s="157"/>
      <c r="R97" s="157"/>
      <c r="S97" s="157"/>
      <c r="T97" s="157"/>
      <c r="U97" s="157"/>
      <c r="V97" s="157"/>
      <c r="W97" s="157"/>
    </row>
    <row r="98" spans="1:23" ht="24" customHeight="1" x14ac:dyDescent="0.35">
      <c r="A98" s="158"/>
      <c r="B98" s="170"/>
      <c r="C98" s="171"/>
      <c r="D98" s="171"/>
      <c r="E98" s="157"/>
      <c r="F98" s="157"/>
      <c r="G98" s="157"/>
      <c r="H98" s="157"/>
      <c r="I98" s="157"/>
      <c r="J98" s="157"/>
      <c r="K98" s="157"/>
      <c r="L98" s="157"/>
      <c r="M98" s="157"/>
      <c r="N98" s="157"/>
      <c r="O98" s="157"/>
      <c r="P98" s="157"/>
      <c r="Q98" s="157"/>
      <c r="R98" s="157"/>
      <c r="S98" s="157"/>
      <c r="T98" s="157"/>
      <c r="U98" s="157"/>
      <c r="V98" s="157"/>
      <c r="W98" s="157"/>
    </row>
    <row r="99" spans="1:23" ht="24" customHeight="1" x14ac:dyDescent="0.35">
      <c r="A99" s="158"/>
      <c r="B99" s="170"/>
      <c r="C99" s="171"/>
      <c r="D99" s="171"/>
      <c r="E99" s="157"/>
      <c r="F99" s="157"/>
      <c r="G99" s="157"/>
      <c r="H99" s="157"/>
      <c r="I99" s="157"/>
      <c r="J99" s="157"/>
      <c r="K99" s="157"/>
      <c r="L99" s="157"/>
      <c r="M99" s="157"/>
      <c r="N99" s="157"/>
      <c r="O99" s="157"/>
      <c r="P99" s="157"/>
      <c r="Q99" s="157"/>
      <c r="R99" s="157"/>
      <c r="S99" s="157"/>
      <c r="T99" s="157"/>
      <c r="U99" s="157"/>
      <c r="V99" s="157"/>
      <c r="W99" s="157"/>
    </row>
    <row r="100" spans="1:23" ht="24" customHeight="1" x14ac:dyDescent="0.35">
      <c r="A100" s="158"/>
      <c r="B100" s="170"/>
      <c r="C100" s="171"/>
      <c r="D100" s="171"/>
      <c r="E100" s="157"/>
      <c r="F100" s="157"/>
      <c r="G100" s="157"/>
      <c r="H100" s="157"/>
      <c r="I100" s="157"/>
      <c r="J100" s="157"/>
      <c r="K100" s="157"/>
      <c r="L100" s="157"/>
      <c r="M100" s="157"/>
      <c r="N100" s="157"/>
      <c r="O100" s="157"/>
      <c r="P100" s="157"/>
      <c r="Q100" s="157"/>
      <c r="R100" s="157"/>
      <c r="S100" s="157"/>
      <c r="T100" s="157"/>
      <c r="U100" s="157"/>
      <c r="V100" s="157"/>
      <c r="W100" s="157"/>
    </row>
    <row r="101" spans="1:23" ht="24" customHeight="1" x14ac:dyDescent="0.35">
      <c r="A101" s="158"/>
      <c r="B101" s="170"/>
      <c r="C101" s="171"/>
      <c r="D101" s="171"/>
      <c r="E101" s="157"/>
      <c r="F101" s="157"/>
      <c r="G101" s="157"/>
      <c r="H101" s="157"/>
      <c r="I101" s="157"/>
      <c r="J101" s="157"/>
      <c r="K101" s="157"/>
      <c r="L101" s="157"/>
      <c r="M101" s="157"/>
      <c r="N101" s="157"/>
      <c r="O101" s="157"/>
      <c r="P101" s="157"/>
      <c r="Q101" s="157"/>
      <c r="R101" s="157"/>
      <c r="S101" s="157"/>
      <c r="T101" s="157"/>
      <c r="U101" s="157"/>
      <c r="V101" s="157"/>
      <c r="W101" s="157"/>
    </row>
    <row r="102" spans="1:23" ht="24" customHeight="1" x14ac:dyDescent="0.35">
      <c r="A102" s="158"/>
      <c r="B102" s="170"/>
      <c r="C102" s="171"/>
      <c r="D102" s="171"/>
      <c r="E102" s="157"/>
      <c r="F102" s="157"/>
      <c r="G102" s="157"/>
      <c r="H102" s="157"/>
      <c r="I102" s="157"/>
      <c r="J102" s="157"/>
      <c r="K102" s="157"/>
      <c r="L102" s="157"/>
      <c r="M102" s="157"/>
      <c r="N102" s="157"/>
      <c r="O102" s="157"/>
      <c r="P102" s="157"/>
      <c r="Q102" s="157"/>
      <c r="R102" s="157"/>
      <c r="S102" s="157"/>
      <c r="T102" s="157"/>
      <c r="U102" s="157"/>
      <c r="V102" s="157"/>
      <c r="W102" s="157"/>
    </row>
    <row r="103" spans="1:23" ht="24" customHeight="1" x14ac:dyDescent="0.35">
      <c r="A103" s="158"/>
      <c r="B103" s="170"/>
      <c r="C103" s="171"/>
      <c r="D103" s="171"/>
      <c r="E103" s="157"/>
      <c r="F103" s="157"/>
      <c r="G103" s="157"/>
      <c r="H103" s="157"/>
      <c r="I103" s="157"/>
      <c r="J103" s="157"/>
      <c r="K103" s="157"/>
      <c r="L103" s="157"/>
      <c r="M103" s="157"/>
      <c r="N103" s="157"/>
      <c r="O103" s="157"/>
      <c r="P103" s="157"/>
      <c r="Q103" s="157"/>
      <c r="R103" s="157"/>
      <c r="S103" s="157"/>
      <c r="T103" s="157"/>
      <c r="U103" s="157"/>
      <c r="V103" s="157"/>
      <c r="W103" s="157"/>
    </row>
    <row r="104" spans="1:23" ht="24" customHeight="1" x14ac:dyDescent="0.35">
      <c r="A104" s="158"/>
      <c r="B104" s="170"/>
      <c r="C104" s="171"/>
      <c r="D104" s="171"/>
      <c r="E104" s="157"/>
      <c r="F104" s="157"/>
      <c r="G104" s="157"/>
      <c r="H104" s="157"/>
      <c r="I104" s="157"/>
      <c r="J104" s="157"/>
      <c r="K104" s="157"/>
      <c r="L104" s="157"/>
      <c r="M104" s="157"/>
      <c r="N104" s="157"/>
      <c r="O104" s="157"/>
      <c r="P104" s="157"/>
      <c r="Q104" s="157"/>
      <c r="R104" s="157"/>
      <c r="S104" s="157"/>
      <c r="T104" s="157"/>
      <c r="U104" s="157"/>
      <c r="V104" s="157"/>
      <c r="W104" s="157"/>
    </row>
    <row r="105" spans="1:23" ht="24" customHeight="1" x14ac:dyDescent="0.35">
      <c r="A105" s="158"/>
      <c r="B105" s="170"/>
      <c r="C105" s="171"/>
      <c r="D105" s="171"/>
      <c r="E105" s="157"/>
      <c r="F105" s="157"/>
      <c r="G105" s="157"/>
      <c r="H105" s="157"/>
      <c r="I105" s="157"/>
      <c r="J105" s="157"/>
      <c r="K105" s="157"/>
      <c r="L105" s="157"/>
      <c r="M105" s="157"/>
      <c r="N105" s="157"/>
      <c r="O105" s="157"/>
      <c r="P105" s="157"/>
      <c r="Q105" s="157"/>
      <c r="R105" s="157"/>
      <c r="S105" s="157"/>
      <c r="T105" s="157"/>
      <c r="U105" s="157"/>
      <c r="V105" s="157"/>
      <c r="W105" s="157"/>
    </row>
    <row r="106" spans="1:23" ht="24" customHeight="1" x14ac:dyDescent="0.35">
      <c r="A106" s="158"/>
      <c r="B106" s="170"/>
      <c r="C106" s="171"/>
      <c r="D106" s="171"/>
      <c r="E106" s="157"/>
      <c r="F106" s="157"/>
      <c r="G106" s="157"/>
      <c r="H106" s="157"/>
      <c r="I106" s="157"/>
      <c r="J106" s="157"/>
      <c r="K106" s="157"/>
      <c r="L106" s="157"/>
      <c r="M106" s="157"/>
      <c r="N106" s="157"/>
      <c r="O106" s="157"/>
      <c r="P106" s="157"/>
      <c r="Q106" s="157"/>
      <c r="R106" s="157"/>
      <c r="S106" s="157"/>
      <c r="T106" s="157"/>
      <c r="U106" s="157"/>
      <c r="V106" s="157"/>
      <c r="W106" s="157"/>
    </row>
    <row r="107" spans="1:23" ht="24" customHeight="1" x14ac:dyDescent="0.35">
      <c r="A107" s="158"/>
      <c r="B107" s="170"/>
      <c r="C107" s="171"/>
      <c r="D107" s="171"/>
      <c r="E107" s="157"/>
      <c r="F107" s="157"/>
      <c r="G107" s="157"/>
      <c r="H107" s="157"/>
      <c r="I107" s="157"/>
      <c r="J107" s="157"/>
      <c r="K107" s="157"/>
      <c r="L107" s="157"/>
      <c r="M107" s="157"/>
      <c r="N107" s="157"/>
      <c r="O107" s="157"/>
      <c r="P107" s="157"/>
      <c r="Q107" s="157"/>
      <c r="R107" s="157"/>
      <c r="S107" s="157"/>
      <c r="T107" s="157"/>
      <c r="U107" s="157"/>
      <c r="V107" s="157"/>
      <c r="W107" s="157"/>
    </row>
    <row r="108" spans="1:23" ht="24" customHeight="1" x14ac:dyDescent="0.35">
      <c r="A108" s="158"/>
      <c r="B108" s="170"/>
      <c r="C108" s="171"/>
      <c r="D108" s="171"/>
      <c r="E108" s="157"/>
      <c r="F108" s="157"/>
      <c r="G108" s="157"/>
      <c r="H108" s="157"/>
      <c r="I108" s="157"/>
      <c r="J108" s="157"/>
      <c r="K108" s="157"/>
      <c r="L108" s="157"/>
      <c r="M108" s="157"/>
      <c r="N108" s="157"/>
      <c r="O108" s="157"/>
      <c r="P108" s="157"/>
      <c r="Q108" s="157"/>
      <c r="R108" s="157"/>
      <c r="S108" s="157"/>
      <c r="T108" s="157"/>
      <c r="U108" s="157"/>
      <c r="V108" s="157"/>
      <c r="W108" s="157"/>
    </row>
    <row r="109" spans="1:23" ht="24" customHeight="1" x14ac:dyDescent="0.35">
      <c r="A109" s="158"/>
      <c r="B109" s="170"/>
      <c r="C109" s="171"/>
      <c r="D109" s="171"/>
      <c r="E109" s="157"/>
      <c r="F109" s="157"/>
      <c r="G109" s="157"/>
      <c r="H109" s="157"/>
      <c r="I109" s="157"/>
      <c r="J109" s="157"/>
      <c r="K109" s="157"/>
      <c r="L109" s="157"/>
      <c r="M109" s="157"/>
      <c r="N109" s="157"/>
      <c r="O109" s="157"/>
      <c r="P109" s="157"/>
      <c r="Q109" s="157"/>
      <c r="R109" s="157"/>
      <c r="S109" s="157"/>
      <c r="T109" s="157"/>
      <c r="U109" s="157"/>
      <c r="V109" s="157"/>
      <c r="W109" s="157"/>
    </row>
    <row r="110" spans="1:23" ht="24" customHeight="1" x14ac:dyDescent="0.35">
      <c r="A110" s="158"/>
      <c r="B110" s="170"/>
      <c r="C110" s="171"/>
      <c r="D110" s="171"/>
      <c r="E110" s="157"/>
      <c r="F110" s="157"/>
      <c r="G110" s="157"/>
      <c r="H110" s="157"/>
      <c r="I110" s="157"/>
      <c r="J110" s="157"/>
      <c r="K110" s="157"/>
      <c r="L110" s="157"/>
      <c r="M110" s="157"/>
      <c r="N110" s="157"/>
      <c r="O110" s="157"/>
      <c r="P110" s="157"/>
      <c r="Q110" s="157"/>
      <c r="R110" s="157"/>
      <c r="S110" s="157"/>
      <c r="T110" s="157"/>
      <c r="U110" s="157"/>
      <c r="V110" s="157"/>
      <c r="W110" s="157"/>
    </row>
    <row r="111" spans="1:23" ht="24" customHeight="1" x14ac:dyDescent="0.35">
      <c r="A111" s="158"/>
      <c r="B111" s="170"/>
      <c r="C111" s="171"/>
      <c r="D111" s="171"/>
      <c r="E111" s="157"/>
      <c r="F111" s="157"/>
      <c r="G111" s="157"/>
      <c r="H111" s="157"/>
      <c r="I111" s="157"/>
      <c r="J111" s="157"/>
      <c r="K111" s="157"/>
      <c r="L111" s="157"/>
      <c r="M111" s="157"/>
      <c r="N111" s="157"/>
      <c r="O111" s="157"/>
      <c r="P111" s="157"/>
      <c r="Q111" s="157"/>
      <c r="R111" s="157"/>
      <c r="S111" s="157"/>
      <c r="T111" s="157"/>
      <c r="U111" s="157"/>
      <c r="V111" s="157"/>
      <c r="W111" s="157"/>
    </row>
    <row r="112" spans="1:23" ht="24" customHeight="1" x14ac:dyDescent="0.35">
      <c r="A112" s="158"/>
      <c r="B112" s="170"/>
      <c r="C112" s="171"/>
      <c r="D112" s="171"/>
      <c r="E112" s="157"/>
      <c r="F112" s="157"/>
      <c r="G112" s="157"/>
      <c r="H112" s="157"/>
      <c r="I112" s="157"/>
      <c r="J112" s="157"/>
      <c r="K112" s="157"/>
      <c r="L112" s="157"/>
      <c r="M112" s="157"/>
      <c r="N112" s="157"/>
      <c r="O112" s="157"/>
      <c r="P112" s="157"/>
      <c r="Q112" s="157"/>
      <c r="R112" s="157"/>
      <c r="S112" s="157"/>
      <c r="T112" s="157"/>
      <c r="U112" s="157"/>
      <c r="V112" s="157"/>
      <c r="W112" s="157"/>
    </row>
    <row r="113" spans="1:23" ht="24" customHeight="1" x14ac:dyDescent="0.35">
      <c r="A113" s="158"/>
      <c r="B113" s="170"/>
      <c r="C113" s="171"/>
      <c r="D113" s="171"/>
      <c r="E113" s="157"/>
      <c r="F113" s="157"/>
      <c r="G113" s="157"/>
      <c r="H113" s="157"/>
      <c r="I113" s="157"/>
      <c r="J113" s="157"/>
      <c r="K113" s="157"/>
      <c r="L113" s="157"/>
      <c r="M113" s="157"/>
      <c r="N113" s="157"/>
      <c r="O113" s="157"/>
      <c r="P113" s="157"/>
      <c r="Q113" s="157"/>
      <c r="R113" s="157"/>
      <c r="S113" s="157"/>
      <c r="T113" s="157"/>
      <c r="U113" s="157"/>
      <c r="V113" s="157"/>
      <c r="W113" s="157"/>
    </row>
    <row r="114" spans="1:23" ht="24" customHeight="1" x14ac:dyDescent="0.35">
      <c r="A114" s="158"/>
      <c r="B114" s="170"/>
      <c r="C114" s="171"/>
      <c r="D114" s="171"/>
      <c r="E114" s="157"/>
      <c r="F114" s="157"/>
      <c r="G114" s="157"/>
      <c r="H114" s="157"/>
      <c r="I114" s="157"/>
      <c r="J114" s="157"/>
      <c r="K114" s="157"/>
      <c r="L114" s="157"/>
      <c r="M114" s="157"/>
      <c r="N114" s="157"/>
      <c r="O114" s="157"/>
      <c r="P114" s="157"/>
      <c r="Q114" s="157"/>
      <c r="R114" s="157"/>
      <c r="S114" s="157"/>
      <c r="T114" s="157"/>
      <c r="U114" s="157"/>
      <c r="V114" s="157"/>
      <c r="W114" s="157"/>
    </row>
    <row r="115" spans="1:23" ht="24" customHeight="1" x14ac:dyDescent="0.35">
      <c r="A115" s="158"/>
      <c r="B115" s="170"/>
      <c r="C115" s="171"/>
      <c r="D115" s="171"/>
      <c r="E115" s="157"/>
      <c r="F115" s="157"/>
      <c r="G115" s="157"/>
      <c r="H115" s="157"/>
      <c r="I115" s="157"/>
      <c r="J115" s="157"/>
      <c r="K115" s="157"/>
      <c r="L115" s="157"/>
      <c r="M115" s="157"/>
      <c r="N115" s="157"/>
      <c r="O115" s="157"/>
      <c r="P115" s="157"/>
      <c r="Q115" s="157"/>
      <c r="R115" s="157"/>
      <c r="S115" s="157"/>
      <c r="T115" s="157"/>
      <c r="U115" s="157"/>
      <c r="V115" s="157"/>
      <c r="W115" s="157"/>
    </row>
    <row r="116" spans="1:23" ht="24" customHeight="1" x14ac:dyDescent="0.35">
      <c r="A116" s="158"/>
      <c r="B116" s="170"/>
      <c r="C116" s="171"/>
      <c r="D116" s="171"/>
      <c r="E116" s="157"/>
      <c r="F116" s="157"/>
      <c r="G116" s="157"/>
      <c r="H116" s="157"/>
      <c r="I116" s="157"/>
      <c r="J116" s="157"/>
      <c r="K116" s="157"/>
      <c r="L116" s="157"/>
      <c r="M116" s="157"/>
      <c r="N116" s="157"/>
      <c r="O116" s="157"/>
      <c r="P116" s="157"/>
      <c r="Q116" s="157"/>
      <c r="R116" s="157"/>
      <c r="S116" s="157"/>
      <c r="T116" s="157"/>
      <c r="U116" s="157"/>
      <c r="V116" s="157"/>
      <c r="W116" s="157"/>
    </row>
    <row r="117" spans="1:23" ht="24" customHeight="1" x14ac:dyDescent="0.35">
      <c r="A117" s="158"/>
      <c r="B117" s="170"/>
      <c r="C117" s="171"/>
      <c r="D117" s="171"/>
      <c r="E117" s="157"/>
      <c r="F117" s="157"/>
      <c r="G117" s="157"/>
      <c r="H117" s="157"/>
      <c r="I117" s="157"/>
      <c r="J117" s="157"/>
      <c r="K117" s="157"/>
      <c r="L117" s="157"/>
      <c r="M117" s="157"/>
      <c r="N117" s="157"/>
      <c r="O117" s="157"/>
      <c r="P117" s="157"/>
      <c r="Q117" s="157"/>
      <c r="R117" s="157"/>
      <c r="S117" s="157"/>
      <c r="T117" s="157"/>
      <c r="U117" s="157"/>
      <c r="V117" s="157"/>
      <c r="W117" s="157"/>
    </row>
    <row r="118" spans="1:23" ht="24" customHeight="1" x14ac:dyDescent="0.35">
      <c r="A118" s="158"/>
      <c r="B118" s="170"/>
      <c r="C118" s="171"/>
      <c r="D118" s="171"/>
      <c r="E118" s="157"/>
      <c r="F118" s="157"/>
      <c r="G118" s="157"/>
      <c r="H118" s="157"/>
      <c r="I118" s="157"/>
      <c r="J118" s="157"/>
      <c r="K118" s="157"/>
      <c r="L118" s="157"/>
      <c r="M118" s="157"/>
      <c r="N118" s="157"/>
      <c r="O118" s="157"/>
      <c r="P118" s="157"/>
      <c r="Q118" s="157"/>
      <c r="R118" s="157"/>
      <c r="S118" s="157"/>
      <c r="T118" s="157"/>
      <c r="U118" s="157"/>
      <c r="V118" s="157"/>
      <c r="W118" s="157"/>
    </row>
    <row r="119" spans="1:23" ht="24" customHeight="1" x14ac:dyDescent="0.35">
      <c r="A119" s="158"/>
      <c r="B119" s="170"/>
      <c r="C119" s="171"/>
      <c r="D119" s="171"/>
      <c r="E119" s="157"/>
      <c r="F119" s="157"/>
      <c r="G119" s="157"/>
      <c r="H119" s="157"/>
      <c r="I119" s="157"/>
      <c r="J119" s="157"/>
      <c r="K119" s="157"/>
      <c r="L119" s="157"/>
      <c r="M119" s="157"/>
      <c r="N119" s="157"/>
      <c r="O119" s="157"/>
      <c r="P119" s="157"/>
      <c r="Q119" s="157"/>
      <c r="R119" s="157"/>
      <c r="S119" s="157"/>
      <c r="T119" s="157"/>
      <c r="U119" s="157"/>
      <c r="V119" s="157"/>
      <c r="W119" s="157"/>
    </row>
    <row r="120" spans="1:23" ht="24" customHeight="1" x14ac:dyDescent="0.35">
      <c r="A120" s="158"/>
      <c r="B120" s="170"/>
      <c r="C120" s="171"/>
      <c r="D120" s="171"/>
      <c r="E120" s="157"/>
      <c r="F120" s="157"/>
      <c r="G120" s="157"/>
      <c r="H120" s="157"/>
      <c r="I120" s="157"/>
      <c r="J120" s="157"/>
      <c r="K120" s="157"/>
      <c r="L120" s="157"/>
      <c r="M120" s="157"/>
      <c r="N120" s="157"/>
      <c r="O120" s="157"/>
      <c r="P120" s="157"/>
      <c r="Q120" s="157"/>
      <c r="R120" s="157"/>
      <c r="S120" s="157"/>
      <c r="T120" s="157"/>
      <c r="U120" s="157"/>
      <c r="V120" s="157"/>
      <c r="W120" s="157"/>
    </row>
    <row r="121" spans="1:23" ht="24" customHeight="1" x14ac:dyDescent="0.35">
      <c r="A121" s="158"/>
      <c r="B121" s="170"/>
      <c r="C121" s="171"/>
      <c r="D121" s="171"/>
      <c r="E121" s="157"/>
      <c r="F121" s="157"/>
      <c r="G121" s="157"/>
      <c r="H121" s="157"/>
      <c r="I121" s="157"/>
      <c r="J121" s="157"/>
      <c r="K121" s="157"/>
      <c r="L121" s="157"/>
      <c r="M121" s="157"/>
      <c r="N121" s="157"/>
      <c r="O121" s="157"/>
      <c r="P121" s="157"/>
      <c r="Q121" s="157"/>
      <c r="R121" s="157"/>
      <c r="S121" s="157"/>
      <c r="T121" s="157"/>
      <c r="U121" s="157"/>
      <c r="V121" s="157"/>
      <c r="W121" s="157"/>
    </row>
    <row r="122" spans="1:23" ht="24" customHeight="1" x14ac:dyDescent="0.35">
      <c r="A122" s="158"/>
      <c r="B122" s="170"/>
      <c r="C122" s="171"/>
      <c r="D122" s="171"/>
      <c r="E122" s="157"/>
      <c r="F122" s="157"/>
      <c r="G122" s="157"/>
      <c r="H122" s="157"/>
      <c r="I122" s="157"/>
      <c r="J122" s="157"/>
      <c r="K122" s="157"/>
      <c r="L122" s="157"/>
      <c r="M122" s="157"/>
      <c r="N122" s="157"/>
      <c r="O122" s="157"/>
      <c r="P122" s="157"/>
      <c r="Q122" s="157"/>
      <c r="R122" s="157"/>
      <c r="S122" s="157"/>
      <c r="T122" s="157"/>
      <c r="U122" s="157"/>
      <c r="V122" s="157"/>
      <c r="W122" s="157"/>
    </row>
    <row r="123" spans="1:23" ht="24" customHeight="1" x14ac:dyDescent="0.35">
      <c r="A123" s="158"/>
      <c r="B123" s="170"/>
      <c r="C123" s="171"/>
      <c r="D123" s="171"/>
      <c r="E123" s="157"/>
      <c r="F123" s="157"/>
      <c r="G123" s="157"/>
      <c r="H123" s="157"/>
      <c r="I123" s="157"/>
      <c r="J123" s="157"/>
      <c r="K123" s="157"/>
      <c r="L123" s="157"/>
      <c r="M123" s="157"/>
      <c r="N123" s="157"/>
      <c r="O123" s="157"/>
      <c r="P123" s="157"/>
      <c r="Q123" s="157"/>
      <c r="R123" s="157"/>
      <c r="S123" s="157"/>
      <c r="T123" s="157"/>
      <c r="U123" s="157"/>
      <c r="V123" s="157"/>
      <c r="W123" s="157"/>
    </row>
    <row r="124" spans="1:23" ht="24" customHeight="1" x14ac:dyDescent="0.35">
      <c r="A124" s="158"/>
      <c r="B124" s="170"/>
      <c r="C124" s="171"/>
      <c r="D124" s="171"/>
      <c r="E124" s="157"/>
      <c r="F124" s="157"/>
      <c r="G124" s="157"/>
      <c r="H124" s="157"/>
      <c r="I124" s="157"/>
      <c r="J124" s="157"/>
      <c r="K124" s="157"/>
      <c r="L124" s="157"/>
      <c r="M124" s="157"/>
      <c r="N124" s="157"/>
      <c r="O124" s="157"/>
      <c r="P124" s="157"/>
      <c r="Q124" s="157"/>
      <c r="R124" s="157"/>
      <c r="S124" s="157"/>
      <c r="T124" s="157"/>
      <c r="U124" s="157"/>
      <c r="V124" s="157"/>
      <c r="W124" s="157"/>
    </row>
    <row r="125" spans="1:23" ht="24" customHeight="1" x14ac:dyDescent="0.35">
      <c r="A125" s="158"/>
      <c r="B125" s="170"/>
      <c r="C125" s="171"/>
      <c r="D125" s="171"/>
      <c r="E125" s="157"/>
      <c r="F125" s="157"/>
      <c r="G125" s="157"/>
      <c r="H125" s="157"/>
      <c r="I125" s="157"/>
      <c r="J125" s="157"/>
      <c r="K125" s="157"/>
      <c r="L125" s="157"/>
      <c r="M125" s="157"/>
      <c r="N125" s="157"/>
      <c r="O125" s="157"/>
      <c r="P125" s="157"/>
      <c r="Q125" s="157"/>
      <c r="R125" s="157"/>
      <c r="S125" s="157"/>
      <c r="T125" s="157"/>
      <c r="U125" s="157"/>
      <c r="V125" s="157"/>
      <c r="W125" s="157"/>
    </row>
    <row r="126" spans="1:23" ht="24" customHeight="1" x14ac:dyDescent="0.35">
      <c r="A126" s="158"/>
      <c r="B126" s="170"/>
      <c r="C126" s="171"/>
      <c r="D126" s="171"/>
      <c r="E126" s="157"/>
      <c r="F126" s="157"/>
      <c r="G126" s="157"/>
      <c r="H126" s="157"/>
      <c r="I126" s="157"/>
      <c r="J126" s="157"/>
      <c r="K126" s="157"/>
      <c r="L126" s="157"/>
      <c r="M126" s="157"/>
      <c r="N126" s="157"/>
      <c r="O126" s="157"/>
      <c r="P126" s="157"/>
      <c r="Q126" s="157"/>
      <c r="R126" s="157"/>
      <c r="S126" s="157"/>
      <c r="T126" s="157"/>
      <c r="U126" s="157"/>
      <c r="V126" s="157"/>
      <c r="W126" s="157"/>
    </row>
    <row r="127" spans="1:23" ht="24" customHeight="1" x14ac:dyDescent="0.35">
      <c r="A127" s="158"/>
      <c r="B127" s="170"/>
      <c r="C127" s="171"/>
      <c r="D127" s="171"/>
      <c r="E127" s="157"/>
      <c r="F127" s="157"/>
      <c r="G127" s="157"/>
      <c r="H127" s="157"/>
      <c r="I127" s="157"/>
      <c r="J127" s="157"/>
      <c r="K127" s="157"/>
      <c r="L127" s="157"/>
      <c r="M127" s="157"/>
      <c r="N127" s="157"/>
      <c r="O127" s="157"/>
      <c r="P127" s="157"/>
      <c r="Q127" s="157"/>
      <c r="R127" s="157"/>
      <c r="S127" s="157"/>
      <c r="T127" s="157"/>
      <c r="U127" s="157"/>
      <c r="V127" s="157"/>
      <c r="W127" s="157"/>
    </row>
    <row r="128" spans="1:23" ht="24" customHeight="1" x14ac:dyDescent="0.35">
      <c r="A128" s="158"/>
      <c r="B128" s="170"/>
      <c r="C128" s="171"/>
      <c r="D128" s="171"/>
      <c r="E128" s="157"/>
      <c r="F128" s="157"/>
      <c r="G128" s="157"/>
      <c r="H128" s="157"/>
      <c r="I128" s="157"/>
      <c r="J128" s="157"/>
      <c r="K128" s="157"/>
      <c r="L128" s="157"/>
      <c r="M128" s="157"/>
      <c r="N128" s="157"/>
      <c r="O128" s="157"/>
      <c r="P128" s="157"/>
      <c r="Q128" s="157"/>
      <c r="R128" s="157"/>
      <c r="S128" s="157"/>
      <c r="T128" s="157"/>
      <c r="U128" s="157"/>
      <c r="V128" s="157"/>
      <c r="W128" s="157"/>
    </row>
    <row r="129" spans="1:23" ht="24" customHeight="1" x14ac:dyDescent="0.35">
      <c r="A129" s="158"/>
      <c r="B129" s="170"/>
      <c r="C129" s="171"/>
      <c r="D129" s="171"/>
      <c r="E129" s="157"/>
      <c r="F129" s="157"/>
      <c r="G129" s="157"/>
      <c r="H129" s="157"/>
      <c r="I129" s="157"/>
      <c r="J129" s="157"/>
      <c r="K129" s="157"/>
      <c r="L129" s="157"/>
      <c r="M129" s="157"/>
      <c r="N129" s="157"/>
      <c r="O129" s="157"/>
      <c r="P129" s="157"/>
      <c r="Q129" s="157"/>
      <c r="R129" s="157"/>
      <c r="S129" s="157"/>
      <c r="T129" s="157"/>
      <c r="U129" s="157"/>
      <c r="V129" s="157"/>
      <c r="W129" s="157"/>
    </row>
    <row r="130" spans="1:23" ht="24" customHeight="1" x14ac:dyDescent="0.35">
      <c r="A130" s="158"/>
      <c r="B130" s="170"/>
      <c r="C130" s="171"/>
      <c r="D130" s="171"/>
      <c r="E130" s="157"/>
      <c r="F130" s="157"/>
      <c r="G130" s="157"/>
      <c r="H130" s="157"/>
      <c r="I130" s="157"/>
      <c r="J130" s="157"/>
      <c r="K130" s="157"/>
      <c r="L130" s="157"/>
      <c r="M130" s="157"/>
      <c r="N130" s="157"/>
      <c r="O130" s="157"/>
      <c r="P130" s="157"/>
      <c r="Q130" s="157"/>
      <c r="R130" s="157"/>
      <c r="S130" s="157"/>
      <c r="T130" s="157"/>
      <c r="U130" s="157"/>
      <c r="V130" s="157"/>
      <c r="W130" s="157"/>
    </row>
    <row r="131" spans="1:23" ht="24" customHeight="1" x14ac:dyDescent="0.35">
      <c r="A131" s="158"/>
      <c r="B131" s="170"/>
      <c r="C131" s="171"/>
      <c r="D131" s="171"/>
      <c r="E131" s="157"/>
      <c r="F131" s="157"/>
      <c r="G131" s="157"/>
      <c r="H131" s="157"/>
      <c r="I131" s="157"/>
      <c r="J131" s="157"/>
      <c r="K131" s="157"/>
      <c r="L131" s="157"/>
      <c r="M131" s="157"/>
      <c r="N131" s="157"/>
      <c r="O131" s="157"/>
      <c r="P131" s="157"/>
      <c r="Q131" s="157"/>
      <c r="R131" s="157"/>
      <c r="S131" s="157"/>
      <c r="T131" s="157"/>
      <c r="U131" s="157"/>
      <c r="V131" s="157"/>
      <c r="W131" s="157"/>
    </row>
    <row r="132" spans="1:23" ht="24" customHeight="1" x14ac:dyDescent="0.35">
      <c r="A132" s="158"/>
      <c r="B132" s="170"/>
      <c r="C132" s="171"/>
      <c r="D132" s="171"/>
      <c r="E132" s="157"/>
      <c r="F132" s="157"/>
      <c r="G132" s="157"/>
      <c r="H132" s="157"/>
      <c r="I132" s="157"/>
      <c r="J132" s="157"/>
      <c r="K132" s="157"/>
      <c r="L132" s="157"/>
      <c r="M132" s="157"/>
      <c r="N132" s="157"/>
      <c r="O132" s="157"/>
      <c r="P132" s="157"/>
      <c r="Q132" s="157"/>
      <c r="R132" s="157"/>
      <c r="S132" s="157"/>
      <c r="T132" s="157"/>
      <c r="U132" s="157"/>
      <c r="V132" s="157"/>
      <c r="W132" s="157"/>
    </row>
    <row r="133" spans="1:23" ht="24" customHeight="1" x14ac:dyDescent="0.35">
      <c r="A133" s="158"/>
      <c r="B133" s="170"/>
      <c r="C133" s="171"/>
      <c r="D133" s="171"/>
      <c r="E133" s="157"/>
      <c r="F133" s="157"/>
      <c r="G133" s="157"/>
      <c r="H133" s="157"/>
      <c r="I133" s="157"/>
      <c r="J133" s="157"/>
      <c r="K133" s="157"/>
      <c r="L133" s="157"/>
      <c r="M133" s="157"/>
      <c r="N133" s="157"/>
      <c r="O133" s="157"/>
      <c r="P133" s="157"/>
      <c r="Q133" s="157"/>
      <c r="R133" s="157"/>
      <c r="S133" s="157"/>
      <c r="T133" s="157"/>
      <c r="U133" s="157"/>
      <c r="V133" s="157"/>
      <c r="W133" s="157"/>
    </row>
    <row r="134" spans="1:23" ht="24" customHeight="1" x14ac:dyDescent="0.35">
      <c r="A134" s="158"/>
      <c r="B134" s="170"/>
      <c r="C134" s="171"/>
      <c r="D134" s="171"/>
      <c r="E134" s="157"/>
      <c r="F134" s="157"/>
      <c r="G134" s="157"/>
      <c r="H134" s="157"/>
      <c r="I134" s="157"/>
      <c r="J134" s="157"/>
      <c r="K134" s="157"/>
      <c r="L134" s="157"/>
      <c r="M134" s="157"/>
      <c r="N134" s="157"/>
      <c r="O134" s="157"/>
      <c r="P134" s="157"/>
      <c r="Q134" s="157"/>
      <c r="R134" s="157"/>
      <c r="S134" s="157"/>
      <c r="T134" s="157"/>
      <c r="U134" s="157"/>
      <c r="V134" s="157"/>
      <c r="W134" s="157"/>
    </row>
    <row r="135" spans="1:23" ht="24" customHeight="1" x14ac:dyDescent="0.35">
      <c r="A135" s="158"/>
      <c r="B135" s="170"/>
      <c r="C135" s="171"/>
      <c r="D135" s="171"/>
      <c r="E135" s="157"/>
      <c r="F135" s="157"/>
      <c r="G135" s="157"/>
      <c r="H135" s="157"/>
      <c r="I135" s="157"/>
      <c r="J135" s="157"/>
      <c r="K135" s="157"/>
      <c r="L135" s="157"/>
      <c r="M135" s="157"/>
      <c r="N135" s="157"/>
      <c r="O135" s="157"/>
      <c r="P135" s="157"/>
      <c r="Q135" s="157"/>
      <c r="R135" s="157"/>
      <c r="S135" s="157"/>
      <c r="T135" s="157"/>
      <c r="U135" s="157"/>
      <c r="V135" s="157"/>
      <c r="W135" s="157"/>
    </row>
    <row r="136" spans="1:23" ht="24" customHeight="1" x14ac:dyDescent="0.35">
      <c r="A136" s="158"/>
      <c r="B136" s="170"/>
      <c r="C136" s="171"/>
      <c r="D136" s="171"/>
      <c r="E136" s="157"/>
      <c r="F136" s="157"/>
      <c r="G136" s="157"/>
      <c r="H136" s="157"/>
      <c r="I136" s="157"/>
      <c r="J136" s="157"/>
      <c r="K136" s="157"/>
      <c r="L136" s="157"/>
      <c r="M136" s="157"/>
      <c r="N136" s="157"/>
      <c r="O136" s="157"/>
      <c r="P136" s="157"/>
      <c r="Q136" s="157"/>
      <c r="R136" s="157"/>
      <c r="S136" s="157"/>
      <c r="T136" s="157"/>
      <c r="U136" s="157"/>
      <c r="V136" s="157"/>
      <c r="W136" s="157"/>
    </row>
    <row r="137" spans="1:23" ht="24" customHeight="1" x14ac:dyDescent="0.35">
      <c r="A137" s="158"/>
      <c r="B137" s="170"/>
      <c r="C137" s="171"/>
      <c r="D137" s="171"/>
      <c r="E137" s="157"/>
      <c r="F137" s="157"/>
      <c r="G137" s="157"/>
      <c r="H137" s="157"/>
      <c r="I137" s="157"/>
      <c r="J137" s="157"/>
      <c r="K137" s="157"/>
      <c r="L137" s="157"/>
      <c r="M137" s="157"/>
      <c r="N137" s="157"/>
      <c r="O137" s="157"/>
      <c r="P137" s="157"/>
      <c r="Q137" s="157"/>
      <c r="R137" s="157"/>
      <c r="S137" s="157"/>
      <c r="T137" s="157"/>
      <c r="U137" s="157"/>
      <c r="V137" s="157"/>
      <c r="W137" s="157"/>
    </row>
    <row r="138" spans="1:23" ht="24" customHeight="1" x14ac:dyDescent="0.35">
      <c r="A138" s="158"/>
      <c r="B138" s="170"/>
      <c r="C138" s="171"/>
      <c r="D138" s="171"/>
      <c r="E138" s="157"/>
      <c r="F138" s="157"/>
      <c r="G138" s="157"/>
      <c r="H138" s="157"/>
      <c r="I138" s="157"/>
      <c r="J138" s="157"/>
      <c r="K138" s="157"/>
      <c r="L138" s="157"/>
      <c r="M138" s="157"/>
      <c r="N138" s="157"/>
      <c r="O138" s="157"/>
      <c r="P138" s="157"/>
      <c r="Q138" s="157"/>
      <c r="R138" s="157"/>
      <c r="S138" s="157"/>
      <c r="T138" s="157"/>
      <c r="U138" s="157"/>
      <c r="V138" s="157"/>
      <c r="W138" s="157"/>
    </row>
    <row r="139" spans="1:23" ht="24" customHeight="1" x14ac:dyDescent="0.35">
      <c r="A139" s="158"/>
      <c r="B139" s="170"/>
      <c r="C139" s="171"/>
      <c r="D139" s="171"/>
      <c r="E139" s="157"/>
      <c r="F139" s="157"/>
      <c r="G139" s="157"/>
      <c r="H139" s="157"/>
      <c r="I139" s="157"/>
      <c r="J139" s="157"/>
      <c r="K139" s="157"/>
      <c r="L139" s="157"/>
      <c r="M139" s="157"/>
      <c r="N139" s="157"/>
      <c r="O139" s="157"/>
      <c r="P139" s="157"/>
      <c r="Q139" s="157"/>
      <c r="R139" s="157"/>
      <c r="S139" s="157"/>
      <c r="T139" s="157"/>
      <c r="U139" s="157"/>
      <c r="V139" s="157"/>
      <c r="W139" s="157"/>
    </row>
    <row r="140" spans="1:23" ht="24" customHeight="1" x14ac:dyDescent="0.35">
      <c r="A140" s="158"/>
      <c r="B140" s="170"/>
      <c r="C140" s="171"/>
      <c r="D140" s="171"/>
      <c r="E140" s="157"/>
      <c r="F140" s="157"/>
      <c r="G140" s="157"/>
      <c r="H140" s="157"/>
      <c r="I140" s="157"/>
      <c r="J140" s="157"/>
      <c r="K140" s="157"/>
      <c r="L140" s="157"/>
      <c r="M140" s="157"/>
      <c r="N140" s="157"/>
      <c r="O140" s="157"/>
      <c r="P140" s="157"/>
      <c r="Q140" s="157"/>
      <c r="R140" s="157"/>
      <c r="S140" s="157"/>
      <c r="T140" s="157"/>
      <c r="U140" s="157"/>
      <c r="V140" s="157"/>
      <c r="W140" s="157"/>
    </row>
    <row r="141" spans="1:23" ht="24" customHeight="1" x14ac:dyDescent="0.35">
      <c r="A141" s="158"/>
      <c r="B141" s="170"/>
      <c r="C141" s="171"/>
      <c r="D141" s="171"/>
      <c r="E141" s="157"/>
      <c r="F141" s="157"/>
      <c r="G141" s="157"/>
      <c r="H141" s="157"/>
      <c r="I141" s="157"/>
      <c r="J141" s="157"/>
      <c r="K141" s="157"/>
      <c r="L141" s="157"/>
      <c r="M141" s="157"/>
      <c r="N141" s="157"/>
      <c r="O141" s="157"/>
      <c r="P141" s="157"/>
      <c r="Q141" s="157"/>
      <c r="R141" s="157"/>
      <c r="S141" s="157"/>
      <c r="T141" s="157"/>
      <c r="U141" s="157"/>
      <c r="V141" s="157"/>
      <c r="W141" s="157"/>
    </row>
    <row r="142" spans="1:23" ht="24" customHeight="1" x14ac:dyDescent="0.35">
      <c r="A142" s="158"/>
      <c r="B142" s="170"/>
      <c r="C142" s="171"/>
      <c r="D142" s="171"/>
      <c r="E142" s="157"/>
      <c r="F142" s="157"/>
      <c r="G142" s="157"/>
      <c r="H142" s="157"/>
      <c r="I142" s="157"/>
      <c r="J142" s="157"/>
      <c r="K142" s="157"/>
      <c r="L142" s="157"/>
      <c r="M142" s="157"/>
      <c r="N142" s="157"/>
      <c r="O142" s="157"/>
      <c r="P142" s="157"/>
      <c r="Q142" s="157"/>
      <c r="R142" s="157"/>
      <c r="S142" s="157"/>
      <c r="T142" s="157"/>
      <c r="U142" s="157"/>
      <c r="V142" s="157"/>
      <c r="W142" s="157"/>
    </row>
    <row r="143" spans="1:23" ht="24" customHeight="1" x14ac:dyDescent="0.35">
      <c r="A143" s="158"/>
      <c r="B143" s="170"/>
      <c r="C143" s="171"/>
      <c r="D143" s="171"/>
      <c r="E143" s="157"/>
      <c r="F143" s="157"/>
      <c r="G143" s="157"/>
      <c r="H143" s="157"/>
      <c r="I143" s="157"/>
      <c r="J143" s="157"/>
      <c r="K143" s="157"/>
      <c r="L143" s="157"/>
      <c r="M143" s="157"/>
      <c r="N143" s="157"/>
      <c r="O143" s="157"/>
      <c r="P143" s="157"/>
      <c r="Q143" s="157"/>
      <c r="R143" s="157"/>
      <c r="S143" s="157"/>
      <c r="T143" s="157"/>
      <c r="U143" s="157"/>
      <c r="V143" s="157"/>
      <c r="W143" s="157"/>
    </row>
    <row r="144" spans="1:23" ht="24" customHeight="1" x14ac:dyDescent="0.35">
      <c r="A144" s="158"/>
      <c r="B144" s="170"/>
      <c r="C144" s="171"/>
      <c r="D144" s="171"/>
      <c r="E144" s="157"/>
      <c r="F144" s="157"/>
      <c r="G144" s="157"/>
      <c r="H144" s="157"/>
      <c r="I144" s="157"/>
      <c r="J144" s="157"/>
      <c r="K144" s="157"/>
      <c r="L144" s="157"/>
      <c r="M144" s="157"/>
      <c r="N144" s="157"/>
      <c r="O144" s="157"/>
      <c r="P144" s="157"/>
      <c r="Q144" s="157"/>
      <c r="R144" s="157"/>
      <c r="S144" s="157"/>
      <c r="T144" s="157"/>
      <c r="U144" s="157"/>
      <c r="V144" s="157"/>
      <c r="W144" s="157"/>
    </row>
    <row r="145" spans="1:23" ht="24" customHeight="1" x14ac:dyDescent="0.35">
      <c r="A145" s="158"/>
      <c r="B145" s="170"/>
      <c r="C145" s="171"/>
      <c r="D145" s="171"/>
      <c r="E145" s="157"/>
      <c r="F145" s="157"/>
      <c r="G145" s="157"/>
      <c r="H145" s="157"/>
      <c r="I145" s="157"/>
      <c r="J145" s="157"/>
      <c r="K145" s="157"/>
      <c r="L145" s="157"/>
      <c r="M145" s="157"/>
      <c r="N145" s="157"/>
      <c r="O145" s="157"/>
      <c r="P145" s="157"/>
      <c r="Q145" s="157"/>
      <c r="R145" s="157"/>
      <c r="S145" s="157"/>
      <c r="T145" s="157"/>
      <c r="U145" s="157"/>
      <c r="V145" s="157"/>
      <c r="W145" s="157"/>
    </row>
    <row r="146" spans="1:23" ht="24" customHeight="1" x14ac:dyDescent="0.35">
      <c r="A146" s="158"/>
      <c r="B146" s="170"/>
      <c r="C146" s="171"/>
      <c r="D146" s="171"/>
      <c r="E146" s="157"/>
      <c r="F146" s="157"/>
      <c r="G146" s="157"/>
      <c r="H146" s="157"/>
      <c r="I146" s="157"/>
      <c r="J146" s="157"/>
      <c r="K146" s="157"/>
      <c r="L146" s="157"/>
      <c r="M146" s="157"/>
      <c r="N146" s="157"/>
      <c r="O146" s="157"/>
      <c r="P146" s="157"/>
      <c r="Q146" s="157"/>
      <c r="R146" s="157"/>
      <c r="S146" s="157"/>
      <c r="T146" s="157"/>
      <c r="U146" s="157"/>
      <c r="V146" s="157"/>
      <c r="W146" s="157"/>
    </row>
    <row r="147" spans="1:23" ht="24" customHeight="1" x14ac:dyDescent="0.35">
      <c r="A147" s="158"/>
      <c r="B147" s="170"/>
      <c r="C147" s="171"/>
      <c r="D147" s="171"/>
      <c r="E147" s="157"/>
      <c r="F147" s="157"/>
      <c r="G147" s="157"/>
      <c r="H147" s="157"/>
      <c r="I147" s="157"/>
      <c r="J147" s="157"/>
      <c r="K147" s="157"/>
      <c r="L147" s="157"/>
      <c r="M147" s="157"/>
      <c r="N147" s="157"/>
      <c r="O147" s="157"/>
      <c r="P147" s="157"/>
      <c r="Q147" s="157"/>
      <c r="R147" s="157"/>
      <c r="S147" s="157"/>
      <c r="T147" s="157"/>
      <c r="U147" s="157"/>
      <c r="V147" s="157"/>
      <c r="W147" s="157"/>
    </row>
    <row r="148" spans="1:23" ht="24" customHeight="1" x14ac:dyDescent="0.35">
      <c r="A148" s="158"/>
      <c r="B148" s="170"/>
      <c r="C148" s="171"/>
      <c r="D148" s="171"/>
      <c r="E148" s="157"/>
      <c r="F148" s="157"/>
      <c r="G148" s="157"/>
      <c r="H148" s="157"/>
      <c r="I148" s="157"/>
      <c r="J148" s="157"/>
      <c r="K148" s="157"/>
      <c r="L148" s="157"/>
      <c r="M148" s="157"/>
      <c r="N148" s="157"/>
      <c r="O148" s="157"/>
      <c r="P148" s="157"/>
      <c r="Q148" s="157"/>
      <c r="R148" s="157"/>
      <c r="S148" s="157"/>
      <c r="T148" s="157"/>
      <c r="U148" s="157"/>
      <c r="V148" s="157"/>
      <c r="W148" s="157"/>
    </row>
    <row r="149" spans="1:23" ht="24" customHeight="1" x14ac:dyDescent="0.35">
      <c r="A149" s="158"/>
      <c r="B149" s="170"/>
      <c r="C149" s="171"/>
      <c r="D149" s="171"/>
      <c r="E149" s="157"/>
      <c r="F149" s="157"/>
      <c r="G149" s="157"/>
      <c r="H149" s="157"/>
      <c r="I149" s="157"/>
      <c r="J149" s="157"/>
      <c r="K149" s="157"/>
      <c r="L149" s="157"/>
      <c r="M149" s="157"/>
      <c r="N149" s="157"/>
      <c r="O149" s="157"/>
      <c r="P149" s="157"/>
      <c r="Q149" s="157"/>
      <c r="R149" s="157"/>
      <c r="S149" s="157"/>
      <c r="T149" s="157"/>
      <c r="U149" s="157"/>
      <c r="V149" s="157"/>
      <c r="W149" s="157"/>
    </row>
    <row r="150" spans="1:23" ht="24" customHeight="1" x14ac:dyDescent="0.35">
      <c r="A150" s="158"/>
      <c r="B150" s="170"/>
      <c r="C150" s="171"/>
      <c r="D150" s="171"/>
      <c r="E150" s="157"/>
      <c r="F150" s="157"/>
      <c r="G150" s="157"/>
      <c r="H150" s="157"/>
      <c r="I150" s="157"/>
      <c r="J150" s="157"/>
      <c r="K150" s="157"/>
      <c r="L150" s="157"/>
      <c r="M150" s="157"/>
      <c r="N150" s="157"/>
      <c r="O150" s="157"/>
      <c r="P150" s="157"/>
      <c r="Q150" s="157"/>
      <c r="R150" s="157"/>
      <c r="S150" s="157"/>
      <c r="T150" s="157"/>
      <c r="U150" s="157"/>
      <c r="V150" s="157"/>
      <c r="W150" s="157"/>
    </row>
    <row r="151" spans="1:23" ht="24" customHeight="1" x14ac:dyDescent="0.35">
      <c r="A151" s="158"/>
      <c r="B151" s="170"/>
      <c r="C151" s="171"/>
      <c r="D151" s="171"/>
      <c r="E151" s="157"/>
      <c r="F151" s="157"/>
      <c r="G151" s="157"/>
      <c r="H151" s="157"/>
      <c r="I151" s="157"/>
      <c r="J151" s="157"/>
      <c r="K151" s="157"/>
      <c r="L151" s="157"/>
      <c r="M151" s="157"/>
      <c r="N151" s="157"/>
      <c r="O151" s="157"/>
      <c r="P151" s="157"/>
      <c r="Q151" s="157"/>
      <c r="R151" s="157"/>
      <c r="S151" s="157"/>
      <c r="T151" s="157"/>
      <c r="U151" s="157"/>
      <c r="V151" s="157"/>
      <c r="W151" s="157"/>
    </row>
    <row r="152" spans="1:23" ht="24" customHeight="1" x14ac:dyDescent="0.35">
      <c r="A152" s="158"/>
      <c r="B152" s="170"/>
      <c r="C152" s="171"/>
      <c r="D152" s="171"/>
      <c r="E152" s="157"/>
      <c r="F152" s="157"/>
      <c r="G152" s="157"/>
      <c r="H152" s="157"/>
      <c r="I152" s="157"/>
      <c r="J152" s="157"/>
      <c r="K152" s="157"/>
      <c r="L152" s="157"/>
      <c r="M152" s="157"/>
      <c r="N152" s="157"/>
      <c r="O152" s="157"/>
      <c r="P152" s="157"/>
      <c r="Q152" s="157"/>
      <c r="R152" s="157"/>
      <c r="S152" s="157"/>
      <c r="T152" s="157"/>
      <c r="U152" s="157"/>
      <c r="V152" s="157"/>
      <c r="W152" s="157"/>
    </row>
    <row r="153" spans="1:23" ht="24" customHeight="1" x14ac:dyDescent="0.35">
      <c r="A153" s="158"/>
      <c r="B153" s="170"/>
      <c r="C153" s="171"/>
      <c r="D153" s="171"/>
      <c r="E153" s="157"/>
      <c r="F153" s="157"/>
      <c r="G153" s="157"/>
      <c r="H153" s="157"/>
      <c r="I153" s="157"/>
      <c r="J153" s="157"/>
      <c r="K153" s="157"/>
      <c r="L153" s="157"/>
      <c r="M153" s="157"/>
      <c r="N153" s="157"/>
      <c r="O153" s="157"/>
      <c r="P153" s="157"/>
      <c r="Q153" s="157"/>
      <c r="R153" s="157"/>
      <c r="S153" s="157"/>
      <c r="T153" s="157"/>
      <c r="U153" s="157"/>
      <c r="V153" s="157"/>
      <c r="W153" s="157"/>
    </row>
    <row r="154" spans="1:23" ht="24" customHeight="1" x14ac:dyDescent="0.35">
      <c r="A154" s="158"/>
      <c r="B154" s="170"/>
      <c r="C154" s="171"/>
      <c r="D154" s="171"/>
      <c r="E154" s="157"/>
      <c r="F154" s="157"/>
      <c r="G154" s="157"/>
      <c r="H154" s="157"/>
      <c r="I154" s="157"/>
      <c r="J154" s="157"/>
      <c r="K154" s="157"/>
      <c r="L154" s="157"/>
      <c r="M154" s="157"/>
      <c r="N154" s="157"/>
      <c r="O154" s="157"/>
      <c r="P154" s="157"/>
      <c r="Q154" s="157"/>
      <c r="R154" s="157"/>
      <c r="S154" s="157"/>
      <c r="T154" s="157"/>
      <c r="U154" s="157"/>
      <c r="V154" s="157"/>
      <c r="W154" s="157"/>
    </row>
    <row r="155" spans="1:23" ht="24" customHeight="1" x14ac:dyDescent="0.35">
      <c r="A155" s="158"/>
      <c r="B155" s="170"/>
      <c r="C155" s="171"/>
      <c r="D155" s="171"/>
      <c r="E155" s="157"/>
      <c r="F155" s="157"/>
      <c r="G155" s="157"/>
      <c r="H155" s="157"/>
      <c r="I155" s="157"/>
      <c r="J155" s="157"/>
      <c r="K155" s="157"/>
      <c r="L155" s="157"/>
      <c r="M155" s="157"/>
      <c r="N155" s="157"/>
      <c r="O155" s="157"/>
      <c r="P155" s="157"/>
      <c r="Q155" s="157"/>
      <c r="R155" s="157"/>
      <c r="S155" s="157"/>
      <c r="T155" s="157"/>
      <c r="U155" s="157"/>
      <c r="V155" s="157"/>
      <c r="W155" s="157"/>
    </row>
    <row r="156" spans="1:23" ht="24" customHeight="1" x14ac:dyDescent="0.35">
      <c r="A156" s="158"/>
      <c r="B156" s="170"/>
      <c r="C156" s="171"/>
      <c r="D156" s="171"/>
      <c r="E156" s="157"/>
      <c r="F156" s="157"/>
      <c r="G156" s="157"/>
      <c r="H156" s="157"/>
      <c r="I156" s="157"/>
      <c r="J156" s="157"/>
      <c r="K156" s="157"/>
      <c r="L156" s="157"/>
      <c r="M156" s="157"/>
      <c r="N156" s="157"/>
      <c r="O156" s="157"/>
      <c r="P156" s="157"/>
      <c r="Q156" s="157"/>
      <c r="R156" s="157"/>
      <c r="S156" s="157"/>
      <c r="T156" s="157"/>
      <c r="U156" s="157"/>
      <c r="V156" s="157"/>
      <c r="W156" s="157"/>
    </row>
    <row r="157" spans="1:23" ht="24" customHeight="1" x14ac:dyDescent="0.35">
      <c r="A157" s="158"/>
      <c r="B157" s="170"/>
      <c r="C157" s="171"/>
      <c r="D157" s="171"/>
      <c r="E157" s="157"/>
      <c r="F157" s="157"/>
      <c r="G157" s="157"/>
      <c r="H157" s="157"/>
      <c r="I157" s="157"/>
      <c r="J157" s="157"/>
      <c r="K157" s="157"/>
      <c r="L157" s="157"/>
      <c r="M157" s="157"/>
      <c r="N157" s="157"/>
      <c r="O157" s="157"/>
      <c r="P157" s="157"/>
      <c r="Q157" s="157"/>
      <c r="R157" s="157"/>
      <c r="S157" s="157"/>
      <c r="T157" s="157"/>
      <c r="U157" s="157"/>
      <c r="V157" s="157"/>
      <c r="W157" s="157"/>
    </row>
    <row r="158" spans="1:23" ht="24" customHeight="1" x14ac:dyDescent="0.35">
      <c r="A158" s="158"/>
      <c r="B158" s="170"/>
      <c r="C158" s="171"/>
      <c r="D158" s="171"/>
      <c r="E158" s="157"/>
      <c r="F158" s="157"/>
      <c r="G158" s="157"/>
      <c r="H158" s="157"/>
      <c r="I158" s="157"/>
      <c r="J158" s="157"/>
      <c r="K158" s="157"/>
      <c r="L158" s="157"/>
      <c r="M158" s="157"/>
      <c r="N158" s="157"/>
      <c r="O158" s="157"/>
      <c r="P158" s="157"/>
      <c r="Q158" s="157"/>
      <c r="R158" s="157"/>
      <c r="S158" s="157"/>
      <c r="T158" s="157"/>
      <c r="U158" s="157"/>
      <c r="V158" s="157"/>
      <c r="W158" s="157"/>
    </row>
    <row r="159" spans="1:23" ht="24" customHeight="1" x14ac:dyDescent="0.35">
      <c r="A159" s="158"/>
      <c r="B159" s="170"/>
      <c r="C159" s="171"/>
      <c r="D159" s="171"/>
      <c r="E159" s="157"/>
      <c r="F159" s="157"/>
      <c r="G159" s="157"/>
      <c r="H159" s="157"/>
      <c r="I159" s="157"/>
      <c r="J159" s="157"/>
      <c r="K159" s="157"/>
      <c r="L159" s="157"/>
      <c r="M159" s="157"/>
      <c r="N159" s="157"/>
      <c r="O159" s="157"/>
      <c r="P159" s="157"/>
      <c r="Q159" s="157"/>
      <c r="R159" s="157"/>
      <c r="S159" s="157"/>
      <c r="T159" s="157"/>
      <c r="U159" s="157"/>
      <c r="V159" s="157"/>
      <c r="W159" s="157"/>
    </row>
    <row r="160" spans="1:23" ht="24" customHeight="1" x14ac:dyDescent="0.35">
      <c r="A160" s="158"/>
      <c r="B160" s="170"/>
      <c r="C160" s="171"/>
      <c r="D160" s="171"/>
      <c r="E160" s="157"/>
      <c r="F160" s="157"/>
      <c r="G160" s="157"/>
      <c r="H160" s="157"/>
      <c r="I160" s="157"/>
      <c r="J160" s="157"/>
      <c r="K160" s="157"/>
      <c r="L160" s="157"/>
      <c r="M160" s="157"/>
      <c r="N160" s="157"/>
      <c r="O160" s="157"/>
      <c r="P160" s="157"/>
      <c r="Q160" s="157"/>
      <c r="R160" s="157"/>
      <c r="S160" s="157"/>
      <c r="T160" s="157"/>
      <c r="U160" s="157"/>
      <c r="V160" s="157"/>
      <c r="W160" s="157"/>
    </row>
    <row r="161" spans="1:23" ht="24" customHeight="1" x14ac:dyDescent="0.35">
      <c r="A161" s="158"/>
      <c r="B161" s="170"/>
      <c r="C161" s="171"/>
      <c r="D161" s="171"/>
      <c r="E161" s="157"/>
      <c r="F161" s="157"/>
      <c r="G161" s="157"/>
      <c r="H161" s="157"/>
      <c r="I161" s="157"/>
      <c r="J161" s="157"/>
      <c r="K161" s="157"/>
      <c r="L161" s="157"/>
      <c r="M161" s="157"/>
      <c r="N161" s="157"/>
      <c r="O161" s="157"/>
      <c r="P161" s="157"/>
      <c r="Q161" s="157"/>
      <c r="R161" s="157"/>
      <c r="S161" s="157"/>
      <c r="T161" s="157"/>
      <c r="U161" s="157"/>
      <c r="V161" s="157"/>
      <c r="W161" s="157"/>
    </row>
    <row r="162" spans="1:23" ht="24" customHeight="1" x14ac:dyDescent="0.35">
      <c r="A162" s="158"/>
      <c r="B162" s="170"/>
      <c r="C162" s="171"/>
      <c r="D162" s="171"/>
      <c r="E162" s="157"/>
      <c r="F162" s="157"/>
      <c r="G162" s="157"/>
      <c r="H162" s="157"/>
      <c r="I162" s="157"/>
      <c r="J162" s="157"/>
      <c r="K162" s="157"/>
      <c r="L162" s="157"/>
      <c r="M162" s="157"/>
      <c r="N162" s="157"/>
      <c r="O162" s="157"/>
      <c r="P162" s="157"/>
      <c r="Q162" s="157"/>
      <c r="R162" s="157"/>
      <c r="S162" s="157"/>
      <c r="T162" s="157"/>
      <c r="U162" s="157"/>
      <c r="V162" s="157"/>
      <c r="W162" s="157"/>
    </row>
    <row r="163" spans="1:23" ht="24" customHeight="1" x14ac:dyDescent="0.35">
      <c r="A163" s="158"/>
      <c r="B163" s="170"/>
      <c r="C163" s="171"/>
      <c r="D163" s="171"/>
      <c r="E163" s="157"/>
      <c r="F163" s="157"/>
      <c r="G163" s="157"/>
      <c r="H163" s="157"/>
      <c r="I163" s="157"/>
      <c r="J163" s="157"/>
      <c r="K163" s="157"/>
      <c r="L163" s="157"/>
      <c r="M163" s="157"/>
      <c r="N163" s="157"/>
      <c r="O163" s="157"/>
      <c r="P163" s="157"/>
      <c r="Q163" s="157"/>
      <c r="R163" s="157"/>
      <c r="S163" s="157"/>
      <c r="T163" s="157"/>
      <c r="U163" s="157"/>
      <c r="V163" s="157"/>
      <c r="W163" s="157"/>
    </row>
    <row r="164" spans="1:23" ht="24" customHeight="1" x14ac:dyDescent="0.35">
      <c r="A164" s="158"/>
      <c r="B164" s="170"/>
      <c r="C164" s="171"/>
      <c r="D164" s="171"/>
      <c r="E164" s="157"/>
      <c r="F164" s="157"/>
      <c r="G164" s="157"/>
      <c r="H164" s="157"/>
      <c r="I164" s="157"/>
      <c r="J164" s="157"/>
      <c r="K164" s="157"/>
      <c r="L164" s="157"/>
      <c r="M164" s="157"/>
      <c r="N164" s="157"/>
      <c r="O164" s="157"/>
      <c r="P164" s="157"/>
      <c r="Q164" s="157"/>
      <c r="R164" s="157"/>
      <c r="S164" s="157"/>
      <c r="T164" s="157"/>
      <c r="U164" s="157"/>
      <c r="V164" s="157"/>
      <c r="W164" s="157"/>
    </row>
    <row r="165" spans="1:23" ht="24" customHeight="1" x14ac:dyDescent="0.35">
      <c r="A165" s="158"/>
      <c r="B165" s="170"/>
      <c r="C165" s="171"/>
      <c r="D165" s="171"/>
      <c r="E165" s="157"/>
      <c r="F165" s="157"/>
      <c r="G165" s="157"/>
      <c r="H165" s="157"/>
      <c r="I165" s="157"/>
      <c r="J165" s="157"/>
      <c r="K165" s="157"/>
      <c r="L165" s="157"/>
      <c r="M165" s="157"/>
      <c r="N165" s="157"/>
      <c r="O165" s="157"/>
      <c r="P165" s="157"/>
      <c r="Q165" s="157"/>
      <c r="R165" s="157"/>
      <c r="S165" s="157"/>
      <c r="T165" s="157"/>
      <c r="U165" s="157"/>
      <c r="V165" s="157"/>
      <c r="W165" s="157"/>
    </row>
    <row r="166" spans="1:23" ht="24" customHeight="1" x14ac:dyDescent="0.35">
      <c r="A166" s="158"/>
      <c r="B166" s="170"/>
      <c r="C166" s="171"/>
      <c r="D166" s="171"/>
      <c r="E166" s="157"/>
      <c r="F166" s="157"/>
      <c r="G166" s="157"/>
      <c r="H166" s="157"/>
      <c r="I166" s="157"/>
      <c r="J166" s="157"/>
      <c r="K166" s="157"/>
      <c r="L166" s="157"/>
      <c r="M166" s="157"/>
      <c r="N166" s="157"/>
      <c r="O166" s="157"/>
      <c r="P166" s="157"/>
      <c r="Q166" s="157"/>
      <c r="R166" s="157"/>
      <c r="S166" s="157"/>
      <c r="T166" s="157"/>
      <c r="U166" s="157"/>
      <c r="V166" s="157"/>
      <c r="W166" s="157"/>
    </row>
    <row r="167" spans="1:23" ht="24" customHeight="1" x14ac:dyDescent="0.35">
      <c r="A167" s="158"/>
      <c r="B167" s="170"/>
      <c r="C167" s="171"/>
      <c r="D167" s="171"/>
      <c r="E167" s="157"/>
      <c r="F167" s="157"/>
      <c r="G167" s="157"/>
      <c r="H167" s="157"/>
      <c r="I167" s="157"/>
      <c r="J167" s="157"/>
      <c r="K167" s="157"/>
      <c r="L167" s="157"/>
      <c r="M167" s="157"/>
      <c r="N167" s="157"/>
      <c r="O167" s="157"/>
      <c r="P167" s="157"/>
      <c r="Q167" s="157"/>
      <c r="R167" s="157"/>
      <c r="S167" s="157"/>
      <c r="T167" s="157"/>
      <c r="U167" s="157"/>
      <c r="V167" s="157"/>
      <c r="W167" s="157"/>
    </row>
    <row r="168" spans="1:23" ht="24" customHeight="1" x14ac:dyDescent="0.35">
      <c r="A168" s="158"/>
      <c r="B168" s="170"/>
      <c r="C168" s="171"/>
      <c r="D168" s="171"/>
      <c r="E168" s="157"/>
      <c r="F168" s="157"/>
      <c r="G168" s="157"/>
      <c r="H168" s="157"/>
      <c r="I168" s="157"/>
      <c r="J168" s="157"/>
      <c r="K168" s="157"/>
      <c r="L168" s="157"/>
      <c r="M168" s="157"/>
      <c r="N168" s="157"/>
      <c r="O168" s="157"/>
      <c r="P168" s="157"/>
      <c r="Q168" s="157"/>
      <c r="R168" s="157"/>
      <c r="S168" s="157"/>
      <c r="T168" s="157"/>
      <c r="U168" s="157"/>
      <c r="V168" s="157"/>
      <c r="W168" s="157"/>
    </row>
    <row r="169" spans="1:23" ht="24" customHeight="1" x14ac:dyDescent="0.35">
      <c r="A169" s="158"/>
      <c r="B169" s="170"/>
      <c r="C169" s="171"/>
      <c r="D169" s="171"/>
      <c r="E169" s="157"/>
      <c r="F169" s="157"/>
      <c r="G169" s="157"/>
      <c r="H169" s="157"/>
      <c r="I169" s="157"/>
      <c r="J169" s="157"/>
      <c r="K169" s="157"/>
      <c r="L169" s="157"/>
      <c r="M169" s="157"/>
      <c r="N169" s="157"/>
      <c r="O169" s="157"/>
      <c r="P169" s="157"/>
      <c r="Q169" s="157"/>
      <c r="R169" s="157"/>
      <c r="S169" s="157"/>
      <c r="T169" s="157"/>
      <c r="U169" s="157"/>
      <c r="V169" s="157"/>
      <c r="W169" s="157"/>
    </row>
    <row r="170" spans="1:23" ht="24" customHeight="1" x14ac:dyDescent="0.35">
      <c r="A170" s="158"/>
      <c r="B170" s="170"/>
      <c r="C170" s="171"/>
      <c r="D170" s="171"/>
      <c r="E170" s="157"/>
      <c r="F170" s="157"/>
      <c r="G170" s="157"/>
      <c r="H170" s="157"/>
      <c r="I170" s="157"/>
      <c r="J170" s="157"/>
      <c r="K170" s="157"/>
      <c r="L170" s="157"/>
      <c r="M170" s="157"/>
      <c r="N170" s="157"/>
      <c r="O170" s="157"/>
      <c r="P170" s="157"/>
      <c r="Q170" s="157"/>
      <c r="R170" s="157"/>
      <c r="S170" s="157"/>
      <c r="T170" s="157"/>
      <c r="U170" s="157"/>
      <c r="V170" s="157"/>
      <c r="W170" s="157"/>
    </row>
    <row r="171" spans="1:23" ht="24" customHeight="1" x14ac:dyDescent="0.35">
      <c r="A171" s="158"/>
      <c r="B171" s="170"/>
      <c r="C171" s="171"/>
      <c r="D171" s="171"/>
      <c r="E171" s="157"/>
      <c r="F171" s="157"/>
      <c r="G171" s="157"/>
      <c r="H171" s="157"/>
      <c r="I171" s="157"/>
      <c r="J171" s="157"/>
      <c r="K171" s="157"/>
      <c r="L171" s="157"/>
      <c r="M171" s="157"/>
      <c r="N171" s="157"/>
      <c r="O171" s="157"/>
      <c r="P171" s="157"/>
      <c r="Q171" s="157"/>
      <c r="R171" s="157"/>
      <c r="S171" s="157"/>
      <c r="T171" s="157"/>
      <c r="U171" s="157"/>
      <c r="V171" s="157"/>
      <c r="W171" s="157"/>
    </row>
    <row r="172" spans="1:23" ht="24" customHeight="1" x14ac:dyDescent="0.35">
      <c r="A172" s="158"/>
      <c r="B172" s="170"/>
      <c r="C172" s="171"/>
      <c r="D172" s="171"/>
      <c r="E172" s="157"/>
      <c r="F172" s="157"/>
      <c r="G172" s="157"/>
      <c r="H172" s="157"/>
      <c r="I172" s="157"/>
      <c r="J172" s="157"/>
      <c r="K172" s="157"/>
      <c r="L172" s="157"/>
      <c r="M172" s="157"/>
      <c r="N172" s="157"/>
      <c r="O172" s="157"/>
      <c r="P172" s="157"/>
      <c r="Q172" s="157"/>
      <c r="R172" s="157"/>
      <c r="S172" s="157"/>
      <c r="T172" s="157"/>
      <c r="U172" s="157"/>
      <c r="V172" s="157"/>
      <c r="W172" s="157"/>
    </row>
    <row r="173" spans="1:23" ht="24" customHeight="1" x14ac:dyDescent="0.35">
      <c r="A173" s="158"/>
      <c r="B173" s="170"/>
      <c r="C173" s="171"/>
      <c r="D173" s="171"/>
      <c r="E173" s="157"/>
      <c r="F173" s="157"/>
      <c r="G173" s="157"/>
      <c r="H173" s="157"/>
      <c r="I173" s="157"/>
      <c r="J173" s="157"/>
      <c r="K173" s="157"/>
      <c r="L173" s="157"/>
      <c r="M173" s="157"/>
      <c r="N173" s="157"/>
      <c r="O173" s="157"/>
      <c r="P173" s="157"/>
      <c r="Q173" s="157"/>
      <c r="R173" s="157"/>
      <c r="S173" s="157"/>
      <c r="T173" s="157"/>
      <c r="U173" s="157"/>
      <c r="V173" s="157"/>
      <c r="W173" s="157"/>
    </row>
    <row r="174" spans="1:23" ht="24" customHeight="1" x14ac:dyDescent="0.35">
      <c r="A174" s="158"/>
      <c r="B174" s="170"/>
      <c r="C174" s="171"/>
      <c r="D174" s="171"/>
      <c r="E174" s="157"/>
      <c r="F174" s="157"/>
      <c r="G174" s="157"/>
      <c r="H174" s="157"/>
      <c r="I174" s="157"/>
      <c r="J174" s="157"/>
      <c r="K174" s="157"/>
      <c r="L174" s="157"/>
      <c r="M174" s="157"/>
      <c r="N174" s="157"/>
      <c r="O174" s="157"/>
      <c r="P174" s="157"/>
      <c r="Q174" s="157"/>
      <c r="R174" s="157"/>
      <c r="S174" s="157"/>
      <c r="T174" s="157"/>
      <c r="U174" s="157"/>
      <c r="V174" s="157"/>
      <c r="W174" s="157"/>
    </row>
    <row r="175" spans="1:23" ht="24" customHeight="1" x14ac:dyDescent="0.35">
      <c r="A175" s="158"/>
      <c r="B175" s="170"/>
      <c r="C175" s="171"/>
      <c r="D175" s="171"/>
      <c r="E175" s="157"/>
      <c r="F175" s="157"/>
      <c r="G175" s="157"/>
      <c r="H175" s="157"/>
      <c r="I175" s="157"/>
      <c r="J175" s="157"/>
      <c r="K175" s="157"/>
      <c r="L175" s="157"/>
      <c r="M175" s="157"/>
      <c r="N175" s="157"/>
      <c r="O175" s="157"/>
      <c r="P175" s="157"/>
      <c r="Q175" s="157"/>
      <c r="R175" s="157"/>
      <c r="S175" s="157"/>
      <c r="T175" s="157"/>
      <c r="U175" s="157"/>
      <c r="V175" s="157"/>
      <c r="W175" s="157"/>
    </row>
    <row r="176" spans="1:23" ht="24" customHeight="1" x14ac:dyDescent="0.35">
      <c r="A176" s="158"/>
      <c r="B176" s="170"/>
      <c r="C176" s="171"/>
      <c r="D176" s="171"/>
      <c r="E176" s="157"/>
      <c r="F176" s="157"/>
      <c r="G176" s="157"/>
      <c r="H176" s="157"/>
      <c r="I176" s="157"/>
      <c r="J176" s="157"/>
      <c r="K176" s="157"/>
      <c r="L176" s="157"/>
      <c r="M176" s="157"/>
      <c r="N176" s="157"/>
      <c r="O176" s="157"/>
      <c r="P176" s="157"/>
      <c r="Q176" s="157"/>
      <c r="R176" s="157"/>
      <c r="S176" s="157"/>
      <c r="T176" s="157"/>
      <c r="U176" s="157"/>
      <c r="V176" s="157"/>
      <c r="W176" s="157"/>
    </row>
    <row r="177" spans="1:23" ht="24" customHeight="1" x14ac:dyDescent="0.35">
      <c r="A177" s="158"/>
      <c r="B177" s="170"/>
      <c r="C177" s="171"/>
      <c r="D177" s="171"/>
      <c r="E177" s="157"/>
      <c r="F177" s="157"/>
      <c r="G177" s="157"/>
      <c r="H177" s="157"/>
      <c r="I177" s="157"/>
      <c r="J177" s="157"/>
      <c r="K177" s="157"/>
      <c r="L177" s="157"/>
      <c r="M177" s="157"/>
      <c r="N177" s="157"/>
      <c r="O177" s="157"/>
      <c r="P177" s="157"/>
      <c r="Q177" s="157"/>
      <c r="R177" s="157"/>
      <c r="S177" s="157"/>
      <c r="T177" s="157"/>
      <c r="U177" s="157"/>
      <c r="V177" s="157"/>
      <c r="W177" s="157"/>
    </row>
    <row r="178" spans="1:23" ht="24" customHeight="1" x14ac:dyDescent="0.35">
      <c r="A178" s="158"/>
      <c r="B178" s="170"/>
      <c r="C178" s="171"/>
      <c r="D178" s="171"/>
      <c r="E178" s="157"/>
      <c r="F178" s="157"/>
      <c r="G178" s="157"/>
      <c r="H178" s="157"/>
      <c r="I178" s="157"/>
      <c r="J178" s="157"/>
      <c r="K178" s="157"/>
      <c r="L178" s="157"/>
      <c r="M178" s="157"/>
      <c r="N178" s="157"/>
      <c r="O178" s="157"/>
      <c r="P178" s="157"/>
      <c r="Q178" s="157"/>
      <c r="R178" s="157"/>
      <c r="S178" s="157"/>
      <c r="T178" s="157"/>
      <c r="U178" s="157"/>
      <c r="V178" s="157"/>
      <c r="W178" s="157"/>
    </row>
    <row r="179" spans="1:23" ht="24" customHeight="1" x14ac:dyDescent="0.35">
      <c r="A179" s="158"/>
      <c r="B179" s="170"/>
      <c r="C179" s="171"/>
      <c r="D179" s="171"/>
      <c r="E179" s="157"/>
      <c r="F179" s="157"/>
      <c r="G179" s="157"/>
      <c r="H179" s="157"/>
      <c r="I179" s="157"/>
      <c r="J179" s="157"/>
      <c r="K179" s="157"/>
      <c r="L179" s="157"/>
      <c r="M179" s="157"/>
      <c r="N179" s="157"/>
      <c r="O179" s="157"/>
      <c r="P179" s="157"/>
      <c r="Q179" s="157"/>
      <c r="R179" s="157"/>
      <c r="S179" s="157"/>
      <c r="T179" s="157"/>
      <c r="U179" s="157"/>
      <c r="V179" s="157"/>
      <c r="W179" s="157"/>
    </row>
    <row r="180" spans="1:23" ht="24" customHeight="1" x14ac:dyDescent="0.35">
      <c r="A180" s="158"/>
      <c r="B180" s="170"/>
      <c r="C180" s="171"/>
      <c r="D180" s="171"/>
      <c r="E180" s="157"/>
      <c r="F180" s="157"/>
      <c r="G180" s="157"/>
      <c r="H180" s="157"/>
      <c r="I180" s="157"/>
      <c r="J180" s="157"/>
      <c r="K180" s="157"/>
      <c r="L180" s="157"/>
      <c r="M180" s="157"/>
      <c r="N180" s="157"/>
      <c r="O180" s="157"/>
      <c r="P180" s="157"/>
      <c r="Q180" s="157"/>
      <c r="R180" s="157"/>
      <c r="S180" s="157"/>
      <c r="T180" s="157"/>
      <c r="U180" s="157"/>
      <c r="V180" s="157"/>
      <c r="W180" s="157"/>
    </row>
    <row r="181" spans="1:23" ht="24" customHeight="1" x14ac:dyDescent="0.35">
      <c r="A181" s="158"/>
      <c r="B181" s="170"/>
      <c r="C181" s="171"/>
      <c r="D181" s="171"/>
      <c r="E181" s="157"/>
      <c r="F181" s="157"/>
      <c r="G181" s="157"/>
      <c r="H181" s="157"/>
      <c r="I181" s="157"/>
      <c r="J181" s="157"/>
      <c r="K181" s="157"/>
      <c r="L181" s="157"/>
      <c r="M181" s="157"/>
      <c r="N181" s="157"/>
      <c r="O181" s="157"/>
      <c r="P181" s="157"/>
      <c r="Q181" s="157"/>
      <c r="R181" s="157"/>
      <c r="S181" s="157"/>
      <c r="T181" s="157"/>
      <c r="U181" s="157"/>
      <c r="V181" s="157"/>
      <c r="W181" s="157"/>
    </row>
    <row r="182" spans="1:23" ht="24" customHeight="1" x14ac:dyDescent="0.35">
      <c r="A182" s="158"/>
      <c r="B182" s="170"/>
      <c r="C182" s="171"/>
      <c r="D182" s="171"/>
      <c r="E182" s="157"/>
      <c r="F182" s="157"/>
      <c r="G182" s="157"/>
      <c r="H182" s="157"/>
      <c r="I182" s="157"/>
      <c r="J182" s="157"/>
      <c r="K182" s="157"/>
      <c r="L182" s="157"/>
      <c r="M182" s="157"/>
      <c r="N182" s="157"/>
      <c r="O182" s="157"/>
      <c r="P182" s="157"/>
      <c r="Q182" s="157"/>
      <c r="R182" s="157"/>
      <c r="S182" s="157"/>
      <c r="T182" s="157"/>
      <c r="U182" s="157"/>
      <c r="V182" s="157"/>
      <c r="W182" s="157"/>
    </row>
    <row r="183" spans="1:23" ht="24" customHeight="1" x14ac:dyDescent="0.35">
      <c r="A183" s="158"/>
      <c r="B183" s="170"/>
      <c r="C183" s="171"/>
      <c r="D183" s="171"/>
      <c r="E183" s="157"/>
      <c r="F183" s="157"/>
      <c r="G183" s="157"/>
      <c r="H183" s="157"/>
      <c r="I183" s="157"/>
      <c r="J183" s="157"/>
      <c r="K183" s="157"/>
      <c r="L183" s="157"/>
      <c r="M183" s="157"/>
      <c r="N183" s="157"/>
      <c r="O183" s="157"/>
      <c r="P183" s="157"/>
      <c r="Q183" s="157"/>
      <c r="R183" s="157"/>
      <c r="S183" s="157"/>
      <c r="T183" s="157"/>
      <c r="U183" s="157"/>
      <c r="V183" s="157"/>
      <c r="W183" s="157"/>
    </row>
    <row r="184" spans="1:23" ht="24" customHeight="1" x14ac:dyDescent="0.35">
      <c r="A184" s="158"/>
      <c r="B184" s="170"/>
      <c r="C184" s="171"/>
      <c r="D184" s="171"/>
      <c r="E184" s="157"/>
      <c r="F184" s="157"/>
      <c r="G184" s="157"/>
      <c r="H184" s="157"/>
      <c r="I184" s="157"/>
      <c r="J184" s="157"/>
      <c r="K184" s="157"/>
      <c r="L184" s="157"/>
      <c r="M184" s="157"/>
      <c r="N184" s="157"/>
      <c r="O184" s="157"/>
      <c r="P184" s="157"/>
      <c r="Q184" s="157"/>
      <c r="R184" s="157"/>
      <c r="S184" s="157"/>
      <c r="T184" s="157"/>
      <c r="U184" s="157"/>
      <c r="V184" s="157"/>
      <c r="W184" s="157"/>
    </row>
    <row r="185" spans="1:23" ht="24" customHeight="1" x14ac:dyDescent="0.35">
      <c r="A185" s="158"/>
      <c r="B185" s="170"/>
      <c r="C185" s="171"/>
      <c r="D185" s="171"/>
      <c r="E185" s="157"/>
      <c r="F185" s="157"/>
      <c r="G185" s="157"/>
      <c r="H185" s="157"/>
      <c r="I185" s="157"/>
      <c r="J185" s="157"/>
      <c r="K185" s="157"/>
      <c r="L185" s="157"/>
      <c r="M185" s="157"/>
      <c r="N185" s="157"/>
      <c r="O185" s="157"/>
      <c r="P185" s="157"/>
      <c r="Q185" s="157"/>
      <c r="R185" s="157"/>
      <c r="S185" s="157"/>
      <c r="T185" s="157"/>
      <c r="U185" s="157"/>
      <c r="V185" s="157"/>
      <c r="W185" s="157"/>
    </row>
    <row r="186" spans="1:23" ht="24" customHeight="1" x14ac:dyDescent="0.35">
      <c r="A186" s="158"/>
      <c r="B186" s="170"/>
      <c r="C186" s="171"/>
      <c r="D186" s="171"/>
      <c r="E186" s="157"/>
      <c r="F186" s="157"/>
      <c r="G186" s="157"/>
      <c r="H186" s="157"/>
      <c r="I186" s="157"/>
      <c r="J186" s="157"/>
      <c r="K186" s="157"/>
      <c r="L186" s="157"/>
      <c r="M186" s="157"/>
      <c r="N186" s="157"/>
      <c r="O186" s="157"/>
      <c r="P186" s="157"/>
      <c r="Q186" s="157"/>
      <c r="R186" s="157"/>
      <c r="S186" s="157"/>
      <c r="T186" s="157"/>
      <c r="U186" s="157"/>
      <c r="V186" s="157"/>
      <c r="W186" s="157"/>
    </row>
    <row r="187" spans="1:23" ht="24" customHeight="1" x14ac:dyDescent="0.35">
      <c r="A187" s="158"/>
      <c r="B187" s="170"/>
      <c r="C187" s="171"/>
      <c r="D187" s="171"/>
      <c r="E187" s="157"/>
      <c r="F187" s="157"/>
      <c r="G187" s="157"/>
      <c r="H187" s="157"/>
      <c r="I187" s="157"/>
      <c r="J187" s="157"/>
      <c r="K187" s="157"/>
      <c r="L187" s="157"/>
      <c r="M187" s="157"/>
      <c r="N187" s="157"/>
      <c r="O187" s="157"/>
      <c r="P187" s="157"/>
      <c r="Q187" s="157"/>
      <c r="R187" s="157"/>
      <c r="S187" s="157"/>
      <c r="T187" s="157"/>
      <c r="U187" s="157"/>
      <c r="V187" s="157"/>
      <c r="W187" s="157"/>
    </row>
    <row r="188" spans="1:23" ht="24" customHeight="1" x14ac:dyDescent="0.35">
      <c r="A188" s="158"/>
      <c r="B188" s="170"/>
      <c r="C188" s="171"/>
      <c r="D188" s="171"/>
      <c r="E188" s="157"/>
      <c r="F188" s="157"/>
      <c r="G188" s="157"/>
      <c r="H188" s="157"/>
      <c r="I188" s="157"/>
      <c r="J188" s="157"/>
      <c r="K188" s="157"/>
      <c r="L188" s="157"/>
      <c r="M188" s="157"/>
      <c r="N188" s="157"/>
      <c r="O188" s="157"/>
      <c r="P188" s="157"/>
      <c r="Q188" s="157"/>
      <c r="R188" s="157"/>
      <c r="S188" s="157"/>
      <c r="T188" s="157"/>
      <c r="U188" s="157"/>
      <c r="V188" s="157"/>
      <c r="W188" s="157"/>
    </row>
    <row r="189" spans="1:23" ht="24" customHeight="1" x14ac:dyDescent="0.35">
      <c r="A189" s="158"/>
      <c r="B189" s="170"/>
      <c r="C189" s="171"/>
      <c r="D189" s="171"/>
      <c r="E189" s="157"/>
      <c r="F189" s="157"/>
      <c r="G189" s="157"/>
      <c r="H189" s="157"/>
      <c r="I189" s="157"/>
      <c r="J189" s="157"/>
      <c r="K189" s="157"/>
      <c r="L189" s="157"/>
      <c r="M189" s="157"/>
      <c r="N189" s="157"/>
      <c r="O189" s="157"/>
      <c r="P189" s="157"/>
      <c r="Q189" s="157"/>
      <c r="R189" s="157"/>
      <c r="S189" s="157"/>
      <c r="T189" s="157"/>
      <c r="U189" s="157"/>
      <c r="V189" s="157"/>
      <c r="W189" s="157"/>
    </row>
    <row r="190" spans="1:23" ht="24" customHeight="1" x14ac:dyDescent="0.35">
      <c r="A190" s="158"/>
      <c r="B190" s="170"/>
      <c r="C190" s="171"/>
      <c r="D190" s="171"/>
      <c r="E190" s="157"/>
      <c r="F190" s="157"/>
      <c r="G190" s="157"/>
      <c r="H190" s="157"/>
      <c r="I190" s="157"/>
      <c r="J190" s="157"/>
      <c r="K190" s="157"/>
      <c r="L190" s="157"/>
      <c r="M190" s="157"/>
      <c r="N190" s="157"/>
      <c r="O190" s="157"/>
      <c r="P190" s="157"/>
      <c r="Q190" s="157"/>
      <c r="R190" s="157"/>
      <c r="S190" s="157"/>
      <c r="T190" s="157"/>
      <c r="U190" s="157"/>
      <c r="V190" s="157"/>
      <c r="W190" s="157"/>
    </row>
    <row r="191" spans="1:23" ht="24" customHeight="1" x14ac:dyDescent="0.35">
      <c r="A191" s="158"/>
      <c r="B191" s="170"/>
      <c r="C191" s="171"/>
      <c r="D191" s="171"/>
      <c r="E191" s="157"/>
      <c r="F191" s="157"/>
      <c r="G191" s="157"/>
      <c r="H191" s="157"/>
      <c r="I191" s="157"/>
      <c r="J191" s="157"/>
      <c r="K191" s="157"/>
      <c r="L191" s="157"/>
      <c r="M191" s="157"/>
      <c r="N191" s="157"/>
      <c r="O191" s="157"/>
      <c r="P191" s="157"/>
      <c r="Q191" s="157"/>
      <c r="R191" s="157"/>
      <c r="S191" s="157"/>
      <c r="T191" s="157"/>
      <c r="U191" s="157"/>
      <c r="V191" s="157"/>
      <c r="W191" s="157"/>
    </row>
    <row r="192" spans="1:23" ht="24" customHeight="1" x14ac:dyDescent="0.35">
      <c r="A192" s="158"/>
      <c r="B192" s="170"/>
      <c r="C192" s="171"/>
      <c r="D192" s="171"/>
      <c r="E192" s="157"/>
      <c r="F192" s="157"/>
      <c r="G192" s="157"/>
      <c r="H192" s="157"/>
      <c r="I192" s="157"/>
      <c r="J192" s="157"/>
      <c r="K192" s="157"/>
      <c r="L192" s="157"/>
      <c r="M192" s="157"/>
      <c r="N192" s="157"/>
      <c r="O192" s="157"/>
      <c r="P192" s="157"/>
      <c r="Q192" s="157"/>
      <c r="R192" s="157"/>
      <c r="S192" s="157"/>
      <c r="T192" s="157"/>
      <c r="U192" s="157"/>
      <c r="V192" s="157"/>
      <c r="W192" s="157"/>
    </row>
    <row r="193" spans="1:23" ht="24" customHeight="1" x14ac:dyDescent="0.35">
      <c r="A193" s="158"/>
      <c r="B193" s="170"/>
      <c r="C193" s="171"/>
      <c r="D193" s="171"/>
      <c r="E193" s="157"/>
      <c r="F193" s="157"/>
      <c r="G193" s="157"/>
      <c r="H193" s="157"/>
      <c r="I193" s="157"/>
      <c r="J193" s="157"/>
      <c r="K193" s="157"/>
      <c r="L193" s="157"/>
      <c r="M193" s="157"/>
      <c r="N193" s="157"/>
      <c r="O193" s="157"/>
      <c r="P193" s="157"/>
      <c r="Q193" s="157"/>
      <c r="R193" s="157"/>
      <c r="S193" s="157"/>
      <c r="T193" s="157"/>
      <c r="U193" s="157"/>
      <c r="V193" s="157"/>
      <c r="W193" s="157"/>
    </row>
    <row r="194" spans="1:23" ht="24" customHeight="1" x14ac:dyDescent="0.35">
      <c r="A194" s="158"/>
      <c r="B194" s="170"/>
      <c r="C194" s="171"/>
      <c r="D194" s="171"/>
      <c r="E194" s="157"/>
      <c r="F194" s="157"/>
      <c r="G194" s="157"/>
      <c r="H194" s="157"/>
      <c r="I194" s="157"/>
      <c r="J194" s="157"/>
      <c r="K194" s="157"/>
      <c r="L194" s="157"/>
      <c r="M194" s="157"/>
      <c r="N194" s="157"/>
      <c r="O194" s="157"/>
      <c r="P194" s="157"/>
      <c r="Q194" s="157"/>
      <c r="R194" s="157"/>
      <c r="S194" s="157"/>
      <c r="T194" s="157"/>
      <c r="U194" s="157"/>
      <c r="V194" s="157"/>
      <c r="W194" s="157"/>
    </row>
    <row r="195" spans="1:23" ht="24" customHeight="1" x14ac:dyDescent="0.35">
      <c r="A195" s="158"/>
      <c r="B195" s="170"/>
      <c r="C195" s="171"/>
      <c r="D195" s="171"/>
      <c r="E195" s="157"/>
      <c r="F195" s="157"/>
      <c r="G195" s="157"/>
      <c r="H195" s="157"/>
      <c r="I195" s="157"/>
      <c r="J195" s="157"/>
      <c r="K195" s="157"/>
      <c r="L195" s="157"/>
      <c r="M195" s="157"/>
      <c r="N195" s="157"/>
      <c r="O195" s="157"/>
      <c r="P195" s="157"/>
      <c r="Q195" s="157"/>
      <c r="R195" s="157"/>
      <c r="S195" s="157"/>
      <c r="T195" s="157"/>
      <c r="U195" s="157"/>
      <c r="V195" s="157"/>
      <c r="W195" s="157"/>
    </row>
    <row r="196" spans="1:23" ht="24" customHeight="1" x14ac:dyDescent="0.35">
      <c r="A196" s="158"/>
      <c r="B196" s="170"/>
      <c r="C196" s="171"/>
      <c r="D196" s="171"/>
      <c r="E196" s="157"/>
      <c r="F196" s="157"/>
      <c r="G196" s="157"/>
      <c r="H196" s="157"/>
      <c r="I196" s="157"/>
      <c r="J196" s="157"/>
      <c r="K196" s="157"/>
      <c r="L196" s="157"/>
      <c r="M196" s="157"/>
      <c r="N196" s="157"/>
      <c r="O196" s="157"/>
      <c r="P196" s="157"/>
      <c r="Q196" s="157"/>
      <c r="R196" s="157"/>
      <c r="S196" s="157"/>
      <c r="T196" s="157"/>
      <c r="U196" s="157"/>
      <c r="V196" s="157"/>
      <c r="W196" s="157"/>
    </row>
    <row r="197" spans="1:23" ht="24" customHeight="1" x14ac:dyDescent="0.35">
      <c r="A197" s="158"/>
      <c r="B197" s="170"/>
      <c r="C197" s="171"/>
      <c r="D197" s="171"/>
      <c r="E197" s="157"/>
      <c r="F197" s="157"/>
      <c r="G197" s="157"/>
      <c r="H197" s="157"/>
      <c r="I197" s="157"/>
      <c r="J197" s="157"/>
      <c r="K197" s="157"/>
      <c r="L197" s="157"/>
      <c r="M197" s="157"/>
      <c r="N197" s="157"/>
      <c r="O197" s="157"/>
      <c r="P197" s="157"/>
      <c r="Q197" s="157"/>
      <c r="R197" s="157"/>
      <c r="S197" s="157"/>
      <c r="T197" s="157"/>
      <c r="U197" s="157"/>
      <c r="V197" s="157"/>
      <c r="W197" s="157"/>
    </row>
    <row r="198" spans="1:23" ht="24" customHeight="1" x14ac:dyDescent="0.35">
      <c r="A198" s="158"/>
      <c r="B198" s="170"/>
      <c r="C198" s="171"/>
      <c r="D198" s="171"/>
      <c r="E198" s="157"/>
      <c r="F198" s="157"/>
      <c r="G198" s="157"/>
      <c r="H198" s="157"/>
      <c r="I198" s="157"/>
      <c r="J198" s="157"/>
      <c r="K198" s="157"/>
      <c r="L198" s="157"/>
      <c r="M198" s="157"/>
      <c r="N198" s="157"/>
      <c r="O198" s="157"/>
      <c r="P198" s="157"/>
      <c r="Q198" s="157"/>
      <c r="R198" s="157"/>
      <c r="S198" s="157"/>
      <c r="T198" s="157"/>
      <c r="U198" s="157"/>
      <c r="V198" s="157"/>
      <c r="W198" s="157"/>
    </row>
    <row r="199" spans="1:23" ht="24" customHeight="1" x14ac:dyDescent="0.35">
      <c r="A199" s="158"/>
      <c r="B199" s="170"/>
      <c r="C199" s="171"/>
      <c r="D199" s="171"/>
      <c r="E199" s="157"/>
      <c r="F199" s="157"/>
      <c r="G199" s="157"/>
      <c r="H199" s="157"/>
      <c r="I199" s="157"/>
      <c r="J199" s="157"/>
      <c r="K199" s="157"/>
      <c r="L199" s="157"/>
      <c r="M199" s="157"/>
      <c r="N199" s="157"/>
      <c r="O199" s="157"/>
      <c r="P199" s="157"/>
      <c r="Q199" s="157"/>
      <c r="R199" s="157"/>
      <c r="S199" s="157"/>
      <c r="T199" s="157"/>
      <c r="U199" s="157"/>
      <c r="V199" s="157"/>
      <c r="W199" s="157"/>
    </row>
    <row r="200" spans="1:23" ht="24" customHeight="1" x14ac:dyDescent="0.35">
      <c r="A200" s="158"/>
      <c r="B200" s="170"/>
      <c r="C200" s="171"/>
      <c r="D200" s="171"/>
      <c r="E200" s="157"/>
      <c r="F200" s="157"/>
      <c r="G200" s="157"/>
      <c r="H200" s="157"/>
      <c r="I200" s="157"/>
      <c r="J200" s="157"/>
      <c r="K200" s="157"/>
      <c r="L200" s="157"/>
      <c r="M200" s="157"/>
      <c r="N200" s="157"/>
      <c r="O200" s="157"/>
      <c r="P200" s="157"/>
      <c r="Q200" s="157"/>
      <c r="R200" s="157"/>
      <c r="S200" s="157"/>
      <c r="T200" s="157"/>
      <c r="U200" s="157"/>
      <c r="V200" s="157"/>
      <c r="W200" s="157"/>
    </row>
    <row r="201" spans="1:23" ht="24" customHeight="1" x14ac:dyDescent="0.35">
      <c r="A201" s="158"/>
      <c r="B201" s="170"/>
      <c r="C201" s="171"/>
      <c r="D201" s="171"/>
      <c r="E201" s="157"/>
      <c r="F201" s="157"/>
      <c r="G201" s="157"/>
      <c r="H201" s="157"/>
      <c r="I201" s="157"/>
      <c r="J201" s="157"/>
      <c r="K201" s="157"/>
      <c r="L201" s="157"/>
      <c r="M201" s="157"/>
      <c r="N201" s="157"/>
      <c r="O201" s="157"/>
      <c r="P201" s="157"/>
      <c r="Q201" s="157"/>
      <c r="R201" s="157"/>
      <c r="S201" s="157"/>
      <c r="T201" s="157"/>
      <c r="U201" s="157"/>
      <c r="V201" s="157"/>
      <c r="W201" s="157"/>
    </row>
    <row r="202" spans="1:23" ht="24" customHeight="1" x14ac:dyDescent="0.35">
      <c r="A202" s="158"/>
      <c r="B202" s="170"/>
      <c r="C202" s="171"/>
      <c r="D202" s="171"/>
      <c r="E202" s="157"/>
      <c r="F202" s="157"/>
      <c r="G202" s="157"/>
      <c r="H202" s="157"/>
      <c r="I202" s="157"/>
      <c r="J202" s="157"/>
      <c r="K202" s="157"/>
      <c r="L202" s="157"/>
      <c r="M202" s="157"/>
      <c r="N202" s="157"/>
      <c r="O202" s="157"/>
      <c r="P202" s="157"/>
      <c r="Q202" s="157"/>
      <c r="R202" s="157"/>
      <c r="S202" s="157"/>
      <c r="T202" s="157"/>
      <c r="U202" s="157"/>
      <c r="V202" s="157"/>
      <c r="W202" s="157"/>
    </row>
    <row r="203" spans="1:23" ht="24" customHeight="1" x14ac:dyDescent="0.35">
      <c r="A203" s="158"/>
      <c r="B203" s="170"/>
      <c r="C203" s="171"/>
      <c r="D203" s="171"/>
      <c r="E203" s="157"/>
      <c r="F203" s="157"/>
      <c r="G203" s="157"/>
      <c r="H203" s="157"/>
      <c r="I203" s="157"/>
      <c r="J203" s="157"/>
      <c r="K203" s="157"/>
      <c r="L203" s="157"/>
      <c r="M203" s="157"/>
      <c r="N203" s="157"/>
      <c r="O203" s="157"/>
      <c r="P203" s="157"/>
      <c r="Q203" s="157"/>
      <c r="R203" s="157"/>
      <c r="S203" s="157"/>
      <c r="T203" s="157"/>
      <c r="U203" s="157"/>
      <c r="V203" s="157"/>
      <c r="W203" s="157"/>
    </row>
    <row r="204" spans="1:23" ht="24" customHeight="1" x14ac:dyDescent="0.35">
      <c r="A204" s="158"/>
      <c r="B204" s="170"/>
      <c r="C204" s="171"/>
      <c r="D204" s="171"/>
      <c r="E204" s="157"/>
      <c r="F204" s="157"/>
      <c r="G204" s="157"/>
      <c r="H204" s="157"/>
      <c r="I204" s="157"/>
      <c r="J204" s="157"/>
      <c r="K204" s="157"/>
      <c r="L204" s="157"/>
      <c r="M204" s="157"/>
      <c r="N204" s="157"/>
      <c r="O204" s="157"/>
      <c r="P204" s="157"/>
      <c r="Q204" s="157"/>
      <c r="R204" s="157"/>
      <c r="S204" s="157"/>
      <c r="T204" s="157"/>
      <c r="U204" s="157"/>
      <c r="V204" s="157"/>
      <c r="W204" s="157"/>
    </row>
    <row r="205" spans="1:23" ht="24" customHeight="1" x14ac:dyDescent="0.35">
      <c r="A205" s="158"/>
      <c r="B205" s="170"/>
      <c r="C205" s="171"/>
      <c r="D205" s="171"/>
      <c r="E205" s="157"/>
      <c r="F205" s="157"/>
      <c r="G205" s="157"/>
      <c r="H205" s="157"/>
      <c r="I205" s="157"/>
      <c r="J205" s="157"/>
      <c r="K205" s="157"/>
      <c r="L205" s="157"/>
      <c r="M205" s="157"/>
      <c r="N205" s="157"/>
      <c r="O205" s="157"/>
      <c r="P205" s="157"/>
      <c r="Q205" s="157"/>
      <c r="R205" s="157"/>
      <c r="S205" s="157"/>
      <c r="T205" s="157"/>
      <c r="U205" s="157"/>
      <c r="V205" s="157"/>
      <c r="W205" s="157"/>
    </row>
    <row r="206" spans="1:23" ht="24" customHeight="1" x14ac:dyDescent="0.35">
      <c r="A206" s="158"/>
      <c r="B206" s="170"/>
      <c r="C206" s="171"/>
      <c r="D206" s="171"/>
      <c r="E206" s="157"/>
      <c r="F206" s="157"/>
      <c r="G206" s="157"/>
      <c r="H206" s="157"/>
      <c r="I206" s="157"/>
      <c r="J206" s="157"/>
      <c r="K206" s="157"/>
      <c r="L206" s="157"/>
      <c r="M206" s="157"/>
      <c r="N206" s="157"/>
      <c r="O206" s="157"/>
      <c r="P206" s="157"/>
      <c r="Q206" s="157"/>
      <c r="R206" s="157"/>
      <c r="S206" s="157"/>
      <c r="T206" s="157"/>
      <c r="U206" s="157"/>
      <c r="V206" s="157"/>
      <c r="W206" s="157"/>
    </row>
    <row r="207" spans="1:23" ht="24" customHeight="1" x14ac:dyDescent="0.35">
      <c r="A207" s="158"/>
      <c r="B207" s="170"/>
      <c r="C207" s="171"/>
      <c r="D207" s="171"/>
      <c r="E207" s="157"/>
      <c r="F207" s="157"/>
      <c r="G207" s="157"/>
      <c r="H207" s="157"/>
      <c r="I207" s="157"/>
      <c r="J207" s="157"/>
      <c r="K207" s="157"/>
      <c r="L207" s="157"/>
      <c r="M207" s="157"/>
      <c r="N207" s="157"/>
      <c r="O207" s="157"/>
      <c r="P207" s="157"/>
      <c r="Q207" s="157"/>
      <c r="R207" s="157"/>
      <c r="S207" s="157"/>
      <c r="T207" s="157"/>
      <c r="U207" s="157"/>
      <c r="V207" s="157"/>
      <c r="W207" s="157"/>
    </row>
    <row r="208" spans="1:23" ht="24" customHeight="1" x14ac:dyDescent="0.35">
      <c r="A208" s="158"/>
      <c r="B208" s="170"/>
      <c r="C208" s="171"/>
      <c r="D208" s="171"/>
      <c r="E208" s="157"/>
      <c r="F208" s="157"/>
      <c r="G208" s="157"/>
      <c r="H208" s="157"/>
      <c r="I208" s="157"/>
      <c r="J208" s="157"/>
      <c r="K208" s="157"/>
      <c r="L208" s="157"/>
      <c r="M208" s="157"/>
      <c r="N208" s="157"/>
      <c r="O208" s="157"/>
      <c r="P208" s="157"/>
      <c r="Q208" s="157"/>
      <c r="R208" s="157"/>
      <c r="S208" s="157"/>
      <c r="T208" s="157"/>
      <c r="U208" s="157"/>
      <c r="V208" s="157"/>
      <c r="W208" s="157"/>
    </row>
    <row r="209" spans="1:23" ht="24" customHeight="1" x14ac:dyDescent="0.35">
      <c r="A209" s="158"/>
      <c r="B209" s="170"/>
      <c r="C209" s="171"/>
      <c r="D209" s="171"/>
      <c r="E209" s="157"/>
      <c r="F209" s="157"/>
      <c r="G209" s="157"/>
      <c r="H209" s="157"/>
      <c r="I209" s="157"/>
      <c r="J209" s="157"/>
      <c r="K209" s="157"/>
      <c r="L209" s="157"/>
      <c r="M209" s="157"/>
      <c r="N209" s="157"/>
      <c r="O209" s="157"/>
      <c r="P209" s="157"/>
      <c r="Q209" s="157"/>
      <c r="R209" s="157"/>
      <c r="S209" s="157"/>
      <c r="T209" s="157"/>
      <c r="U209" s="157"/>
      <c r="V209" s="157"/>
      <c r="W209" s="157"/>
    </row>
    <row r="210" spans="1:23" ht="24" customHeight="1" x14ac:dyDescent="0.35">
      <c r="A210" s="158"/>
      <c r="B210" s="170"/>
      <c r="C210" s="171"/>
      <c r="D210" s="171"/>
      <c r="E210" s="157"/>
      <c r="F210" s="157"/>
      <c r="G210" s="157"/>
      <c r="H210" s="157"/>
      <c r="I210" s="157"/>
      <c r="J210" s="157"/>
      <c r="K210" s="157"/>
      <c r="L210" s="157"/>
      <c r="M210" s="157"/>
      <c r="N210" s="157"/>
      <c r="O210" s="157"/>
      <c r="P210" s="157"/>
      <c r="Q210" s="157"/>
      <c r="R210" s="157"/>
      <c r="S210" s="157"/>
      <c r="T210" s="157"/>
      <c r="U210" s="157"/>
      <c r="V210" s="157"/>
      <c r="W210" s="157"/>
    </row>
    <row r="211" spans="1:23" ht="24" customHeight="1" x14ac:dyDescent="0.35">
      <c r="A211" s="158"/>
      <c r="B211" s="170"/>
      <c r="C211" s="171"/>
      <c r="D211" s="171"/>
      <c r="E211" s="157"/>
      <c r="F211" s="157"/>
      <c r="G211" s="157"/>
      <c r="H211" s="157"/>
      <c r="I211" s="157"/>
      <c r="J211" s="157"/>
      <c r="K211" s="157"/>
      <c r="L211" s="157"/>
      <c r="M211" s="157"/>
      <c r="N211" s="157"/>
      <c r="O211" s="157"/>
      <c r="P211" s="157"/>
      <c r="Q211" s="157"/>
      <c r="R211" s="157"/>
      <c r="S211" s="157"/>
      <c r="T211" s="157"/>
      <c r="U211" s="157"/>
      <c r="V211" s="157"/>
      <c r="W211" s="157"/>
    </row>
    <row r="212" spans="1:23" ht="24" customHeight="1" x14ac:dyDescent="0.35">
      <c r="A212" s="158"/>
      <c r="B212" s="170"/>
      <c r="C212" s="171"/>
      <c r="D212" s="171"/>
      <c r="E212" s="157"/>
      <c r="F212" s="157"/>
      <c r="G212" s="157"/>
      <c r="H212" s="157"/>
      <c r="I212" s="157"/>
      <c r="J212" s="157"/>
      <c r="K212" s="157"/>
      <c r="L212" s="157"/>
      <c r="M212" s="157"/>
      <c r="N212" s="157"/>
      <c r="O212" s="157"/>
      <c r="P212" s="157"/>
      <c r="Q212" s="157"/>
      <c r="R212" s="157"/>
      <c r="S212" s="157"/>
      <c r="T212" s="157"/>
      <c r="U212" s="157"/>
      <c r="V212" s="157"/>
      <c r="W212" s="157"/>
    </row>
    <row r="213" spans="1:23" ht="24" customHeight="1" x14ac:dyDescent="0.35">
      <c r="A213" s="158"/>
      <c r="B213" s="170"/>
      <c r="C213" s="171"/>
      <c r="D213" s="171"/>
      <c r="E213" s="157"/>
      <c r="F213" s="157"/>
      <c r="G213" s="157"/>
      <c r="H213" s="157"/>
      <c r="I213" s="157"/>
      <c r="J213" s="157"/>
      <c r="K213" s="157"/>
      <c r="L213" s="157"/>
      <c r="M213" s="157"/>
      <c r="N213" s="157"/>
      <c r="O213" s="157"/>
      <c r="P213" s="157"/>
      <c r="Q213" s="157"/>
      <c r="R213" s="157"/>
      <c r="S213" s="157"/>
      <c r="T213" s="157"/>
      <c r="U213" s="157"/>
      <c r="V213" s="157"/>
      <c r="W213" s="157"/>
    </row>
    <row r="214" spans="1:23" ht="24" customHeight="1" x14ac:dyDescent="0.35">
      <c r="A214" s="158"/>
      <c r="B214" s="170"/>
      <c r="C214" s="171"/>
      <c r="D214" s="171"/>
      <c r="E214" s="157"/>
      <c r="F214" s="157"/>
      <c r="G214" s="157"/>
      <c r="H214" s="157"/>
      <c r="I214" s="157"/>
      <c r="J214" s="157"/>
      <c r="K214" s="157"/>
      <c r="L214" s="157"/>
      <c r="M214" s="157"/>
      <c r="N214" s="157"/>
      <c r="O214" s="157"/>
      <c r="P214" s="157"/>
      <c r="Q214" s="157"/>
      <c r="R214" s="157"/>
      <c r="S214" s="157"/>
      <c r="T214" s="157"/>
      <c r="U214" s="157"/>
      <c r="V214" s="157"/>
      <c r="W214" s="157"/>
    </row>
    <row r="215" spans="1:23" ht="24" customHeight="1" x14ac:dyDescent="0.35">
      <c r="A215" s="158"/>
      <c r="B215" s="170"/>
      <c r="C215" s="171"/>
      <c r="D215" s="171"/>
      <c r="E215" s="157"/>
      <c r="F215" s="157"/>
      <c r="G215" s="157"/>
      <c r="H215" s="157"/>
      <c r="I215" s="157"/>
      <c r="J215" s="157"/>
      <c r="K215" s="157"/>
      <c r="L215" s="157"/>
      <c r="M215" s="157"/>
      <c r="N215" s="157"/>
      <c r="O215" s="157"/>
      <c r="P215" s="157"/>
      <c r="Q215" s="157"/>
      <c r="R215" s="157"/>
      <c r="S215" s="157"/>
      <c r="T215" s="157"/>
      <c r="U215" s="157"/>
      <c r="V215" s="157"/>
      <c r="W215" s="157"/>
    </row>
    <row r="216" spans="1:23" ht="24" customHeight="1" x14ac:dyDescent="0.35">
      <c r="A216" s="158"/>
      <c r="B216" s="170"/>
      <c r="C216" s="171"/>
      <c r="D216" s="171"/>
      <c r="E216" s="157"/>
      <c r="F216" s="157"/>
      <c r="G216" s="157"/>
      <c r="H216" s="157"/>
      <c r="I216" s="157"/>
      <c r="J216" s="157"/>
      <c r="K216" s="157"/>
      <c r="L216" s="157"/>
      <c r="M216" s="157"/>
      <c r="N216" s="157"/>
      <c r="O216" s="157"/>
      <c r="P216" s="157"/>
      <c r="Q216" s="157"/>
      <c r="R216" s="157"/>
      <c r="S216" s="157"/>
      <c r="T216" s="157"/>
      <c r="U216" s="157"/>
      <c r="V216" s="157"/>
      <c r="W216" s="157"/>
    </row>
    <row r="217" spans="1:23" ht="24" customHeight="1" x14ac:dyDescent="0.35">
      <c r="A217" s="158"/>
      <c r="B217" s="170"/>
      <c r="C217" s="171"/>
      <c r="D217" s="171"/>
      <c r="E217" s="157"/>
      <c r="F217" s="157"/>
      <c r="G217" s="157"/>
      <c r="H217" s="157"/>
      <c r="I217" s="157"/>
      <c r="J217" s="157"/>
      <c r="K217" s="157"/>
      <c r="L217" s="157"/>
      <c r="M217" s="157"/>
      <c r="N217" s="157"/>
      <c r="O217" s="157"/>
      <c r="P217" s="157"/>
      <c r="Q217" s="157"/>
      <c r="R217" s="157"/>
      <c r="S217" s="157"/>
      <c r="T217" s="157"/>
      <c r="U217" s="157"/>
      <c r="V217" s="157"/>
      <c r="W217" s="157"/>
    </row>
    <row r="218" spans="1:23" ht="24" customHeight="1" x14ac:dyDescent="0.35">
      <c r="A218" s="158"/>
      <c r="B218" s="170"/>
      <c r="C218" s="171"/>
      <c r="D218" s="171"/>
      <c r="E218" s="157"/>
      <c r="F218" s="157"/>
      <c r="G218" s="157"/>
      <c r="H218" s="157"/>
      <c r="I218" s="157"/>
      <c r="J218" s="157"/>
      <c r="K218" s="157"/>
      <c r="L218" s="157"/>
      <c r="M218" s="157"/>
      <c r="N218" s="157"/>
      <c r="O218" s="157"/>
      <c r="P218" s="157"/>
      <c r="Q218" s="157"/>
      <c r="R218" s="157"/>
      <c r="S218" s="157"/>
      <c r="T218" s="157"/>
      <c r="U218" s="157"/>
      <c r="V218" s="157"/>
      <c r="W218" s="157"/>
    </row>
    <row r="219" spans="1:23" ht="24" customHeight="1" x14ac:dyDescent="0.35">
      <c r="A219" s="158"/>
      <c r="B219" s="170"/>
      <c r="C219" s="171"/>
      <c r="D219" s="171"/>
      <c r="E219" s="157"/>
      <c r="F219" s="157"/>
      <c r="G219" s="157"/>
      <c r="H219" s="157"/>
      <c r="I219" s="157"/>
      <c r="J219" s="157"/>
      <c r="K219" s="157"/>
      <c r="L219" s="157"/>
      <c r="M219" s="157"/>
      <c r="N219" s="157"/>
      <c r="O219" s="157"/>
      <c r="P219" s="157"/>
      <c r="Q219" s="157"/>
      <c r="R219" s="157"/>
      <c r="S219" s="157"/>
      <c r="T219" s="157"/>
      <c r="U219" s="157"/>
      <c r="V219" s="157"/>
      <c r="W219" s="157"/>
    </row>
    <row r="220" spans="1:23" ht="24" customHeight="1" x14ac:dyDescent="0.35">
      <c r="A220" s="158"/>
      <c r="B220" s="170"/>
      <c r="C220" s="171"/>
      <c r="D220" s="171"/>
      <c r="E220" s="157"/>
      <c r="F220" s="157"/>
      <c r="G220" s="157"/>
      <c r="H220" s="157"/>
      <c r="I220" s="157"/>
      <c r="J220" s="157"/>
      <c r="K220" s="157"/>
      <c r="L220" s="157"/>
      <c r="M220" s="157"/>
      <c r="N220" s="157"/>
      <c r="O220" s="157"/>
      <c r="P220" s="157"/>
      <c r="Q220" s="157"/>
      <c r="R220" s="157"/>
      <c r="S220" s="157"/>
      <c r="T220" s="157"/>
      <c r="U220" s="157"/>
      <c r="V220" s="157"/>
      <c r="W220" s="157"/>
    </row>
    <row r="221" spans="1:23" ht="24" customHeight="1" x14ac:dyDescent="0.35">
      <c r="A221" s="158"/>
      <c r="B221" s="170"/>
      <c r="C221" s="171"/>
      <c r="D221" s="171"/>
      <c r="E221" s="157"/>
      <c r="F221" s="157"/>
      <c r="G221" s="157"/>
      <c r="H221" s="157"/>
      <c r="I221" s="157"/>
      <c r="J221" s="157"/>
      <c r="K221" s="157"/>
      <c r="L221" s="157"/>
      <c r="M221" s="157"/>
      <c r="N221" s="157"/>
      <c r="O221" s="157"/>
      <c r="P221" s="157"/>
      <c r="Q221" s="157"/>
      <c r="R221" s="157"/>
      <c r="S221" s="157"/>
      <c r="T221" s="157"/>
      <c r="U221" s="157"/>
      <c r="V221" s="157"/>
      <c r="W221" s="157"/>
    </row>
    <row r="222" spans="1:23" ht="24" customHeight="1" x14ac:dyDescent="0.35">
      <c r="A222" s="158"/>
      <c r="B222" s="170"/>
      <c r="C222" s="171"/>
      <c r="D222" s="171"/>
      <c r="E222" s="157"/>
      <c r="F222" s="157"/>
      <c r="G222" s="157"/>
      <c r="H222" s="157"/>
      <c r="I222" s="157"/>
      <c r="J222" s="157"/>
      <c r="K222" s="157"/>
      <c r="L222" s="157"/>
      <c r="M222" s="157"/>
      <c r="N222" s="157"/>
      <c r="O222" s="157"/>
      <c r="P222" s="157"/>
      <c r="Q222" s="157"/>
      <c r="R222" s="157"/>
      <c r="S222" s="157"/>
      <c r="T222" s="157"/>
      <c r="U222" s="157"/>
      <c r="V222" s="157"/>
      <c r="W222" s="157"/>
    </row>
    <row r="223" spans="1:23" ht="24" customHeight="1" x14ac:dyDescent="0.35">
      <c r="A223" s="158"/>
      <c r="B223" s="170"/>
      <c r="C223" s="171"/>
      <c r="D223" s="171"/>
      <c r="E223" s="157"/>
      <c r="F223" s="157"/>
      <c r="G223" s="157"/>
      <c r="H223" s="157"/>
      <c r="I223" s="157"/>
      <c r="J223" s="157"/>
      <c r="K223" s="157"/>
      <c r="L223" s="157"/>
      <c r="M223" s="157"/>
      <c r="N223" s="157"/>
      <c r="O223" s="157"/>
      <c r="P223" s="157"/>
      <c r="Q223" s="157"/>
      <c r="R223" s="157"/>
      <c r="S223" s="157"/>
      <c r="T223" s="157"/>
      <c r="U223" s="157"/>
      <c r="V223" s="157"/>
      <c r="W223" s="157"/>
    </row>
    <row r="224" spans="1:23" ht="24" customHeight="1" x14ac:dyDescent="0.35">
      <c r="A224" s="158"/>
      <c r="B224" s="170"/>
      <c r="C224" s="171"/>
      <c r="D224" s="171"/>
      <c r="E224" s="157"/>
      <c r="F224" s="157"/>
      <c r="G224" s="157"/>
      <c r="H224" s="157"/>
      <c r="I224" s="157"/>
      <c r="J224" s="157"/>
      <c r="K224" s="157"/>
      <c r="L224" s="157"/>
      <c r="M224" s="157"/>
      <c r="N224" s="157"/>
      <c r="O224" s="157"/>
      <c r="P224" s="157"/>
      <c r="Q224" s="157"/>
      <c r="R224" s="157"/>
      <c r="S224" s="157"/>
      <c r="T224" s="157"/>
      <c r="U224" s="157"/>
      <c r="V224" s="157"/>
      <c r="W224" s="157"/>
    </row>
    <row r="225" spans="1:23" ht="24" customHeight="1" x14ac:dyDescent="0.35">
      <c r="A225" s="158"/>
      <c r="B225" s="170"/>
      <c r="C225" s="171"/>
      <c r="D225" s="171"/>
      <c r="E225" s="157"/>
      <c r="F225" s="157"/>
      <c r="G225" s="157"/>
      <c r="H225" s="157"/>
      <c r="I225" s="157"/>
      <c r="J225" s="157"/>
      <c r="K225" s="157"/>
      <c r="L225" s="157"/>
      <c r="M225" s="157"/>
      <c r="N225" s="157"/>
      <c r="O225" s="157"/>
      <c r="P225" s="157"/>
      <c r="Q225" s="157"/>
      <c r="R225" s="157"/>
      <c r="S225" s="157"/>
      <c r="T225" s="157"/>
      <c r="U225" s="157"/>
      <c r="V225" s="157"/>
      <c r="W225" s="157"/>
    </row>
    <row r="226" spans="1:23" ht="24" customHeight="1" x14ac:dyDescent="0.35">
      <c r="A226" s="158"/>
      <c r="B226" s="170"/>
      <c r="C226" s="171"/>
      <c r="D226" s="171"/>
      <c r="E226" s="157"/>
      <c r="F226" s="157"/>
      <c r="G226" s="157"/>
      <c r="H226" s="157"/>
      <c r="I226" s="157"/>
      <c r="J226" s="157"/>
      <c r="K226" s="157"/>
      <c r="L226" s="157"/>
      <c r="M226" s="157"/>
      <c r="N226" s="157"/>
      <c r="O226" s="157"/>
      <c r="P226" s="157"/>
      <c r="Q226" s="157"/>
      <c r="R226" s="157"/>
      <c r="S226" s="157"/>
      <c r="T226" s="157"/>
      <c r="U226" s="157"/>
      <c r="V226" s="157"/>
      <c r="W226" s="157"/>
    </row>
    <row r="227" spans="1:23" ht="24" customHeight="1" x14ac:dyDescent="0.35">
      <c r="A227" s="158"/>
      <c r="B227" s="170"/>
      <c r="C227" s="171"/>
      <c r="D227" s="171"/>
      <c r="E227" s="157"/>
      <c r="F227" s="157"/>
      <c r="G227" s="157"/>
      <c r="H227" s="157"/>
      <c r="I227" s="157"/>
      <c r="J227" s="157"/>
      <c r="K227" s="157"/>
      <c r="L227" s="157"/>
      <c r="M227" s="157"/>
      <c r="N227" s="157"/>
      <c r="O227" s="157"/>
      <c r="P227" s="157"/>
      <c r="Q227" s="157"/>
      <c r="R227" s="157"/>
      <c r="S227" s="157"/>
      <c r="T227" s="157"/>
      <c r="U227" s="157"/>
      <c r="V227" s="157"/>
      <c r="W227" s="157"/>
    </row>
    <row r="228" spans="1:23" ht="24" customHeight="1" x14ac:dyDescent="0.35">
      <c r="A228" s="158"/>
      <c r="B228" s="170"/>
      <c r="C228" s="171"/>
      <c r="D228" s="171"/>
      <c r="E228" s="157"/>
      <c r="F228" s="157"/>
      <c r="G228" s="157"/>
      <c r="H228" s="157"/>
      <c r="I228" s="157"/>
      <c r="J228" s="157"/>
      <c r="K228" s="157"/>
      <c r="L228" s="157"/>
      <c r="M228" s="157"/>
      <c r="N228" s="157"/>
      <c r="O228" s="157"/>
      <c r="P228" s="157"/>
      <c r="Q228" s="157"/>
      <c r="R228" s="157"/>
      <c r="S228" s="157"/>
      <c r="T228" s="157"/>
      <c r="U228" s="157"/>
      <c r="V228" s="157"/>
      <c r="W228" s="157"/>
    </row>
    <row r="229" spans="1:23" ht="24" customHeight="1" x14ac:dyDescent="0.35">
      <c r="A229" s="158"/>
      <c r="B229" s="170"/>
      <c r="C229" s="171"/>
      <c r="D229" s="171"/>
      <c r="E229" s="157"/>
      <c r="F229" s="157"/>
      <c r="G229" s="157"/>
      <c r="H229" s="157"/>
      <c r="I229" s="157"/>
      <c r="J229" s="157"/>
      <c r="K229" s="157"/>
      <c r="L229" s="157"/>
      <c r="M229" s="157"/>
      <c r="N229" s="157"/>
      <c r="O229" s="157"/>
      <c r="P229" s="157"/>
      <c r="Q229" s="157"/>
      <c r="R229" s="157"/>
      <c r="S229" s="157"/>
      <c r="T229" s="157"/>
      <c r="U229" s="157"/>
      <c r="V229" s="157"/>
      <c r="W229" s="157"/>
    </row>
    <row r="230" spans="1:23" ht="24" customHeight="1" x14ac:dyDescent="0.35">
      <c r="A230" s="158"/>
      <c r="B230" s="170"/>
      <c r="C230" s="171"/>
      <c r="D230" s="171"/>
      <c r="E230" s="157"/>
      <c r="F230" s="157"/>
      <c r="G230" s="157"/>
      <c r="H230" s="157"/>
      <c r="I230" s="157"/>
      <c r="J230" s="157"/>
      <c r="K230" s="157"/>
      <c r="L230" s="157"/>
      <c r="M230" s="157"/>
      <c r="N230" s="157"/>
      <c r="O230" s="157"/>
      <c r="P230" s="157"/>
      <c r="Q230" s="157"/>
      <c r="R230" s="157"/>
      <c r="S230" s="157"/>
      <c r="T230" s="157"/>
      <c r="U230" s="157"/>
      <c r="V230" s="157"/>
      <c r="W230" s="157"/>
    </row>
    <row r="231" spans="1:23" ht="15.75" customHeight="1" x14ac:dyDescent="0.2"/>
    <row r="232" spans="1:23" ht="15.75" customHeight="1" x14ac:dyDescent="0.2"/>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C2"/>
  </mergeCells>
  <pageMargins left="0.25" right="0.25" top="0.75" bottom="0.75" header="0" footer="0"/>
  <pageSetup scale="5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X1000"/>
  <sheetViews>
    <sheetView workbookViewId="0"/>
  </sheetViews>
  <sheetFormatPr baseColWidth="10" defaultColWidth="12.625" defaultRowHeight="15" customHeight="1" x14ac:dyDescent="0.2"/>
  <cols>
    <col min="1" max="2" width="3.125" customWidth="1"/>
    <col min="3" max="3" width="28.125" customWidth="1"/>
    <col min="4" max="4" width="196" customWidth="1"/>
    <col min="5" max="5" width="3.125" customWidth="1"/>
    <col min="6" max="6" width="10" customWidth="1"/>
    <col min="7" max="24" width="9.375" customWidth="1"/>
  </cols>
  <sheetData>
    <row r="1" spans="1:24" ht="44.25" customHeight="1" x14ac:dyDescent="0.35">
      <c r="C1" s="813" t="s">
        <v>635</v>
      </c>
      <c r="D1" s="557"/>
      <c r="E1" s="172"/>
      <c r="G1" s="173"/>
      <c r="H1" s="173"/>
      <c r="I1" s="173"/>
      <c r="J1" s="173"/>
      <c r="K1" s="173"/>
      <c r="L1" s="173"/>
      <c r="M1" s="173"/>
      <c r="N1" s="173"/>
      <c r="O1" s="173"/>
      <c r="P1" s="173"/>
      <c r="Q1" s="173"/>
      <c r="R1" s="173"/>
      <c r="S1" s="173"/>
      <c r="T1" s="173"/>
      <c r="U1" s="173"/>
      <c r="V1" s="173"/>
      <c r="W1" s="173"/>
      <c r="X1" s="173"/>
    </row>
    <row r="2" spans="1:24" ht="14.25" customHeight="1" x14ac:dyDescent="0.2">
      <c r="G2" s="173"/>
      <c r="H2" s="173"/>
      <c r="I2" s="173"/>
      <c r="J2" s="173"/>
      <c r="K2" s="173"/>
      <c r="L2" s="173"/>
      <c r="M2" s="173"/>
      <c r="N2" s="173"/>
      <c r="O2" s="173"/>
      <c r="P2" s="173"/>
      <c r="Q2" s="173"/>
      <c r="R2" s="173"/>
      <c r="S2" s="173"/>
      <c r="T2" s="173"/>
      <c r="U2" s="173"/>
      <c r="V2" s="173"/>
      <c r="W2" s="173"/>
      <c r="X2" s="173"/>
    </row>
    <row r="3" spans="1:24" ht="14.25" customHeight="1" x14ac:dyDescent="0.25">
      <c r="C3" s="174" t="s">
        <v>636</v>
      </c>
      <c r="D3" s="175"/>
      <c r="G3" s="173"/>
      <c r="H3" s="173"/>
      <c r="I3" s="173"/>
      <c r="J3" s="173"/>
      <c r="K3" s="173"/>
      <c r="L3" s="173"/>
      <c r="M3" s="173"/>
      <c r="N3" s="173"/>
      <c r="O3" s="173"/>
      <c r="P3" s="173"/>
      <c r="Q3" s="173"/>
      <c r="R3" s="173"/>
      <c r="S3" s="173"/>
      <c r="T3" s="173"/>
      <c r="U3" s="173"/>
      <c r="V3" s="173"/>
      <c r="W3" s="173"/>
      <c r="X3" s="173"/>
    </row>
    <row r="4" spans="1:24" ht="14.25" customHeight="1" x14ac:dyDescent="0.25">
      <c r="C4" s="176"/>
      <c r="G4" s="173"/>
      <c r="H4" s="173"/>
      <c r="I4" s="173"/>
      <c r="J4" s="173"/>
      <c r="K4" s="173"/>
      <c r="L4" s="173"/>
      <c r="M4" s="173"/>
      <c r="N4" s="173"/>
      <c r="O4" s="173"/>
      <c r="P4" s="173"/>
      <c r="Q4" s="173"/>
      <c r="R4" s="173"/>
      <c r="S4" s="173"/>
      <c r="T4" s="173"/>
      <c r="U4" s="173"/>
      <c r="V4" s="173"/>
      <c r="W4" s="173"/>
      <c r="X4" s="173"/>
    </row>
    <row r="5" spans="1:24" ht="14.25" customHeight="1" x14ac:dyDescent="0.2">
      <c r="B5" s="177">
        <v>1</v>
      </c>
      <c r="C5" s="811" t="s">
        <v>637</v>
      </c>
      <c r="D5" s="560"/>
      <c r="E5" s="178"/>
      <c r="G5" s="173"/>
      <c r="H5" s="173"/>
      <c r="I5" s="173"/>
      <c r="J5" s="173"/>
      <c r="K5" s="173"/>
      <c r="L5" s="173"/>
      <c r="M5" s="173"/>
      <c r="N5" s="173"/>
      <c r="O5" s="173"/>
      <c r="P5" s="173"/>
      <c r="Q5" s="173"/>
      <c r="R5" s="173"/>
      <c r="S5" s="173"/>
      <c r="T5" s="173"/>
      <c r="U5" s="173"/>
      <c r="V5" s="173"/>
      <c r="W5" s="173"/>
      <c r="X5" s="173"/>
    </row>
    <row r="6" spans="1:24" ht="14.25" customHeight="1" x14ac:dyDescent="0.2">
      <c r="B6" s="177">
        <v>2</v>
      </c>
      <c r="C6" s="811" t="s">
        <v>638</v>
      </c>
      <c r="D6" s="560"/>
      <c r="E6" s="178"/>
      <c r="G6" s="173"/>
      <c r="H6" s="173"/>
      <c r="I6" s="173"/>
      <c r="J6" s="173"/>
      <c r="K6" s="173"/>
      <c r="L6" s="173"/>
      <c r="M6" s="173"/>
      <c r="N6" s="173"/>
      <c r="O6" s="173"/>
      <c r="P6" s="173"/>
      <c r="Q6" s="173"/>
      <c r="R6" s="173"/>
      <c r="S6" s="173"/>
      <c r="T6" s="173"/>
      <c r="U6" s="173"/>
      <c r="V6" s="173"/>
      <c r="W6" s="173"/>
      <c r="X6" s="173"/>
    </row>
    <row r="7" spans="1:24" ht="14.25" customHeight="1" x14ac:dyDescent="0.2">
      <c r="B7" s="177">
        <v>3</v>
      </c>
      <c r="C7" s="811" t="s">
        <v>639</v>
      </c>
      <c r="D7" s="560"/>
      <c r="E7" s="178"/>
      <c r="G7" s="173"/>
      <c r="H7" s="173"/>
      <c r="I7" s="173"/>
      <c r="J7" s="173"/>
      <c r="K7" s="173"/>
      <c r="L7" s="173"/>
      <c r="M7" s="173"/>
      <c r="N7" s="173"/>
      <c r="O7" s="173"/>
      <c r="P7" s="173"/>
      <c r="Q7" s="173"/>
      <c r="R7" s="173"/>
      <c r="S7" s="173"/>
      <c r="T7" s="173"/>
      <c r="U7" s="173"/>
      <c r="V7" s="173"/>
      <c r="W7" s="173"/>
      <c r="X7" s="173"/>
    </row>
    <row r="8" spans="1:24" ht="14.25" customHeight="1" x14ac:dyDescent="0.2">
      <c r="B8" s="177">
        <v>4</v>
      </c>
      <c r="C8" s="811" t="s">
        <v>640</v>
      </c>
      <c r="D8" s="560"/>
      <c r="E8" s="178"/>
      <c r="G8" s="173"/>
      <c r="H8" s="173"/>
      <c r="I8" s="173"/>
      <c r="J8" s="173"/>
      <c r="K8" s="173"/>
      <c r="L8" s="173"/>
      <c r="M8" s="173"/>
      <c r="N8" s="173"/>
      <c r="O8" s="173"/>
      <c r="P8" s="173"/>
      <c r="Q8" s="173"/>
      <c r="R8" s="173"/>
      <c r="S8" s="173"/>
      <c r="T8" s="173"/>
      <c r="U8" s="173"/>
      <c r="V8" s="173"/>
      <c r="W8" s="173"/>
      <c r="X8" s="173"/>
    </row>
    <row r="9" spans="1:24" ht="45" customHeight="1" x14ac:dyDescent="0.2">
      <c r="B9" s="177">
        <v>5</v>
      </c>
      <c r="C9" s="811" t="s">
        <v>641</v>
      </c>
      <c r="D9" s="560"/>
      <c r="E9" s="178"/>
      <c r="G9" s="173"/>
      <c r="H9" s="173"/>
      <c r="I9" s="173"/>
      <c r="J9" s="173"/>
      <c r="K9" s="173"/>
      <c r="L9" s="173"/>
      <c r="M9" s="173"/>
      <c r="N9" s="173"/>
      <c r="O9" s="173"/>
      <c r="P9" s="173"/>
      <c r="Q9" s="173"/>
      <c r="R9" s="173"/>
      <c r="S9" s="173"/>
      <c r="T9" s="173"/>
      <c r="U9" s="173"/>
      <c r="V9" s="173"/>
      <c r="W9" s="173"/>
      <c r="X9" s="173"/>
    </row>
    <row r="10" spans="1:24" ht="12.75" customHeight="1" x14ac:dyDescent="0.2">
      <c r="B10" s="177">
        <v>6</v>
      </c>
      <c r="C10" s="811" t="s">
        <v>642</v>
      </c>
      <c r="D10" s="560"/>
      <c r="E10" s="178"/>
      <c r="G10" s="173"/>
      <c r="H10" s="173"/>
      <c r="I10" s="173"/>
      <c r="J10" s="173"/>
      <c r="K10" s="173"/>
      <c r="L10" s="173"/>
      <c r="M10" s="173"/>
      <c r="N10" s="173"/>
      <c r="O10" s="173"/>
      <c r="P10" s="173"/>
      <c r="Q10" s="173"/>
      <c r="R10" s="173"/>
      <c r="S10" s="173"/>
      <c r="T10" s="173"/>
      <c r="U10" s="173"/>
      <c r="V10" s="173"/>
      <c r="W10" s="173"/>
      <c r="X10" s="173"/>
    </row>
    <row r="11" spans="1:24" ht="31.5" customHeight="1" x14ac:dyDescent="0.2">
      <c r="B11" s="177">
        <v>7</v>
      </c>
      <c r="C11" s="811" t="s">
        <v>643</v>
      </c>
      <c r="D11" s="560"/>
      <c r="E11" s="178"/>
      <c r="G11" s="173"/>
      <c r="H11" s="173"/>
      <c r="I11" s="173"/>
      <c r="J11" s="173"/>
      <c r="K11" s="173"/>
      <c r="L11" s="173"/>
      <c r="M11" s="173"/>
      <c r="N11" s="173"/>
      <c r="O11" s="173"/>
      <c r="P11" s="173"/>
      <c r="Q11" s="173"/>
      <c r="R11" s="173"/>
      <c r="S11" s="173"/>
      <c r="T11" s="173"/>
      <c r="U11" s="173"/>
      <c r="V11" s="173"/>
      <c r="W11" s="173"/>
      <c r="X11" s="173"/>
    </row>
    <row r="12" spans="1:24" ht="9.75" customHeight="1" x14ac:dyDescent="0.3">
      <c r="B12" s="177">
        <v>8</v>
      </c>
      <c r="C12" s="179" t="s">
        <v>644</v>
      </c>
      <c r="D12" s="179"/>
      <c r="G12" s="173"/>
      <c r="H12" s="173"/>
      <c r="I12" s="173"/>
      <c r="J12" s="173"/>
      <c r="K12" s="173"/>
      <c r="L12" s="173"/>
      <c r="M12" s="173"/>
      <c r="N12" s="173"/>
      <c r="O12" s="173"/>
      <c r="P12" s="173"/>
      <c r="Q12" s="173"/>
      <c r="R12" s="173"/>
      <c r="S12" s="173"/>
      <c r="T12" s="173"/>
      <c r="U12" s="173"/>
      <c r="V12" s="173"/>
      <c r="W12" s="173"/>
      <c r="X12" s="173"/>
    </row>
    <row r="13" spans="1:24" ht="15.75" customHeight="1" x14ac:dyDescent="0.3">
      <c r="B13" s="177">
        <v>9</v>
      </c>
      <c r="C13" s="179" t="s">
        <v>645</v>
      </c>
      <c r="D13" s="179"/>
      <c r="G13" s="173"/>
      <c r="H13" s="173"/>
      <c r="I13" s="173"/>
      <c r="J13" s="173"/>
      <c r="K13" s="173"/>
      <c r="L13" s="173"/>
      <c r="M13" s="173"/>
      <c r="N13" s="173"/>
      <c r="O13" s="173"/>
      <c r="P13" s="173"/>
      <c r="Q13" s="173"/>
      <c r="R13" s="173"/>
      <c r="S13" s="173"/>
      <c r="T13" s="173"/>
      <c r="U13" s="173"/>
      <c r="V13" s="173"/>
      <c r="W13" s="173"/>
      <c r="X13" s="173"/>
    </row>
    <row r="14" spans="1:24" ht="15.75" customHeight="1" x14ac:dyDescent="0.2">
      <c r="B14" s="177">
        <v>10</v>
      </c>
      <c r="C14" s="812" t="s">
        <v>646</v>
      </c>
      <c r="D14" s="560"/>
      <c r="E14" s="180"/>
      <c r="G14" s="173"/>
      <c r="H14" s="173"/>
      <c r="I14" s="173"/>
      <c r="J14" s="173"/>
      <c r="K14" s="173"/>
      <c r="L14" s="173"/>
      <c r="M14" s="173"/>
      <c r="N14" s="173"/>
      <c r="O14" s="173"/>
      <c r="P14" s="173"/>
      <c r="Q14" s="173"/>
      <c r="R14" s="173"/>
      <c r="S14" s="173"/>
      <c r="T14" s="173"/>
      <c r="U14" s="173"/>
      <c r="V14" s="173"/>
      <c r="W14" s="173"/>
      <c r="X14" s="173"/>
    </row>
    <row r="15" spans="1:24" ht="13.5" customHeight="1" x14ac:dyDescent="0.2">
      <c r="A15" s="181"/>
      <c r="B15" s="177">
        <v>11</v>
      </c>
      <c r="C15" s="812" t="s">
        <v>647</v>
      </c>
      <c r="D15" s="560"/>
      <c r="E15" s="181"/>
      <c r="G15" s="173"/>
      <c r="H15" s="173"/>
      <c r="I15" s="173"/>
      <c r="J15" s="173"/>
      <c r="K15" s="173"/>
      <c r="L15" s="173"/>
      <c r="M15" s="173"/>
      <c r="N15" s="173"/>
      <c r="O15" s="173"/>
      <c r="P15" s="173"/>
      <c r="Q15" s="173"/>
      <c r="R15" s="173"/>
      <c r="S15" s="173"/>
      <c r="T15" s="173"/>
      <c r="U15" s="173"/>
      <c r="V15" s="173"/>
      <c r="W15" s="173"/>
      <c r="X15" s="173"/>
    </row>
    <row r="16" spans="1:24" ht="15.75" customHeight="1" x14ac:dyDescent="0.2">
      <c r="A16" s="182"/>
      <c r="B16" s="177">
        <v>12</v>
      </c>
      <c r="C16" s="812" t="s">
        <v>648</v>
      </c>
      <c r="D16" s="560"/>
      <c r="E16" s="181"/>
      <c r="F16" s="182"/>
      <c r="G16" s="173"/>
      <c r="H16" s="173"/>
      <c r="I16" s="173"/>
      <c r="J16" s="173"/>
      <c r="K16" s="173"/>
      <c r="L16" s="173"/>
      <c r="M16" s="173"/>
      <c r="N16" s="173"/>
      <c r="O16" s="173"/>
      <c r="P16" s="173"/>
      <c r="Q16" s="173"/>
      <c r="R16" s="173"/>
      <c r="S16" s="173"/>
      <c r="T16" s="173"/>
      <c r="U16" s="173"/>
      <c r="V16" s="173"/>
      <c r="W16" s="173"/>
      <c r="X16" s="173"/>
    </row>
    <row r="17" spans="1:24" ht="15.75" customHeight="1" x14ac:dyDescent="0.2">
      <c r="A17" s="182"/>
      <c r="B17" s="182"/>
      <c r="C17" s="182"/>
      <c r="D17" s="182"/>
      <c r="E17" s="183"/>
      <c r="F17" s="182"/>
      <c r="G17" s="173"/>
      <c r="H17" s="173"/>
      <c r="I17" s="173"/>
      <c r="J17" s="173"/>
      <c r="K17" s="173"/>
      <c r="L17" s="173"/>
      <c r="M17" s="173"/>
      <c r="N17" s="173"/>
      <c r="O17" s="173"/>
      <c r="P17" s="173"/>
      <c r="Q17" s="173"/>
      <c r="R17" s="173"/>
      <c r="S17" s="173"/>
      <c r="T17" s="173"/>
      <c r="U17" s="173"/>
      <c r="V17" s="173"/>
      <c r="W17" s="173"/>
      <c r="X17" s="173"/>
    </row>
    <row r="18" spans="1:24" ht="13.5" customHeight="1" x14ac:dyDescent="0.2">
      <c r="G18" s="173"/>
      <c r="H18" s="173"/>
      <c r="I18" s="173"/>
      <c r="J18" s="173"/>
      <c r="K18" s="173"/>
      <c r="L18" s="173"/>
      <c r="M18" s="173"/>
      <c r="N18" s="173"/>
      <c r="O18" s="173"/>
      <c r="P18" s="173"/>
      <c r="Q18" s="173"/>
      <c r="R18" s="173"/>
      <c r="S18" s="173"/>
      <c r="T18" s="173"/>
      <c r="U18" s="173"/>
      <c r="V18" s="173"/>
      <c r="W18" s="173"/>
      <c r="X18" s="173"/>
    </row>
    <row r="19" spans="1:24" ht="15" customHeight="1" x14ac:dyDescent="0.2">
      <c r="A19" s="184"/>
      <c r="B19" s="184"/>
      <c r="C19" s="185" t="s">
        <v>649</v>
      </c>
      <c r="D19" s="185" t="s">
        <v>650</v>
      </c>
      <c r="E19" s="186"/>
      <c r="F19" s="184"/>
      <c r="G19" s="173"/>
      <c r="H19" s="173"/>
      <c r="I19" s="173"/>
      <c r="J19" s="173"/>
      <c r="K19" s="173"/>
      <c r="L19" s="173"/>
      <c r="M19" s="173"/>
      <c r="N19" s="173"/>
      <c r="O19" s="173"/>
      <c r="P19" s="173"/>
      <c r="Q19" s="173"/>
      <c r="R19" s="173"/>
      <c r="S19" s="173"/>
      <c r="T19" s="173"/>
      <c r="U19" s="173"/>
      <c r="V19" s="173"/>
      <c r="W19" s="173"/>
      <c r="X19" s="173"/>
    </row>
    <row r="20" spans="1:24" ht="147.75" customHeight="1" x14ac:dyDescent="0.2">
      <c r="C20" s="187" t="s">
        <v>651</v>
      </c>
      <c r="D20" s="188" t="s">
        <v>652</v>
      </c>
      <c r="E20" s="180"/>
      <c r="G20" s="173"/>
      <c r="H20" s="173"/>
      <c r="I20" s="173"/>
      <c r="J20" s="173"/>
      <c r="K20" s="173"/>
      <c r="L20" s="173"/>
      <c r="M20" s="173"/>
      <c r="N20" s="173"/>
      <c r="O20" s="173"/>
      <c r="P20" s="173"/>
      <c r="Q20" s="173"/>
      <c r="R20" s="173"/>
      <c r="S20" s="173"/>
      <c r="T20" s="173"/>
      <c r="U20" s="173"/>
      <c r="V20" s="173"/>
      <c r="W20" s="173"/>
      <c r="X20" s="173"/>
    </row>
    <row r="21" spans="1:24" ht="195" customHeight="1" x14ac:dyDescent="0.2">
      <c r="C21" s="187" t="s">
        <v>653</v>
      </c>
      <c r="D21" s="188" t="s">
        <v>654</v>
      </c>
      <c r="E21" s="180"/>
      <c r="G21" s="173"/>
      <c r="H21" s="173"/>
      <c r="I21" s="173"/>
      <c r="J21" s="173"/>
      <c r="K21" s="173"/>
      <c r="L21" s="173"/>
      <c r="M21" s="173"/>
      <c r="N21" s="173"/>
      <c r="O21" s="173"/>
      <c r="P21" s="173"/>
      <c r="Q21" s="173"/>
      <c r="R21" s="173"/>
      <c r="S21" s="173"/>
      <c r="T21" s="173"/>
      <c r="U21" s="173"/>
      <c r="V21" s="173"/>
      <c r="W21" s="173"/>
      <c r="X21" s="173"/>
    </row>
    <row r="22" spans="1:24" ht="245.25" customHeight="1" x14ac:dyDescent="0.2">
      <c r="C22" s="187" t="s">
        <v>655</v>
      </c>
      <c r="D22" s="188" t="s">
        <v>656</v>
      </c>
      <c r="E22" s="180"/>
      <c r="G22" s="173"/>
      <c r="H22" s="173"/>
      <c r="I22" s="173"/>
      <c r="J22" s="173"/>
      <c r="K22" s="173"/>
      <c r="L22" s="173"/>
      <c r="M22" s="173"/>
      <c r="N22" s="173"/>
      <c r="O22" s="173"/>
      <c r="P22" s="173"/>
      <c r="Q22" s="173"/>
      <c r="R22" s="173"/>
      <c r="S22" s="173"/>
      <c r="T22" s="173"/>
      <c r="U22" s="173"/>
      <c r="V22" s="173"/>
      <c r="W22" s="173"/>
      <c r="X22" s="173"/>
    </row>
    <row r="23" spans="1:24" ht="324.75" customHeight="1" x14ac:dyDescent="0.2">
      <c r="C23" s="189" t="s">
        <v>657</v>
      </c>
      <c r="D23" s="188" t="s">
        <v>658</v>
      </c>
      <c r="E23" s="180"/>
      <c r="G23" s="173"/>
      <c r="H23" s="173"/>
      <c r="I23" s="173"/>
      <c r="J23" s="173"/>
      <c r="K23" s="173"/>
      <c r="L23" s="173"/>
      <c r="M23" s="173"/>
      <c r="N23" s="173"/>
      <c r="O23" s="173"/>
      <c r="P23" s="173"/>
      <c r="Q23" s="173"/>
      <c r="R23" s="173"/>
      <c r="S23" s="173"/>
      <c r="T23" s="173"/>
      <c r="U23" s="173"/>
      <c r="V23" s="173"/>
      <c r="W23" s="173"/>
      <c r="X23" s="173"/>
    </row>
    <row r="24" spans="1:24" ht="202.5" customHeight="1" x14ac:dyDescent="0.2">
      <c r="C24" s="187" t="s">
        <v>659</v>
      </c>
      <c r="D24" s="188" t="s">
        <v>660</v>
      </c>
      <c r="E24" s="180"/>
      <c r="G24" s="173"/>
      <c r="H24" s="173"/>
      <c r="I24" s="173"/>
      <c r="J24" s="173"/>
      <c r="K24" s="173"/>
      <c r="L24" s="173"/>
      <c r="M24" s="173"/>
      <c r="N24" s="173"/>
      <c r="O24" s="173"/>
      <c r="P24" s="173"/>
      <c r="Q24" s="173"/>
      <c r="R24" s="173"/>
      <c r="S24" s="173"/>
      <c r="T24" s="173"/>
      <c r="U24" s="173"/>
      <c r="V24" s="173"/>
      <c r="W24" s="173"/>
      <c r="X24" s="173"/>
    </row>
    <row r="25" spans="1:24" ht="386.25" customHeight="1" x14ac:dyDescent="0.2">
      <c r="C25" s="189" t="s">
        <v>661</v>
      </c>
      <c r="D25" s="188" t="s">
        <v>662</v>
      </c>
      <c r="E25" s="180"/>
      <c r="G25" s="190"/>
      <c r="H25" s="190"/>
      <c r="I25" s="190"/>
      <c r="J25" s="190"/>
      <c r="K25" s="190"/>
      <c r="L25" s="190"/>
      <c r="M25" s="190"/>
      <c r="N25" s="190"/>
      <c r="O25" s="190"/>
      <c r="P25" s="190"/>
      <c r="Q25" s="190"/>
      <c r="R25" s="190"/>
      <c r="S25" s="190"/>
      <c r="T25" s="190"/>
      <c r="U25" s="190"/>
      <c r="V25" s="190"/>
      <c r="W25" s="190"/>
      <c r="X25" s="190"/>
    </row>
    <row r="26" spans="1:24" ht="14.25" customHeight="1" x14ac:dyDescent="0.2">
      <c r="C26" s="189" t="s">
        <v>663</v>
      </c>
      <c r="D26" s="191" t="s">
        <v>664</v>
      </c>
      <c r="E26" s="192"/>
      <c r="G26" s="193"/>
      <c r="H26" s="193"/>
      <c r="I26" s="193"/>
      <c r="J26" s="193"/>
      <c r="K26" s="193"/>
      <c r="L26" s="193"/>
      <c r="M26" s="193"/>
      <c r="N26" s="193"/>
      <c r="O26" s="193"/>
      <c r="P26" s="193"/>
      <c r="Q26" s="193"/>
      <c r="R26" s="193"/>
      <c r="S26" s="193"/>
      <c r="T26" s="193"/>
      <c r="U26" s="193"/>
      <c r="V26" s="193"/>
      <c r="W26" s="193"/>
      <c r="X26" s="193"/>
    </row>
    <row r="27" spans="1:24" ht="187.5" customHeight="1" x14ac:dyDescent="0.2">
      <c r="C27" s="194" t="s">
        <v>665</v>
      </c>
      <c r="D27" s="192" t="s">
        <v>666</v>
      </c>
      <c r="E27" s="192"/>
      <c r="G27" s="173"/>
      <c r="H27" s="173"/>
      <c r="I27" s="173"/>
      <c r="J27" s="173"/>
      <c r="K27" s="173"/>
      <c r="L27" s="173"/>
      <c r="M27" s="173"/>
      <c r="N27" s="173"/>
      <c r="O27" s="173"/>
      <c r="P27" s="173"/>
      <c r="Q27" s="173"/>
      <c r="R27" s="173"/>
      <c r="S27" s="173"/>
      <c r="T27" s="173"/>
      <c r="U27" s="173"/>
      <c r="V27" s="173"/>
      <c r="W27" s="173"/>
      <c r="X27" s="173"/>
    </row>
    <row r="28" spans="1:24" ht="231.75" customHeight="1" x14ac:dyDescent="0.2">
      <c r="C28" s="195"/>
      <c r="G28" s="173"/>
      <c r="H28" s="173"/>
      <c r="I28" s="173"/>
      <c r="J28" s="173"/>
      <c r="K28" s="173"/>
      <c r="L28" s="173"/>
      <c r="M28" s="173"/>
      <c r="N28" s="173"/>
      <c r="O28" s="173"/>
      <c r="P28" s="173"/>
      <c r="Q28" s="173"/>
      <c r="R28" s="173"/>
      <c r="S28" s="173"/>
      <c r="T28" s="173"/>
      <c r="U28" s="173"/>
      <c r="V28" s="173"/>
      <c r="W28" s="173"/>
      <c r="X28" s="173"/>
    </row>
    <row r="29" spans="1:24" ht="369.75" customHeight="1" x14ac:dyDescent="0.2">
      <c r="C29" s="196"/>
      <c r="D29" s="173"/>
      <c r="G29" s="173"/>
      <c r="H29" s="173"/>
      <c r="I29" s="173"/>
      <c r="J29" s="173"/>
      <c r="K29" s="173"/>
      <c r="L29" s="173"/>
      <c r="M29" s="173"/>
      <c r="N29" s="173"/>
      <c r="O29" s="173"/>
      <c r="P29" s="173"/>
      <c r="Q29" s="173"/>
      <c r="R29" s="173"/>
      <c r="S29" s="173"/>
      <c r="T29" s="173"/>
      <c r="U29" s="173"/>
      <c r="V29" s="173"/>
      <c r="W29" s="173"/>
      <c r="X29" s="173"/>
    </row>
    <row r="30" spans="1:24" ht="100.5" customHeight="1" x14ac:dyDescent="0.2">
      <c r="A30" s="173"/>
      <c r="B30" s="173"/>
      <c r="C30" s="196"/>
      <c r="D30" s="173"/>
      <c r="E30" s="173"/>
      <c r="F30" s="173"/>
      <c r="G30" s="173"/>
      <c r="H30" s="173"/>
      <c r="I30" s="173"/>
      <c r="J30" s="173"/>
      <c r="K30" s="173"/>
      <c r="L30" s="173"/>
      <c r="M30" s="173"/>
      <c r="N30" s="173"/>
      <c r="O30" s="173"/>
      <c r="P30" s="173"/>
      <c r="Q30" s="173"/>
      <c r="R30" s="173"/>
      <c r="S30" s="173"/>
      <c r="T30" s="173"/>
      <c r="U30" s="173"/>
      <c r="V30" s="173"/>
      <c r="W30" s="173"/>
      <c r="X30" s="173"/>
    </row>
    <row r="31" spans="1:24" ht="409.5" customHeight="1" x14ac:dyDescent="0.2">
      <c r="A31" s="173"/>
      <c r="B31" s="173"/>
      <c r="C31" s="196"/>
      <c r="D31" s="173"/>
      <c r="E31" s="173"/>
      <c r="F31" s="173"/>
      <c r="G31" s="173"/>
      <c r="H31" s="173"/>
      <c r="I31" s="173"/>
      <c r="J31" s="173"/>
      <c r="K31" s="173"/>
      <c r="L31" s="173"/>
      <c r="M31" s="173"/>
      <c r="N31" s="173"/>
      <c r="O31" s="173"/>
      <c r="P31" s="173"/>
      <c r="Q31" s="173"/>
      <c r="R31" s="173"/>
      <c r="S31" s="173"/>
      <c r="T31" s="173"/>
      <c r="U31" s="173"/>
      <c r="V31" s="173"/>
      <c r="W31" s="173"/>
      <c r="X31" s="173"/>
    </row>
    <row r="32" spans="1:24" ht="182.25" customHeight="1" x14ac:dyDescent="0.2">
      <c r="A32" s="173"/>
      <c r="B32" s="173"/>
      <c r="C32" s="196"/>
      <c r="D32" s="173"/>
      <c r="E32" s="173"/>
      <c r="F32" s="173"/>
      <c r="G32" s="173"/>
      <c r="H32" s="173"/>
      <c r="I32" s="173"/>
      <c r="J32" s="173"/>
      <c r="K32" s="173"/>
      <c r="L32" s="173"/>
      <c r="M32" s="173"/>
      <c r="N32" s="173"/>
      <c r="O32" s="173"/>
      <c r="P32" s="173"/>
      <c r="Q32" s="173"/>
      <c r="R32" s="173"/>
      <c r="S32" s="173"/>
      <c r="T32" s="173"/>
      <c r="U32" s="173"/>
      <c r="V32" s="173"/>
      <c r="W32" s="173"/>
      <c r="X32" s="173"/>
    </row>
    <row r="33" spans="1:24" ht="409.5" customHeight="1" x14ac:dyDescent="0.2">
      <c r="A33" s="173"/>
      <c r="B33" s="173"/>
      <c r="C33" s="196"/>
      <c r="D33" s="173"/>
      <c r="E33" s="173"/>
      <c r="F33" s="173"/>
      <c r="G33" s="173"/>
      <c r="H33" s="173"/>
      <c r="I33" s="173"/>
      <c r="J33" s="173"/>
      <c r="K33" s="173"/>
      <c r="L33" s="173"/>
      <c r="M33" s="173"/>
      <c r="N33" s="173"/>
      <c r="O33" s="173"/>
      <c r="P33" s="173"/>
      <c r="Q33" s="173"/>
      <c r="R33" s="173"/>
      <c r="S33" s="173"/>
      <c r="T33" s="173"/>
      <c r="U33" s="173"/>
      <c r="V33" s="173"/>
      <c r="W33" s="173"/>
      <c r="X33" s="173"/>
    </row>
    <row r="34" spans="1:24" ht="127.5" customHeight="1" x14ac:dyDescent="0.2">
      <c r="A34" s="173"/>
      <c r="B34" s="173"/>
      <c r="C34" s="196"/>
      <c r="D34" s="173"/>
      <c r="E34" s="173"/>
      <c r="F34" s="173"/>
      <c r="G34" s="173"/>
      <c r="H34" s="173"/>
      <c r="I34" s="173"/>
      <c r="J34" s="173"/>
      <c r="K34" s="173"/>
      <c r="L34" s="173"/>
      <c r="M34" s="173"/>
      <c r="N34" s="173"/>
      <c r="O34" s="173"/>
      <c r="P34" s="173"/>
      <c r="Q34" s="173"/>
      <c r="R34" s="173"/>
      <c r="S34" s="173"/>
      <c r="T34" s="173"/>
      <c r="U34" s="173"/>
      <c r="V34" s="173"/>
      <c r="W34" s="173"/>
      <c r="X34" s="173"/>
    </row>
    <row r="35" spans="1:24" ht="311.25" customHeight="1" x14ac:dyDescent="0.2">
      <c r="A35" s="173"/>
      <c r="B35" s="173"/>
      <c r="C35" s="196"/>
      <c r="D35" s="173"/>
      <c r="E35" s="173"/>
      <c r="F35" s="173"/>
      <c r="G35" s="173"/>
      <c r="H35" s="173"/>
      <c r="I35" s="173"/>
      <c r="J35" s="173"/>
      <c r="K35" s="173"/>
      <c r="L35" s="173"/>
      <c r="M35" s="173"/>
      <c r="N35" s="173"/>
      <c r="O35" s="173"/>
      <c r="P35" s="173"/>
      <c r="Q35" s="173"/>
      <c r="R35" s="173"/>
      <c r="S35" s="173"/>
      <c r="T35" s="173"/>
      <c r="U35" s="173"/>
      <c r="V35" s="173"/>
      <c r="W35" s="173"/>
      <c r="X35" s="173"/>
    </row>
    <row r="36" spans="1:24" ht="14.25" customHeight="1" x14ac:dyDescent="0.2">
      <c r="A36" s="173"/>
      <c r="B36" s="173"/>
      <c r="C36" s="196"/>
      <c r="D36" s="173"/>
      <c r="E36" s="173"/>
      <c r="F36" s="173"/>
      <c r="G36" s="173"/>
      <c r="H36" s="173"/>
      <c r="I36" s="173"/>
      <c r="J36" s="173"/>
      <c r="K36" s="173"/>
      <c r="L36" s="173"/>
      <c r="M36" s="173"/>
      <c r="N36" s="173"/>
      <c r="O36" s="173"/>
      <c r="P36" s="173"/>
      <c r="Q36" s="173"/>
      <c r="R36" s="173"/>
      <c r="S36" s="173"/>
      <c r="T36" s="173"/>
      <c r="U36" s="173"/>
      <c r="V36" s="173"/>
      <c r="W36" s="173"/>
      <c r="X36" s="173"/>
    </row>
    <row r="37" spans="1:24" ht="14.25" customHeight="1" x14ac:dyDescent="0.2">
      <c r="A37" s="173"/>
      <c r="B37" s="173"/>
      <c r="C37" s="196"/>
      <c r="D37" s="173"/>
      <c r="E37" s="173"/>
      <c r="F37" s="173"/>
      <c r="G37" s="173"/>
      <c r="H37" s="173"/>
      <c r="I37" s="173"/>
      <c r="J37" s="173"/>
      <c r="K37" s="173"/>
      <c r="L37" s="173"/>
      <c r="M37" s="173"/>
      <c r="N37" s="173"/>
      <c r="O37" s="173"/>
      <c r="P37" s="173"/>
      <c r="Q37" s="173"/>
      <c r="R37" s="173"/>
      <c r="S37" s="173"/>
      <c r="T37" s="173"/>
      <c r="U37" s="173"/>
      <c r="V37" s="173"/>
      <c r="W37" s="173"/>
      <c r="X37" s="173"/>
    </row>
    <row r="38" spans="1:24" ht="14.25" customHeight="1" x14ac:dyDescent="0.2">
      <c r="A38" s="173"/>
      <c r="B38" s="173"/>
      <c r="C38" s="196"/>
      <c r="D38" s="173"/>
      <c r="E38" s="173"/>
      <c r="F38" s="173"/>
      <c r="G38" s="173"/>
      <c r="H38" s="173"/>
      <c r="I38" s="173"/>
      <c r="J38" s="173"/>
      <c r="K38" s="173"/>
      <c r="L38" s="173"/>
      <c r="M38" s="173"/>
      <c r="N38" s="173"/>
      <c r="O38" s="173"/>
      <c r="P38" s="173"/>
      <c r="Q38" s="173"/>
      <c r="R38" s="173"/>
      <c r="S38" s="173"/>
      <c r="T38" s="173"/>
      <c r="U38" s="173"/>
      <c r="V38" s="173"/>
      <c r="W38" s="173"/>
      <c r="X38" s="173"/>
    </row>
    <row r="39" spans="1:24" ht="14.25" customHeight="1" x14ac:dyDescent="0.2">
      <c r="A39" s="173"/>
      <c r="B39" s="173"/>
      <c r="C39" s="196"/>
      <c r="D39" s="173"/>
      <c r="E39" s="173"/>
      <c r="F39" s="173"/>
      <c r="G39" s="173"/>
      <c r="H39" s="173"/>
      <c r="I39" s="173"/>
      <c r="J39" s="173"/>
      <c r="K39" s="173"/>
      <c r="L39" s="173"/>
      <c r="M39" s="173"/>
      <c r="N39" s="173"/>
      <c r="O39" s="173"/>
      <c r="P39" s="173"/>
      <c r="Q39" s="173"/>
      <c r="R39" s="173"/>
      <c r="S39" s="173"/>
      <c r="T39" s="173"/>
      <c r="U39" s="173"/>
      <c r="V39" s="173"/>
      <c r="W39" s="173"/>
      <c r="X39" s="173"/>
    </row>
    <row r="40" spans="1:24" ht="14.25" customHeight="1" x14ac:dyDescent="0.2">
      <c r="A40" s="173"/>
      <c r="B40" s="173"/>
      <c r="C40" s="196"/>
      <c r="D40" s="173"/>
      <c r="E40" s="173"/>
      <c r="F40" s="173"/>
      <c r="G40" s="173"/>
      <c r="H40" s="173"/>
      <c r="I40" s="173"/>
      <c r="J40" s="173"/>
      <c r="K40" s="173"/>
      <c r="L40" s="173"/>
      <c r="M40" s="173"/>
      <c r="N40" s="173"/>
      <c r="O40" s="173"/>
      <c r="P40" s="173"/>
      <c r="Q40" s="173"/>
      <c r="R40" s="173"/>
      <c r="S40" s="173"/>
      <c r="T40" s="173"/>
      <c r="U40" s="173"/>
      <c r="V40" s="173"/>
      <c r="W40" s="173"/>
      <c r="X40" s="173"/>
    </row>
    <row r="41" spans="1:24" ht="14.25" customHeight="1" x14ac:dyDescent="0.2">
      <c r="A41" s="173"/>
      <c r="B41" s="173"/>
      <c r="C41" s="196"/>
      <c r="D41" s="173"/>
      <c r="E41" s="173"/>
      <c r="F41" s="173"/>
      <c r="G41" s="173"/>
      <c r="H41" s="173"/>
      <c r="I41" s="173"/>
      <c r="J41" s="173"/>
      <c r="K41" s="173"/>
      <c r="L41" s="173"/>
      <c r="M41" s="173"/>
      <c r="N41" s="173"/>
      <c r="O41" s="173"/>
      <c r="P41" s="173"/>
      <c r="Q41" s="173"/>
      <c r="R41" s="173"/>
      <c r="S41" s="173"/>
      <c r="T41" s="173"/>
      <c r="U41" s="173"/>
      <c r="V41" s="173"/>
      <c r="W41" s="173"/>
      <c r="X41" s="173"/>
    </row>
    <row r="42" spans="1:24" ht="14.25" customHeight="1" x14ac:dyDescent="0.2">
      <c r="A42" s="173"/>
      <c r="B42" s="173"/>
      <c r="C42" s="196"/>
      <c r="D42" s="173"/>
      <c r="E42" s="173"/>
      <c r="F42" s="173"/>
      <c r="G42" s="173"/>
      <c r="H42" s="173"/>
      <c r="I42" s="173"/>
      <c r="J42" s="173"/>
      <c r="K42" s="173"/>
      <c r="L42" s="173"/>
      <c r="M42" s="173"/>
      <c r="N42" s="173"/>
      <c r="O42" s="173"/>
      <c r="P42" s="173"/>
      <c r="Q42" s="173"/>
      <c r="R42" s="173"/>
      <c r="S42" s="173"/>
      <c r="T42" s="173"/>
      <c r="U42" s="173"/>
      <c r="V42" s="173"/>
      <c r="W42" s="173"/>
      <c r="X42" s="173"/>
    </row>
    <row r="43" spans="1:24" ht="14.25" customHeight="1" x14ac:dyDescent="0.2">
      <c r="A43" s="173"/>
      <c r="B43" s="173"/>
      <c r="C43" s="196"/>
      <c r="D43" s="173"/>
      <c r="E43" s="173"/>
      <c r="F43" s="173"/>
      <c r="G43" s="173"/>
      <c r="H43" s="173"/>
      <c r="I43" s="173"/>
      <c r="J43" s="173"/>
      <c r="K43" s="173"/>
      <c r="L43" s="173"/>
      <c r="M43" s="173"/>
      <c r="N43" s="173"/>
      <c r="O43" s="173"/>
      <c r="P43" s="173"/>
      <c r="Q43" s="173"/>
      <c r="R43" s="173"/>
      <c r="S43" s="173"/>
      <c r="T43" s="173"/>
      <c r="U43" s="173"/>
      <c r="V43" s="173"/>
      <c r="W43" s="173"/>
      <c r="X43" s="173"/>
    </row>
    <row r="44" spans="1:24" ht="14.25" customHeight="1" x14ac:dyDescent="0.2">
      <c r="A44" s="173"/>
      <c r="B44" s="173"/>
      <c r="C44" s="196"/>
      <c r="D44" s="173"/>
      <c r="E44" s="173"/>
      <c r="F44" s="173"/>
      <c r="G44" s="173"/>
      <c r="H44" s="173"/>
      <c r="I44" s="173"/>
      <c r="J44" s="173"/>
      <c r="K44" s="173"/>
      <c r="L44" s="173"/>
      <c r="M44" s="173"/>
      <c r="N44" s="173"/>
      <c r="O44" s="173"/>
      <c r="P44" s="173"/>
      <c r="Q44" s="173"/>
      <c r="R44" s="173"/>
      <c r="S44" s="173"/>
      <c r="T44" s="173"/>
      <c r="U44" s="173"/>
      <c r="V44" s="173"/>
      <c r="W44" s="173"/>
      <c r="X44" s="173"/>
    </row>
    <row r="45" spans="1:24" ht="14.25" customHeight="1" x14ac:dyDescent="0.2">
      <c r="A45" s="173"/>
      <c r="B45" s="173"/>
      <c r="C45" s="196"/>
      <c r="D45" s="173"/>
      <c r="E45" s="173"/>
      <c r="F45" s="173"/>
      <c r="G45" s="173"/>
      <c r="H45" s="173"/>
      <c r="I45" s="173"/>
      <c r="J45" s="173"/>
      <c r="K45" s="173"/>
      <c r="L45" s="173"/>
      <c r="M45" s="173"/>
      <c r="N45" s="173"/>
      <c r="O45" s="173"/>
      <c r="P45" s="173"/>
      <c r="Q45" s="173"/>
      <c r="R45" s="173"/>
      <c r="S45" s="173"/>
      <c r="T45" s="173"/>
      <c r="U45" s="173"/>
      <c r="V45" s="173"/>
      <c r="W45" s="173"/>
      <c r="X45" s="173"/>
    </row>
    <row r="46" spans="1:24" ht="14.25" customHeight="1" x14ac:dyDescent="0.2">
      <c r="A46" s="173"/>
      <c r="B46" s="173"/>
      <c r="C46" s="196"/>
      <c r="D46" s="173"/>
      <c r="E46" s="173"/>
      <c r="F46" s="173"/>
      <c r="G46" s="173"/>
      <c r="H46" s="173"/>
      <c r="I46" s="173"/>
      <c r="J46" s="173"/>
      <c r="K46" s="173"/>
      <c r="L46" s="173"/>
      <c r="M46" s="173"/>
      <c r="N46" s="173"/>
      <c r="O46" s="173"/>
      <c r="P46" s="173"/>
      <c r="Q46" s="173"/>
      <c r="R46" s="173"/>
      <c r="S46" s="173"/>
      <c r="T46" s="173"/>
      <c r="U46" s="173"/>
      <c r="V46" s="173"/>
      <c r="W46" s="173"/>
      <c r="X46" s="173"/>
    </row>
    <row r="47" spans="1:24" ht="14.25" customHeight="1" x14ac:dyDescent="0.2">
      <c r="A47" s="173"/>
      <c r="B47" s="173"/>
      <c r="C47" s="196"/>
      <c r="D47" s="173"/>
      <c r="E47" s="173"/>
      <c r="F47" s="173"/>
      <c r="G47" s="173"/>
      <c r="H47" s="173"/>
      <c r="I47" s="173"/>
      <c r="J47" s="173"/>
      <c r="K47" s="173"/>
      <c r="L47" s="173"/>
      <c r="M47" s="173"/>
      <c r="N47" s="173"/>
      <c r="O47" s="173"/>
      <c r="P47" s="173"/>
      <c r="Q47" s="173"/>
      <c r="R47" s="173"/>
      <c r="S47" s="173"/>
      <c r="T47" s="173"/>
      <c r="U47" s="173"/>
      <c r="V47" s="173"/>
      <c r="W47" s="173"/>
      <c r="X47" s="173"/>
    </row>
    <row r="48" spans="1:24" ht="14.25" customHeight="1" x14ac:dyDescent="0.2">
      <c r="A48" s="173"/>
      <c r="B48" s="173"/>
      <c r="C48" s="196"/>
      <c r="D48" s="173"/>
      <c r="E48" s="173"/>
      <c r="F48" s="173"/>
      <c r="G48" s="173"/>
      <c r="H48" s="173"/>
      <c r="I48" s="173"/>
      <c r="J48" s="173"/>
      <c r="K48" s="173"/>
      <c r="L48" s="173"/>
      <c r="M48" s="173"/>
      <c r="N48" s="173"/>
      <c r="O48" s="173"/>
      <c r="P48" s="173"/>
      <c r="Q48" s="173"/>
      <c r="R48" s="173"/>
      <c r="S48" s="173"/>
      <c r="T48" s="173"/>
      <c r="U48" s="173"/>
      <c r="V48" s="173"/>
      <c r="W48" s="173"/>
      <c r="X48" s="173"/>
    </row>
    <row r="49" spans="1:24" ht="14.25" customHeight="1" x14ac:dyDescent="0.2">
      <c r="A49" s="173"/>
      <c r="B49" s="173"/>
      <c r="C49" s="196"/>
      <c r="D49" s="173"/>
      <c r="E49" s="173"/>
      <c r="F49" s="173"/>
      <c r="G49" s="173"/>
      <c r="H49" s="173"/>
      <c r="I49" s="173"/>
      <c r="J49" s="173"/>
      <c r="K49" s="173"/>
      <c r="L49" s="173"/>
      <c r="M49" s="173"/>
      <c r="N49" s="173"/>
      <c r="O49" s="173"/>
      <c r="P49" s="173"/>
      <c r="Q49" s="173"/>
      <c r="R49" s="173"/>
      <c r="S49" s="173"/>
      <c r="T49" s="173"/>
      <c r="U49" s="173"/>
      <c r="V49" s="173"/>
      <c r="W49" s="173"/>
      <c r="X49" s="173"/>
    </row>
    <row r="50" spans="1:24" ht="14.25" customHeight="1" x14ac:dyDescent="0.2">
      <c r="A50" s="173"/>
      <c r="B50" s="173"/>
      <c r="C50" s="196"/>
      <c r="D50" s="173"/>
      <c r="E50" s="173"/>
      <c r="F50" s="173"/>
      <c r="G50" s="173"/>
      <c r="H50" s="173"/>
      <c r="I50" s="173"/>
      <c r="J50" s="173"/>
      <c r="K50" s="173"/>
      <c r="L50" s="173"/>
      <c r="M50" s="173"/>
      <c r="N50" s="173"/>
      <c r="O50" s="173"/>
      <c r="P50" s="173"/>
      <c r="Q50" s="173"/>
      <c r="R50" s="173"/>
      <c r="S50" s="173"/>
      <c r="T50" s="173"/>
      <c r="U50" s="173"/>
      <c r="V50" s="173"/>
      <c r="W50" s="173"/>
      <c r="X50" s="173"/>
    </row>
    <row r="51" spans="1:24" ht="14.25" customHeight="1" x14ac:dyDescent="0.2">
      <c r="A51" s="173"/>
      <c r="B51" s="173"/>
      <c r="C51" s="196"/>
      <c r="D51" s="173"/>
      <c r="E51" s="173"/>
      <c r="F51" s="173"/>
      <c r="G51" s="173"/>
      <c r="H51" s="173"/>
      <c r="I51" s="173"/>
      <c r="J51" s="173"/>
      <c r="K51" s="173"/>
      <c r="L51" s="173"/>
      <c r="M51" s="173"/>
      <c r="N51" s="173"/>
      <c r="O51" s="173"/>
      <c r="P51" s="173"/>
      <c r="Q51" s="173"/>
      <c r="R51" s="173"/>
      <c r="S51" s="173"/>
      <c r="T51" s="173"/>
      <c r="U51" s="173"/>
      <c r="V51" s="173"/>
      <c r="W51" s="173"/>
      <c r="X51" s="173"/>
    </row>
    <row r="52" spans="1:24" ht="14.25" customHeight="1" x14ac:dyDescent="0.2">
      <c r="A52" s="173"/>
      <c r="B52" s="173"/>
      <c r="C52" s="196"/>
      <c r="D52" s="173"/>
      <c r="E52" s="173"/>
      <c r="F52" s="173"/>
      <c r="G52" s="173"/>
      <c r="H52" s="173"/>
      <c r="I52" s="173"/>
      <c r="J52" s="173"/>
      <c r="K52" s="173"/>
      <c r="L52" s="173"/>
      <c r="M52" s="173"/>
      <c r="N52" s="173"/>
      <c r="O52" s="173"/>
      <c r="P52" s="173"/>
      <c r="Q52" s="173"/>
      <c r="R52" s="173"/>
      <c r="S52" s="173"/>
      <c r="T52" s="173"/>
      <c r="U52" s="173"/>
      <c r="V52" s="173"/>
      <c r="W52" s="173"/>
      <c r="X52" s="173"/>
    </row>
    <row r="53" spans="1:24" ht="14.25" customHeight="1" x14ac:dyDescent="0.2">
      <c r="A53" s="173"/>
      <c r="B53" s="173"/>
      <c r="C53" s="196"/>
      <c r="D53" s="173"/>
      <c r="E53" s="173"/>
      <c r="F53" s="173"/>
      <c r="G53" s="173"/>
      <c r="H53" s="173"/>
      <c r="I53" s="173"/>
      <c r="J53" s="173"/>
      <c r="K53" s="173"/>
      <c r="L53" s="173"/>
      <c r="M53" s="173"/>
      <c r="N53" s="173"/>
      <c r="O53" s="173"/>
      <c r="P53" s="173"/>
      <c r="Q53" s="173"/>
      <c r="R53" s="173"/>
      <c r="S53" s="173"/>
      <c r="T53" s="173"/>
      <c r="U53" s="173"/>
      <c r="V53" s="173"/>
      <c r="W53" s="173"/>
      <c r="X53" s="173"/>
    </row>
    <row r="54" spans="1:24" ht="14.25" customHeight="1" x14ac:dyDescent="0.2">
      <c r="A54" s="173"/>
      <c r="B54" s="173"/>
      <c r="C54" s="196"/>
      <c r="D54" s="173"/>
      <c r="E54" s="173"/>
      <c r="F54" s="173"/>
      <c r="G54" s="173"/>
      <c r="H54" s="173"/>
      <c r="I54" s="173"/>
      <c r="J54" s="173"/>
      <c r="K54" s="173"/>
      <c r="L54" s="173"/>
      <c r="M54" s="173"/>
      <c r="N54" s="173"/>
      <c r="O54" s="173"/>
      <c r="P54" s="173"/>
      <c r="Q54" s="173"/>
      <c r="R54" s="173"/>
      <c r="S54" s="173"/>
      <c r="T54" s="173"/>
      <c r="U54" s="173"/>
      <c r="V54" s="173"/>
      <c r="W54" s="173"/>
      <c r="X54" s="173"/>
    </row>
    <row r="55" spans="1:24" ht="14.25" customHeight="1" x14ac:dyDescent="0.2">
      <c r="A55" s="173"/>
      <c r="B55" s="173"/>
      <c r="C55" s="196"/>
      <c r="D55" s="173"/>
      <c r="E55" s="173"/>
      <c r="F55" s="173"/>
      <c r="G55" s="173"/>
      <c r="H55" s="173"/>
      <c r="I55" s="173"/>
      <c r="J55" s="173"/>
      <c r="K55" s="173"/>
      <c r="L55" s="173"/>
      <c r="M55" s="173"/>
      <c r="N55" s="173"/>
      <c r="O55" s="173"/>
      <c r="P55" s="173"/>
      <c r="Q55" s="173"/>
      <c r="R55" s="173"/>
      <c r="S55" s="173"/>
      <c r="T55" s="173"/>
      <c r="U55" s="173"/>
      <c r="V55" s="173"/>
      <c r="W55" s="173"/>
      <c r="X55" s="173"/>
    </row>
    <row r="56" spans="1:24" ht="14.25" customHeight="1" x14ac:dyDescent="0.2">
      <c r="A56" s="173"/>
      <c r="B56" s="173"/>
      <c r="C56" s="196"/>
      <c r="D56" s="173"/>
      <c r="E56" s="173"/>
      <c r="F56" s="173"/>
      <c r="G56" s="173"/>
      <c r="H56" s="173"/>
      <c r="I56" s="173"/>
      <c r="J56" s="173"/>
      <c r="K56" s="173"/>
      <c r="L56" s="173"/>
      <c r="M56" s="173"/>
      <c r="N56" s="173"/>
      <c r="O56" s="173"/>
      <c r="P56" s="173"/>
      <c r="Q56" s="173"/>
      <c r="R56" s="173"/>
      <c r="S56" s="173"/>
      <c r="T56" s="173"/>
      <c r="U56" s="173"/>
      <c r="V56" s="173"/>
      <c r="W56" s="173"/>
      <c r="X56" s="173"/>
    </row>
    <row r="57" spans="1:24" ht="14.25" customHeight="1" x14ac:dyDescent="0.2">
      <c r="A57" s="173"/>
      <c r="B57" s="173"/>
      <c r="C57" s="196"/>
      <c r="D57" s="173"/>
      <c r="E57" s="173"/>
      <c r="F57" s="173"/>
      <c r="G57" s="173"/>
      <c r="H57" s="173"/>
      <c r="I57" s="173"/>
      <c r="J57" s="173"/>
      <c r="K57" s="173"/>
      <c r="L57" s="173"/>
      <c r="M57" s="173"/>
      <c r="N57" s="173"/>
      <c r="O57" s="173"/>
      <c r="P57" s="173"/>
      <c r="Q57" s="173"/>
      <c r="R57" s="173"/>
      <c r="S57" s="173"/>
      <c r="T57" s="173"/>
      <c r="U57" s="173"/>
      <c r="V57" s="173"/>
      <c r="W57" s="173"/>
      <c r="X57" s="173"/>
    </row>
    <row r="58" spans="1:24" ht="14.25" customHeight="1" x14ac:dyDescent="0.2">
      <c r="A58" s="173"/>
      <c r="B58" s="173"/>
      <c r="C58" s="196"/>
      <c r="D58" s="173"/>
      <c r="E58" s="173"/>
      <c r="F58" s="173"/>
      <c r="G58" s="173"/>
      <c r="H58" s="173"/>
      <c r="I58" s="173"/>
      <c r="J58" s="173"/>
      <c r="K58" s="173"/>
      <c r="L58" s="173"/>
      <c r="M58" s="173"/>
      <c r="N58" s="173"/>
      <c r="O58" s="173"/>
      <c r="P58" s="173"/>
      <c r="Q58" s="173"/>
      <c r="R58" s="173"/>
      <c r="S58" s="173"/>
      <c r="T58" s="173"/>
      <c r="U58" s="173"/>
      <c r="V58" s="173"/>
      <c r="W58" s="173"/>
      <c r="X58" s="173"/>
    </row>
    <row r="59" spans="1:24" ht="14.25" customHeight="1" x14ac:dyDescent="0.2">
      <c r="A59" s="173"/>
      <c r="B59" s="173"/>
      <c r="C59" s="196"/>
      <c r="D59" s="173"/>
      <c r="E59" s="173"/>
      <c r="F59" s="173"/>
      <c r="G59" s="173"/>
      <c r="H59" s="173"/>
      <c r="I59" s="173"/>
      <c r="J59" s="173"/>
      <c r="K59" s="173"/>
      <c r="L59" s="173"/>
      <c r="M59" s="173"/>
      <c r="N59" s="173"/>
      <c r="O59" s="173"/>
      <c r="P59" s="173"/>
      <c r="Q59" s="173"/>
      <c r="R59" s="173"/>
      <c r="S59" s="173"/>
      <c r="T59" s="173"/>
      <c r="U59" s="173"/>
      <c r="V59" s="173"/>
      <c r="W59" s="173"/>
      <c r="X59" s="173"/>
    </row>
    <row r="60" spans="1:24" ht="14.25" customHeight="1" x14ac:dyDescent="0.2">
      <c r="A60" s="173"/>
      <c r="B60" s="173"/>
      <c r="C60" s="196"/>
      <c r="D60" s="173"/>
      <c r="E60" s="173"/>
      <c r="F60" s="173"/>
      <c r="G60" s="173"/>
      <c r="H60" s="173"/>
      <c r="I60" s="173"/>
      <c r="J60" s="173"/>
      <c r="K60" s="173"/>
      <c r="L60" s="173"/>
      <c r="M60" s="173"/>
      <c r="N60" s="173"/>
      <c r="O60" s="173"/>
      <c r="P60" s="173"/>
      <c r="Q60" s="173"/>
      <c r="R60" s="173"/>
      <c r="S60" s="173"/>
      <c r="T60" s="173"/>
      <c r="U60" s="173"/>
      <c r="V60" s="173"/>
      <c r="W60" s="173"/>
      <c r="X60" s="173"/>
    </row>
    <row r="61" spans="1:24" ht="14.25" customHeight="1" x14ac:dyDescent="0.2">
      <c r="A61" s="173"/>
      <c r="B61" s="173"/>
      <c r="C61" s="196"/>
      <c r="D61" s="173"/>
      <c r="E61" s="173"/>
      <c r="F61" s="173"/>
      <c r="G61" s="173"/>
      <c r="H61" s="173"/>
      <c r="I61" s="173"/>
      <c r="J61" s="173"/>
      <c r="K61" s="173"/>
      <c r="L61" s="173"/>
      <c r="M61" s="173"/>
      <c r="N61" s="173"/>
      <c r="O61" s="173"/>
      <c r="P61" s="173"/>
      <c r="Q61" s="173"/>
      <c r="R61" s="173"/>
      <c r="S61" s="173"/>
      <c r="T61" s="173"/>
      <c r="U61" s="173"/>
      <c r="V61" s="173"/>
      <c r="W61" s="173"/>
      <c r="X61" s="173"/>
    </row>
    <row r="62" spans="1:24" ht="14.25" customHeight="1" x14ac:dyDescent="0.2">
      <c r="A62" s="173"/>
      <c r="B62" s="173"/>
      <c r="C62" s="196"/>
      <c r="D62" s="173"/>
      <c r="E62" s="173"/>
      <c r="F62" s="173"/>
      <c r="G62" s="173"/>
      <c r="H62" s="173"/>
      <c r="I62" s="173"/>
      <c r="J62" s="173"/>
      <c r="K62" s="173"/>
      <c r="L62" s="173"/>
      <c r="M62" s="173"/>
      <c r="N62" s="173"/>
      <c r="O62" s="173"/>
      <c r="P62" s="173"/>
      <c r="Q62" s="173"/>
      <c r="R62" s="173"/>
      <c r="S62" s="173"/>
      <c r="T62" s="173"/>
      <c r="U62" s="173"/>
      <c r="V62" s="173"/>
      <c r="W62" s="173"/>
      <c r="X62" s="173"/>
    </row>
    <row r="63" spans="1:24" ht="14.25" customHeight="1" x14ac:dyDescent="0.2">
      <c r="A63" s="173"/>
      <c r="B63" s="173"/>
      <c r="C63" s="196"/>
      <c r="D63" s="173"/>
      <c r="E63" s="173"/>
      <c r="F63" s="173"/>
      <c r="G63" s="173"/>
      <c r="H63" s="173"/>
      <c r="I63" s="173"/>
      <c r="J63" s="173"/>
      <c r="K63" s="173"/>
      <c r="L63" s="173"/>
      <c r="M63" s="173"/>
      <c r="N63" s="173"/>
      <c r="O63" s="173"/>
      <c r="P63" s="173"/>
      <c r="Q63" s="173"/>
      <c r="R63" s="173"/>
      <c r="S63" s="173"/>
      <c r="T63" s="173"/>
      <c r="U63" s="173"/>
      <c r="V63" s="173"/>
      <c r="W63" s="173"/>
      <c r="X63" s="173"/>
    </row>
    <row r="64" spans="1:24" ht="14.25" customHeight="1" x14ac:dyDescent="0.2">
      <c r="A64" s="173"/>
      <c r="B64" s="173"/>
      <c r="C64" s="196"/>
      <c r="D64" s="173"/>
      <c r="E64" s="173"/>
      <c r="F64" s="173"/>
      <c r="G64" s="173"/>
      <c r="H64" s="173"/>
      <c r="I64" s="173"/>
      <c r="J64" s="173"/>
      <c r="K64" s="173"/>
      <c r="L64" s="173"/>
      <c r="M64" s="173"/>
      <c r="N64" s="173"/>
      <c r="O64" s="173"/>
      <c r="P64" s="173"/>
      <c r="Q64" s="173"/>
      <c r="R64" s="173"/>
      <c r="S64" s="173"/>
      <c r="T64" s="173"/>
      <c r="U64" s="173"/>
      <c r="V64" s="173"/>
      <c r="W64" s="173"/>
      <c r="X64" s="173"/>
    </row>
    <row r="65" spans="1:24" ht="14.25" customHeight="1" x14ac:dyDescent="0.2">
      <c r="A65" s="173"/>
      <c r="B65" s="173"/>
      <c r="C65" s="196"/>
      <c r="D65" s="173"/>
      <c r="E65" s="173"/>
      <c r="F65" s="173"/>
      <c r="G65" s="173"/>
      <c r="H65" s="173"/>
      <c r="I65" s="173"/>
      <c r="J65" s="173"/>
      <c r="K65" s="173"/>
      <c r="L65" s="173"/>
      <c r="M65" s="173"/>
      <c r="N65" s="173"/>
      <c r="O65" s="173"/>
      <c r="P65" s="173"/>
      <c r="Q65" s="173"/>
      <c r="R65" s="173"/>
      <c r="S65" s="173"/>
      <c r="T65" s="173"/>
      <c r="U65" s="173"/>
      <c r="V65" s="173"/>
      <c r="W65" s="173"/>
      <c r="X65" s="173"/>
    </row>
    <row r="66" spans="1:24" ht="14.25" customHeight="1" x14ac:dyDescent="0.2">
      <c r="A66" s="173"/>
      <c r="B66" s="173"/>
      <c r="C66" s="196"/>
      <c r="D66" s="173"/>
      <c r="E66" s="173"/>
      <c r="F66" s="173"/>
      <c r="G66" s="173"/>
      <c r="H66" s="173"/>
      <c r="I66" s="173"/>
      <c r="J66" s="173"/>
      <c r="K66" s="173"/>
      <c r="L66" s="173"/>
      <c r="M66" s="173"/>
      <c r="N66" s="173"/>
      <c r="O66" s="173"/>
      <c r="P66" s="173"/>
      <c r="Q66" s="173"/>
      <c r="R66" s="173"/>
      <c r="S66" s="173"/>
      <c r="T66" s="173"/>
      <c r="U66" s="173"/>
      <c r="V66" s="173"/>
      <c r="W66" s="173"/>
      <c r="X66" s="173"/>
    </row>
    <row r="67" spans="1:24" ht="14.25" customHeight="1" x14ac:dyDescent="0.2">
      <c r="A67" s="173"/>
      <c r="B67" s="173"/>
      <c r="C67" s="196"/>
      <c r="D67" s="173"/>
      <c r="E67" s="173"/>
      <c r="F67" s="173"/>
      <c r="G67" s="173"/>
      <c r="H67" s="173"/>
      <c r="I67" s="173"/>
      <c r="J67" s="173"/>
      <c r="K67" s="173"/>
      <c r="L67" s="173"/>
      <c r="M67" s="173"/>
      <c r="N67" s="173"/>
      <c r="O67" s="173"/>
      <c r="P67" s="173"/>
      <c r="Q67" s="173"/>
      <c r="R67" s="173"/>
      <c r="S67" s="173"/>
      <c r="T67" s="173"/>
      <c r="U67" s="173"/>
      <c r="V67" s="173"/>
      <c r="W67" s="173"/>
      <c r="X67" s="173"/>
    </row>
    <row r="68" spans="1:24" ht="14.25" customHeight="1" x14ac:dyDescent="0.2">
      <c r="A68" s="173"/>
      <c r="B68" s="173"/>
      <c r="C68" s="196"/>
      <c r="D68" s="173"/>
      <c r="E68" s="173"/>
      <c r="F68" s="173"/>
      <c r="G68" s="173"/>
      <c r="H68" s="173"/>
      <c r="I68" s="173"/>
      <c r="J68" s="173"/>
      <c r="K68" s="173"/>
      <c r="L68" s="173"/>
      <c r="M68" s="173"/>
      <c r="N68" s="173"/>
      <c r="O68" s="173"/>
      <c r="P68" s="173"/>
      <c r="Q68" s="173"/>
      <c r="R68" s="173"/>
      <c r="S68" s="173"/>
      <c r="T68" s="173"/>
      <c r="U68" s="173"/>
      <c r="V68" s="173"/>
      <c r="W68" s="173"/>
      <c r="X68" s="173"/>
    </row>
    <row r="69" spans="1:24" ht="14.25" customHeight="1" x14ac:dyDescent="0.2">
      <c r="A69" s="173"/>
      <c r="B69" s="173"/>
      <c r="C69" s="196"/>
      <c r="D69" s="173"/>
      <c r="E69" s="173"/>
      <c r="F69" s="173"/>
      <c r="G69" s="173"/>
      <c r="H69" s="173"/>
      <c r="I69" s="173"/>
      <c r="J69" s="173"/>
      <c r="K69" s="173"/>
      <c r="L69" s="173"/>
      <c r="M69" s="173"/>
      <c r="N69" s="173"/>
      <c r="O69" s="173"/>
      <c r="P69" s="173"/>
      <c r="Q69" s="173"/>
      <c r="R69" s="173"/>
      <c r="S69" s="173"/>
      <c r="T69" s="173"/>
      <c r="U69" s="173"/>
      <c r="V69" s="173"/>
      <c r="W69" s="173"/>
      <c r="X69" s="173"/>
    </row>
    <row r="70" spans="1:24" ht="14.25" customHeight="1" x14ac:dyDescent="0.2">
      <c r="A70" s="173"/>
      <c r="B70" s="173"/>
      <c r="C70" s="196"/>
      <c r="D70" s="173"/>
      <c r="E70" s="173"/>
      <c r="F70" s="173"/>
      <c r="G70" s="173"/>
      <c r="H70" s="173"/>
      <c r="I70" s="173"/>
      <c r="J70" s="173"/>
      <c r="K70" s="173"/>
      <c r="L70" s="173"/>
      <c r="M70" s="173"/>
      <c r="N70" s="173"/>
      <c r="O70" s="173"/>
      <c r="P70" s="173"/>
      <c r="Q70" s="173"/>
      <c r="R70" s="173"/>
      <c r="S70" s="173"/>
      <c r="T70" s="173"/>
      <c r="U70" s="173"/>
      <c r="V70" s="173"/>
      <c r="W70" s="173"/>
      <c r="X70" s="173"/>
    </row>
    <row r="71" spans="1:24" ht="14.25" customHeight="1" x14ac:dyDescent="0.2">
      <c r="A71" s="173"/>
      <c r="B71" s="173"/>
      <c r="C71" s="196"/>
      <c r="D71" s="173"/>
      <c r="E71" s="173"/>
      <c r="F71" s="173"/>
      <c r="G71" s="173"/>
      <c r="H71" s="173"/>
      <c r="I71" s="173"/>
      <c r="J71" s="173"/>
      <c r="K71" s="173"/>
      <c r="L71" s="173"/>
      <c r="M71" s="173"/>
      <c r="N71" s="173"/>
      <c r="O71" s="173"/>
      <c r="P71" s="173"/>
      <c r="Q71" s="173"/>
      <c r="R71" s="173"/>
      <c r="S71" s="173"/>
      <c r="T71" s="173"/>
      <c r="U71" s="173"/>
      <c r="V71" s="173"/>
      <c r="W71" s="173"/>
      <c r="X71" s="173"/>
    </row>
    <row r="72" spans="1:24" ht="14.25" customHeight="1" x14ac:dyDescent="0.2">
      <c r="A72" s="173"/>
      <c r="B72" s="173"/>
      <c r="C72" s="196"/>
      <c r="D72" s="173"/>
      <c r="E72" s="173"/>
      <c r="F72" s="173"/>
      <c r="G72" s="173"/>
      <c r="H72" s="173"/>
      <c r="I72" s="173"/>
      <c r="J72" s="173"/>
      <c r="K72" s="173"/>
      <c r="L72" s="173"/>
      <c r="M72" s="173"/>
      <c r="N72" s="173"/>
      <c r="O72" s="173"/>
      <c r="P72" s="173"/>
      <c r="Q72" s="173"/>
      <c r="R72" s="173"/>
      <c r="S72" s="173"/>
      <c r="T72" s="173"/>
      <c r="U72" s="173"/>
      <c r="V72" s="173"/>
      <c r="W72" s="173"/>
      <c r="X72" s="173"/>
    </row>
    <row r="73" spans="1:24" ht="14.25" customHeight="1" x14ac:dyDescent="0.2">
      <c r="A73" s="173"/>
      <c r="B73" s="173"/>
      <c r="C73" s="196"/>
      <c r="D73" s="173"/>
      <c r="E73" s="173"/>
      <c r="F73" s="173"/>
      <c r="G73" s="173"/>
      <c r="H73" s="173"/>
      <c r="I73" s="173"/>
      <c r="J73" s="173"/>
      <c r="K73" s="173"/>
      <c r="L73" s="173"/>
      <c r="M73" s="173"/>
      <c r="N73" s="173"/>
      <c r="O73" s="173"/>
      <c r="P73" s="173"/>
      <c r="Q73" s="173"/>
      <c r="R73" s="173"/>
      <c r="S73" s="173"/>
      <c r="T73" s="173"/>
      <c r="U73" s="173"/>
      <c r="V73" s="173"/>
      <c r="W73" s="173"/>
      <c r="X73" s="173"/>
    </row>
    <row r="74" spans="1:24" ht="14.25" customHeight="1" x14ac:dyDescent="0.2">
      <c r="A74" s="173"/>
      <c r="B74" s="173"/>
      <c r="C74" s="196"/>
      <c r="D74" s="173"/>
      <c r="E74" s="173"/>
      <c r="F74" s="173"/>
      <c r="G74" s="173"/>
      <c r="H74" s="173"/>
      <c r="I74" s="173"/>
      <c r="J74" s="173"/>
      <c r="K74" s="173"/>
      <c r="L74" s="173"/>
      <c r="M74" s="173"/>
      <c r="N74" s="173"/>
      <c r="O74" s="173"/>
      <c r="P74" s="173"/>
      <c r="Q74" s="173"/>
      <c r="R74" s="173"/>
      <c r="S74" s="173"/>
      <c r="T74" s="173"/>
      <c r="U74" s="173"/>
      <c r="V74" s="173"/>
      <c r="W74" s="173"/>
      <c r="X74" s="173"/>
    </row>
    <row r="75" spans="1:24" ht="14.25" customHeight="1" x14ac:dyDescent="0.2">
      <c r="A75" s="173"/>
      <c r="B75" s="173"/>
      <c r="C75" s="196"/>
      <c r="D75" s="173"/>
      <c r="E75" s="173"/>
      <c r="F75" s="173"/>
      <c r="G75" s="173"/>
      <c r="H75" s="173"/>
      <c r="I75" s="173"/>
      <c r="J75" s="173"/>
      <c r="K75" s="173"/>
      <c r="L75" s="173"/>
      <c r="M75" s="173"/>
      <c r="N75" s="173"/>
      <c r="O75" s="173"/>
      <c r="P75" s="173"/>
      <c r="Q75" s="173"/>
      <c r="R75" s="173"/>
      <c r="S75" s="173"/>
      <c r="T75" s="173"/>
      <c r="U75" s="173"/>
      <c r="V75" s="173"/>
      <c r="W75" s="173"/>
      <c r="X75" s="173"/>
    </row>
    <row r="76" spans="1:24" ht="14.25" customHeight="1" x14ac:dyDescent="0.2">
      <c r="A76" s="173"/>
      <c r="B76" s="173"/>
      <c r="C76" s="196"/>
      <c r="D76" s="173"/>
      <c r="E76" s="173"/>
      <c r="F76" s="173"/>
      <c r="G76" s="173"/>
      <c r="H76" s="173"/>
      <c r="I76" s="173"/>
      <c r="J76" s="173"/>
      <c r="K76" s="173"/>
      <c r="L76" s="173"/>
      <c r="M76" s="173"/>
      <c r="N76" s="173"/>
      <c r="O76" s="173"/>
      <c r="P76" s="173"/>
      <c r="Q76" s="173"/>
      <c r="R76" s="173"/>
      <c r="S76" s="173"/>
      <c r="T76" s="173"/>
      <c r="U76" s="173"/>
      <c r="V76" s="173"/>
      <c r="W76" s="173"/>
      <c r="X76" s="173"/>
    </row>
    <row r="77" spans="1:24" ht="14.25" customHeight="1" x14ac:dyDescent="0.2">
      <c r="A77" s="173"/>
      <c r="B77" s="173"/>
      <c r="C77" s="196"/>
      <c r="D77" s="173"/>
      <c r="E77" s="173"/>
      <c r="F77" s="173"/>
      <c r="G77" s="173"/>
      <c r="H77" s="173"/>
      <c r="I77" s="173"/>
      <c r="J77" s="173"/>
      <c r="K77" s="173"/>
      <c r="L77" s="173"/>
      <c r="M77" s="173"/>
      <c r="N77" s="173"/>
      <c r="O77" s="173"/>
      <c r="P77" s="173"/>
      <c r="Q77" s="173"/>
      <c r="R77" s="173"/>
      <c r="S77" s="173"/>
      <c r="T77" s="173"/>
      <c r="U77" s="173"/>
      <c r="V77" s="173"/>
      <c r="W77" s="173"/>
      <c r="X77" s="173"/>
    </row>
    <row r="78" spans="1:24" ht="14.25" customHeight="1" x14ac:dyDescent="0.2">
      <c r="A78" s="173"/>
      <c r="B78" s="173"/>
      <c r="C78" s="196"/>
      <c r="D78" s="173"/>
      <c r="E78" s="173"/>
      <c r="F78" s="173"/>
      <c r="G78" s="173"/>
      <c r="H78" s="173"/>
      <c r="I78" s="173"/>
      <c r="J78" s="173"/>
      <c r="K78" s="173"/>
      <c r="L78" s="173"/>
      <c r="M78" s="173"/>
      <c r="N78" s="173"/>
      <c r="O78" s="173"/>
      <c r="P78" s="173"/>
      <c r="Q78" s="173"/>
      <c r="R78" s="173"/>
      <c r="S78" s="173"/>
      <c r="T78" s="173"/>
      <c r="U78" s="173"/>
      <c r="V78" s="173"/>
      <c r="W78" s="173"/>
      <c r="X78" s="173"/>
    </row>
    <row r="79" spans="1:24" ht="14.25" customHeight="1" x14ac:dyDescent="0.2">
      <c r="A79" s="173"/>
      <c r="B79" s="173"/>
      <c r="C79" s="196"/>
      <c r="D79" s="173"/>
      <c r="E79" s="173"/>
      <c r="F79" s="173"/>
      <c r="G79" s="173"/>
      <c r="H79" s="173"/>
      <c r="I79" s="173"/>
      <c r="J79" s="173"/>
      <c r="K79" s="173"/>
      <c r="L79" s="173"/>
      <c r="M79" s="173"/>
      <c r="N79" s="173"/>
      <c r="O79" s="173"/>
      <c r="P79" s="173"/>
      <c r="Q79" s="173"/>
      <c r="R79" s="173"/>
      <c r="S79" s="173"/>
      <c r="T79" s="173"/>
      <c r="U79" s="173"/>
      <c r="V79" s="173"/>
      <c r="W79" s="173"/>
      <c r="X79" s="173"/>
    </row>
    <row r="80" spans="1:24" ht="14.25" customHeight="1" x14ac:dyDescent="0.2">
      <c r="A80" s="173"/>
      <c r="B80" s="173"/>
      <c r="C80" s="196"/>
      <c r="D80" s="173"/>
      <c r="E80" s="173"/>
      <c r="F80" s="173"/>
      <c r="G80" s="173"/>
      <c r="H80" s="173"/>
      <c r="I80" s="173"/>
      <c r="J80" s="173"/>
      <c r="K80" s="173"/>
      <c r="L80" s="173"/>
      <c r="M80" s="173"/>
      <c r="N80" s="173"/>
      <c r="O80" s="173"/>
      <c r="P80" s="173"/>
      <c r="Q80" s="173"/>
      <c r="R80" s="173"/>
      <c r="S80" s="173"/>
      <c r="T80" s="173"/>
      <c r="U80" s="173"/>
      <c r="V80" s="173"/>
      <c r="W80" s="173"/>
      <c r="X80" s="173"/>
    </row>
    <row r="81" spans="1:24" ht="14.25" customHeight="1" x14ac:dyDescent="0.2">
      <c r="A81" s="173"/>
      <c r="B81" s="173"/>
      <c r="C81" s="196"/>
      <c r="D81" s="173"/>
      <c r="E81" s="173"/>
      <c r="F81" s="173"/>
      <c r="G81" s="173"/>
      <c r="H81" s="173"/>
      <c r="I81" s="173"/>
      <c r="J81" s="173"/>
      <c r="K81" s="173"/>
      <c r="L81" s="173"/>
      <c r="M81" s="173"/>
      <c r="N81" s="173"/>
      <c r="O81" s="173"/>
      <c r="P81" s="173"/>
      <c r="Q81" s="173"/>
      <c r="R81" s="173"/>
      <c r="S81" s="173"/>
      <c r="T81" s="173"/>
      <c r="U81" s="173"/>
      <c r="V81" s="173"/>
      <c r="W81" s="173"/>
      <c r="X81" s="173"/>
    </row>
    <row r="82" spans="1:24" ht="14.25" customHeight="1" x14ac:dyDescent="0.2">
      <c r="A82" s="173"/>
      <c r="B82" s="173"/>
      <c r="C82" s="196"/>
      <c r="D82" s="173"/>
      <c r="E82" s="173"/>
      <c r="F82" s="173"/>
      <c r="G82" s="173"/>
      <c r="H82" s="173"/>
      <c r="I82" s="173"/>
      <c r="J82" s="173"/>
      <c r="K82" s="173"/>
      <c r="L82" s="173"/>
      <c r="M82" s="173"/>
      <c r="N82" s="173"/>
      <c r="O82" s="173"/>
      <c r="P82" s="173"/>
      <c r="Q82" s="173"/>
      <c r="R82" s="173"/>
      <c r="S82" s="173"/>
      <c r="T82" s="173"/>
      <c r="U82" s="173"/>
      <c r="V82" s="173"/>
      <c r="W82" s="173"/>
      <c r="X82" s="173"/>
    </row>
    <row r="83" spans="1:24" ht="14.25" customHeight="1" x14ac:dyDescent="0.2">
      <c r="A83" s="173"/>
      <c r="B83" s="173"/>
      <c r="C83" s="196"/>
      <c r="D83" s="173"/>
      <c r="E83" s="173"/>
      <c r="F83" s="173"/>
      <c r="G83" s="173"/>
      <c r="H83" s="173"/>
      <c r="I83" s="173"/>
      <c r="J83" s="173"/>
      <c r="K83" s="173"/>
      <c r="L83" s="173"/>
      <c r="M83" s="173"/>
      <c r="N83" s="173"/>
      <c r="O83" s="173"/>
      <c r="P83" s="173"/>
      <c r="Q83" s="173"/>
      <c r="R83" s="173"/>
      <c r="S83" s="173"/>
      <c r="T83" s="173"/>
      <c r="U83" s="173"/>
      <c r="V83" s="173"/>
      <c r="W83" s="173"/>
      <c r="X83" s="173"/>
    </row>
    <row r="84" spans="1:24" ht="14.25" customHeight="1" x14ac:dyDescent="0.2">
      <c r="A84" s="173"/>
      <c r="B84" s="173"/>
      <c r="C84" s="196"/>
      <c r="D84" s="173"/>
      <c r="E84" s="173"/>
      <c r="F84" s="173"/>
      <c r="G84" s="173"/>
      <c r="H84" s="173"/>
      <c r="I84" s="173"/>
      <c r="J84" s="173"/>
      <c r="K84" s="173"/>
      <c r="L84" s="173"/>
      <c r="M84" s="173"/>
      <c r="N84" s="173"/>
      <c r="O84" s="173"/>
      <c r="P84" s="173"/>
      <c r="Q84" s="173"/>
      <c r="R84" s="173"/>
      <c r="S84" s="173"/>
      <c r="T84" s="173"/>
      <c r="U84" s="173"/>
      <c r="V84" s="173"/>
      <c r="W84" s="173"/>
      <c r="X84" s="173"/>
    </row>
    <row r="85" spans="1:24" ht="14.25" customHeight="1" x14ac:dyDescent="0.2">
      <c r="A85" s="173"/>
      <c r="B85" s="173"/>
      <c r="C85" s="196"/>
      <c r="D85" s="173"/>
      <c r="E85" s="173"/>
      <c r="F85" s="173"/>
      <c r="G85" s="173"/>
      <c r="H85" s="173"/>
      <c r="I85" s="173"/>
      <c r="J85" s="173"/>
      <c r="K85" s="173"/>
      <c r="L85" s="173"/>
      <c r="M85" s="173"/>
      <c r="N85" s="173"/>
      <c r="O85" s="173"/>
      <c r="P85" s="173"/>
      <c r="Q85" s="173"/>
      <c r="R85" s="173"/>
      <c r="S85" s="173"/>
      <c r="T85" s="173"/>
      <c r="U85" s="173"/>
      <c r="V85" s="173"/>
      <c r="W85" s="173"/>
      <c r="X85" s="173"/>
    </row>
    <row r="86" spans="1:24" ht="14.25" customHeight="1" x14ac:dyDescent="0.2">
      <c r="A86" s="173"/>
      <c r="B86" s="173"/>
      <c r="C86" s="196"/>
      <c r="D86" s="173"/>
      <c r="E86" s="173"/>
      <c r="F86" s="173"/>
      <c r="G86" s="173"/>
      <c r="H86" s="173"/>
      <c r="I86" s="173"/>
      <c r="J86" s="173"/>
      <c r="K86" s="173"/>
      <c r="L86" s="173"/>
      <c r="M86" s="173"/>
      <c r="N86" s="173"/>
      <c r="O86" s="173"/>
      <c r="P86" s="173"/>
      <c r="Q86" s="173"/>
      <c r="R86" s="173"/>
      <c r="S86" s="173"/>
      <c r="T86" s="173"/>
      <c r="U86" s="173"/>
      <c r="V86" s="173"/>
      <c r="W86" s="173"/>
      <c r="X86" s="173"/>
    </row>
    <row r="87" spans="1:24" ht="14.25" customHeight="1" x14ac:dyDescent="0.2">
      <c r="A87" s="173"/>
      <c r="B87" s="173"/>
      <c r="C87" s="196"/>
      <c r="D87" s="173"/>
      <c r="E87" s="173"/>
      <c r="F87" s="173"/>
      <c r="G87" s="173"/>
      <c r="H87" s="173"/>
      <c r="I87" s="173"/>
      <c r="J87" s="173"/>
      <c r="K87" s="173"/>
      <c r="L87" s="173"/>
      <c r="M87" s="173"/>
      <c r="N87" s="173"/>
      <c r="O87" s="173"/>
      <c r="P87" s="173"/>
      <c r="Q87" s="173"/>
      <c r="R87" s="173"/>
      <c r="S87" s="173"/>
      <c r="T87" s="173"/>
      <c r="U87" s="173"/>
      <c r="V87" s="173"/>
      <c r="W87" s="173"/>
      <c r="X87" s="173"/>
    </row>
    <row r="88" spans="1:24" ht="14.25" customHeight="1" x14ac:dyDescent="0.2">
      <c r="A88" s="173"/>
      <c r="B88" s="173"/>
      <c r="C88" s="196"/>
      <c r="D88" s="173"/>
      <c r="E88" s="173"/>
      <c r="F88" s="173"/>
      <c r="G88" s="173"/>
      <c r="H88" s="173"/>
      <c r="I88" s="173"/>
      <c r="J88" s="173"/>
      <c r="K88" s="173"/>
      <c r="L88" s="173"/>
      <c r="M88" s="173"/>
      <c r="N88" s="173"/>
      <c r="O88" s="173"/>
      <c r="P88" s="173"/>
      <c r="Q88" s="173"/>
      <c r="R88" s="173"/>
      <c r="S88" s="173"/>
      <c r="T88" s="173"/>
      <c r="U88" s="173"/>
      <c r="V88" s="173"/>
      <c r="W88" s="173"/>
      <c r="X88" s="173"/>
    </row>
    <row r="89" spans="1:24" ht="14.25" customHeight="1" x14ac:dyDescent="0.2">
      <c r="A89" s="173"/>
      <c r="B89" s="173"/>
      <c r="C89" s="196"/>
      <c r="D89" s="173"/>
      <c r="E89" s="173"/>
      <c r="F89" s="173"/>
      <c r="G89" s="173"/>
      <c r="H89" s="173"/>
      <c r="I89" s="173"/>
      <c r="J89" s="173"/>
      <c r="K89" s="173"/>
      <c r="L89" s="173"/>
      <c r="M89" s="173"/>
      <c r="N89" s="173"/>
      <c r="O89" s="173"/>
      <c r="P89" s="173"/>
      <c r="Q89" s="173"/>
      <c r="R89" s="173"/>
      <c r="S89" s="173"/>
      <c r="T89" s="173"/>
      <c r="U89" s="173"/>
      <c r="V89" s="173"/>
      <c r="W89" s="173"/>
      <c r="X89" s="173"/>
    </row>
    <row r="90" spans="1:24" ht="14.25" customHeight="1" x14ac:dyDescent="0.2">
      <c r="A90" s="173"/>
      <c r="B90" s="173"/>
      <c r="C90" s="196"/>
      <c r="D90" s="173"/>
      <c r="E90" s="173"/>
      <c r="F90" s="173"/>
      <c r="G90" s="173"/>
      <c r="H90" s="173"/>
      <c r="I90" s="173"/>
      <c r="J90" s="173"/>
      <c r="K90" s="173"/>
      <c r="L90" s="173"/>
      <c r="M90" s="173"/>
      <c r="N90" s="173"/>
      <c r="O90" s="173"/>
      <c r="P90" s="173"/>
      <c r="Q90" s="173"/>
      <c r="R90" s="173"/>
      <c r="S90" s="173"/>
      <c r="T90" s="173"/>
      <c r="U90" s="173"/>
      <c r="V90" s="173"/>
      <c r="W90" s="173"/>
      <c r="X90" s="173"/>
    </row>
    <row r="91" spans="1:24" ht="14.25" customHeight="1" x14ac:dyDescent="0.2">
      <c r="A91" s="173"/>
      <c r="B91" s="173"/>
      <c r="C91" s="196"/>
      <c r="D91" s="173"/>
      <c r="E91" s="173"/>
      <c r="F91" s="173"/>
      <c r="G91" s="173"/>
      <c r="H91" s="173"/>
      <c r="I91" s="173"/>
      <c r="J91" s="173"/>
      <c r="K91" s="173"/>
      <c r="L91" s="173"/>
      <c r="M91" s="173"/>
      <c r="N91" s="173"/>
      <c r="O91" s="173"/>
      <c r="P91" s="173"/>
      <c r="Q91" s="173"/>
      <c r="R91" s="173"/>
      <c r="S91" s="173"/>
      <c r="T91" s="173"/>
      <c r="U91" s="173"/>
      <c r="V91" s="173"/>
      <c r="W91" s="173"/>
      <c r="X91" s="173"/>
    </row>
    <row r="92" spans="1:24" ht="14.25" customHeight="1" x14ac:dyDescent="0.2">
      <c r="A92" s="173"/>
      <c r="B92" s="173"/>
      <c r="C92" s="196"/>
      <c r="D92" s="173"/>
      <c r="E92" s="173"/>
      <c r="F92" s="173"/>
      <c r="G92" s="173"/>
      <c r="H92" s="173"/>
      <c r="I92" s="173"/>
      <c r="J92" s="173"/>
      <c r="K92" s="173"/>
      <c r="L92" s="173"/>
      <c r="M92" s="173"/>
      <c r="N92" s="173"/>
      <c r="O92" s="173"/>
      <c r="P92" s="173"/>
      <c r="Q92" s="173"/>
      <c r="R92" s="173"/>
      <c r="S92" s="173"/>
      <c r="T92" s="173"/>
      <c r="U92" s="173"/>
      <c r="V92" s="173"/>
      <c r="W92" s="173"/>
      <c r="X92" s="173"/>
    </row>
    <row r="93" spans="1:24" ht="14.25" customHeight="1" x14ac:dyDescent="0.2">
      <c r="A93" s="173"/>
      <c r="B93" s="173"/>
      <c r="C93" s="196"/>
      <c r="D93" s="173"/>
      <c r="E93" s="173"/>
      <c r="F93" s="173"/>
      <c r="G93" s="173"/>
      <c r="H93" s="173"/>
      <c r="I93" s="173"/>
      <c r="J93" s="173"/>
      <c r="K93" s="173"/>
      <c r="L93" s="173"/>
      <c r="M93" s="173"/>
      <c r="N93" s="173"/>
      <c r="O93" s="173"/>
      <c r="P93" s="173"/>
      <c r="Q93" s="173"/>
      <c r="R93" s="173"/>
      <c r="S93" s="173"/>
      <c r="T93" s="173"/>
      <c r="U93" s="173"/>
      <c r="V93" s="173"/>
      <c r="W93" s="173"/>
      <c r="X93" s="173"/>
    </row>
    <row r="94" spans="1:24" ht="14.25" customHeight="1" x14ac:dyDescent="0.2">
      <c r="A94" s="173"/>
      <c r="B94" s="173"/>
      <c r="C94" s="196"/>
      <c r="D94" s="173"/>
      <c r="E94" s="173"/>
      <c r="F94" s="173"/>
      <c r="G94" s="173"/>
      <c r="H94" s="173"/>
      <c r="I94" s="173"/>
      <c r="J94" s="173"/>
      <c r="K94" s="173"/>
      <c r="L94" s="173"/>
      <c r="M94" s="173"/>
      <c r="N94" s="173"/>
      <c r="O94" s="173"/>
      <c r="P94" s="173"/>
      <c r="Q94" s="173"/>
      <c r="R94" s="173"/>
      <c r="S94" s="173"/>
      <c r="T94" s="173"/>
      <c r="U94" s="173"/>
      <c r="V94" s="173"/>
      <c r="W94" s="173"/>
      <c r="X94" s="173"/>
    </row>
    <row r="95" spans="1:24" ht="14.25" customHeight="1" x14ac:dyDescent="0.2">
      <c r="A95" s="173"/>
      <c r="B95" s="173"/>
      <c r="C95" s="196"/>
      <c r="D95" s="173"/>
      <c r="E95" s="173"/>
      <c r="F95" s="173"/>
      <c r="G95" s="173"/>
      <c r="H95" s="173"/>
      <c r="I95" s="173"/>
      <c r="J95" s="173"/>
      <c r="K95" s="173"/>
      <c r="L95" s="173"/>
      <c r="M95" s="173"/>
      <c r="N95" s="173"/>
      <c r="O95" s="173"/>
      <c r="P95" s="173"/>
      <c r="Q95" s="173"/>
      <c r="R95" s="173"/>
      <c r="S95" s="173"/>
      <c r="T95" s="173"/>
      <c r="U95" s="173"/>
      <c r="V95" s="173"/>
      <c r="W95" s="173"/>
      <c r="X95" s="173"/>
    </row>
    <row r="96" spans="1:24" ht="14.25" customHeight="1" x14ac:dyDescent="0.2">
      <c r="A96" s="173"/>
      <c r="B96" s="173"/>
      <c r="C96" s="196"/>
      <c r="D96" s="173"/>
      <c r="E96" s="173"/>
      <c r="F96" s="173"/>
      <c r="G96" s="173"/>
      <c r="H96" s="173"/>
      <c r="I96" s="173"/>
      <c r="J96" s="173"/>
      <c r="K96" s="173"/>
      <c r="L96" s="173"/>
      <c r="M96" s="173"/>
      <c r="N96" s="173"/>
      <c r="O96" s="173"/>
      <c r="P96" s="173"/>
      <c r="Q96" s="173"/>
      <c r="R96" s="173"/>
      <c r="S96" s="173"/>
      <c r="T96" s="173"/>
      <c r="U96" s="173"/>
      <c r="V96" s="173"/>
      <c r="W96" s="173"/>
      <c r="X96" s="173"/>
    </row>
    <row r="97" spans="1:24" ht="14.25" customHeight="1" x14ac:dyDescent="0.2">
      <c r="A97" s="173"/>
      <c r="B97" s="173"/>
      <c r="C97" s="196"/>
      <c r="D97" s="173"/>
      <c r="E97" s="173"/>
      <c r="F97" s="173"/>
      <c r="G97" s="173"/>
      <c r="H97" s="173"/>
      <c r="I97" s="173"/>
      <c r="J97" s="173"/>
      <c r="K97" s="173"/>
      <c r="L97" s="173"/>
      <c r="M97" s="173"/>
      <c r="N97" s="173"/>
      <c r="O97" s="173"/>
      <c r="P97" s="173"/>
      <c r="Q97" s="173"/>
      <c r="R97" s="173"/>
      <c r="S97" s="173"/>
      <c r="T97" s="173"/>
      <c r="U97" s="173"/>
      <c r="V97" s="173"/>
      <c r="W97" s="173"/>
      <c r="X97" s="173"/>
    </row>
    <row r="98" spans="1:24" ht="14.25" customHeight="1" x14ac:dyDescent="0.2">
      <c r="A98" s="173"/>
      <c r="B98" s="173"/>
      <c r="C98" s="196"/>
      <c r="D98" s="173"/>
      <c r="E98" s="173"/>
      <c r="F98" s="173"/>
      <c r="G98" s="173"/>
      <c r="H98" s="173"/>
      <c r="I98" s="173"/>
      <c r="J98" s="173"/>
      <c r="K98" s="173"/>
      <c r="L98" s="173"/>
      <c r="M98" s="173"/>
      <c r="N98" s="173"/>
      <c r="O98" s="173"/>
      <c r="P98" s="173"/>
      <c r="Q98" s="173"/>
      <c r="R98" s="173"/>
      <c r="S98" s="173"/>
      <c r="T98" s="173"/>
      <c r="U98" s="173"/>
      <c r="V98" s="173"/>
      <c r="W98" s="173"/>
      <c r="X98" s="173"/>
    </row>
    <row r="99" spans="1:24" ht="14.25" customHeight="1" x14ac:dyDescent="0.2">
      <c r="A99" s="173"/>
      <c r="B99" s="173"/>
      <c r="C99" s="196"/>
      <c r="D99" s="173"/>
      <c r="E99" s="173"/>
      <c r="F99" s="173"/>
      <c r="G99" s="173"/>
      <c r="H99" s="173"/>
      <c r="I99" s="173"/>
      <c r="J99" s="173"/>
      <c r="K99" s="173"/>
      <c r="L99" s="173"/>
      <c r="M99" s="173"/>
      <c r="N99" s="173"/>
      <c r="O99" s="173"/>
      <c r="P99" s="173"/>
      <c r="Q99" s="173"/>
      <c r="R99" s="173"/>
      <c r="S99" s="173"/>
      <c r="T99" s="173"/>
      <c r="U99" s="173"/>
      <c r="V99" s="173"/>
      <c r="W99" s="173"/>
      <c r="X99" s="173"/>
    </row>
    <row r="100" spans="1:24" ht="14.25" customHeight="1" x14ac:dyDescent="0.2">
      <c r="A100" s="173"/>
      <c r="B100" s="173"/>
      <c r="C100" s="196"/>
      <c r="D100" s="173"/>
      <c r="E100" s="173"/>
      <c r="F100" s="173"/>
      <c r="G100" s="173"/>
      <c r="H100" s="173"/>
      <c r="I100" s="173"/>
      <c r="J100" s="173"/>
      <c r="K100" s="173"/>
      <c r="L100" s="173"/>
      <c r="M100" s="173"/>
      <c r="N100" s="173"/>
      <c r="O100" s="173"/>
      <c r="P100" s="173"/>
      <c r="Q100" s="173"/>
      <c r="R100" s="173"/>
      <c r="S100" s="173"/>
      <c r="T100" s="173"/>
      <c r="U100" s="173"/>
      <c r="V100" s="173"/>
      <c r="W100" s="173"/>
      <c r="X100" s="173"/>
    </row>
    <row r="101" spans="1:24" ht="14.25" customHeight="1" x14ac:dyDescent="0.2">
      <c r="A101" s="173"/>
      <c r="B101" s="173"/>
      <c r="C101" s="196"/>
      <c r="D101" s="173"/>
      <c r="E101" s="173"/>
      <c r="F101" s="173"/>
      <c r="G101" s="173"/>
      <c r="H101" s="173"/>
      <c r="I101" s="173"/>
      <c r="J101" s="173"/>
      <c r="K101" s="173"/>
      <c r="L101" s="173"/>
      <c r="M101" s="173"/>
      <c r="N101" s="173"/>
      <c r="O101" s="173"/>
      <c r="P101" s="173"/>
      <c r="Q101" s="173"/>
      <c r="R101" s="173"/>
      <c r="S101" s="173"/>
      <c r="T101" s="173"/>
      <c r="U101" s="173"/>
      <c r="V101" s="173"/>
      <c r="W101" s="173"/>
      <c r="X101" s="173"/>
    </row>
    <row r="102" spans="1:24" ht="14.25" customHeight="1" x14ac:dyDescent="0.2">
      <c r="A102" s="173"/>
      <c r="B102" s="173"/>
      <c r="C102" s="196"/>
      <c r="D102" s="173"/>
      <c r="E102" s="173"/>
      <c r="F102" s="173"/>
      <c r="G102" s="173"/>
      <c r="H102" s="173"/>
      <c r="I102" s="173"/>
      <c r="J102" s="173"/>
      <c r="K102" s="173"/>
      <c r="L102" s="173"/>
      <c r="M102" s="173"/>
      <c r="N102" s="173"/>
      <c r="O102" s="173"/>
      <c r="P102" s="173"/>
      <c r="Q102" s="173"/>
      <c r="R102" s="173"/>
      <c r="S102" s="173"/>
      <c r="T102" s="173"/>
      <c r="U102" s="173"/>
      <c r="V102" s="173"/>
      <c r="W102" s="173"/>
      <c r="X102" s="173"/>
    </row>
    <row r="103" spans="1:24" ht="14.25" customHeight="1" x14ac:dyDescent="0.2">
      <c r="A103" s="173"/>
      <c r="B103" s="173"/>
      <c r="C103" s="196"/>
      <c r="D103" s="173"/>
      <c r="E103" s="173"/>
      <c r="F103" s="173"/>
      <c r="G103" s="173"/>
      <c r="H103" s="173"/>
      <c r="I103" s="173"/>
      <c r="J103" s="173"/>
      <c r="K103" s="173"/>
      <c r="L103" s="173"/>
      <c r="M103" s="173"/>
      <c r="N103" s="173"/>
      <c r="O103" s="173"/>
      <c r="P103" s="173"/>
      <c r="Q103" s="173"/>
      <c r="R103" s="173"/>
      <c r="S103" s="173"/>
      <c r="T103" s="173"/>
      <c r="U103" s="173"/>
      <c r="V103" s="173"/>
      <c r="W103" s="173"/>
      <c r="X103" s="173"/>
    </row>
    <row r="104" spans="1:24" ht="14.25" customHeight="1" x14ac:dyDescent="0.2">
      <c r="A104" s="173"/>
      <c r="B104" s="173"/>
      <c r="C104" s="196"/>
      <c r="D104" s="173"/>
      <c r="E104" s="173"/>
      <c r="F104" s="173"/>
      <c r="G104" s="173"/>
      <c r="H104" s="173"/>
      <c r="I104" s="173"/>
      <c r="J104" s="173"/>
      <c r="K104" s="173"/>
      <c r="L104" s="173"/>
      <c r="M104" s="173"/>
      <c r="N104" s="173"/>
      <c r="O104" s="173"/>
      <c r="P104" s="173"/>
      <c r="Q104" s="173"/>
      <c r="R104" s="173"/>
      <c r="S104" s="173"/>
      <c r="T104" s="173"/>
      <c r="U104" s="173"/>
      <c r="V104" s="173"/>
      <c r="W104" s="173"/>
      <c r="X104" s="173"/>
    </row>
    <row r="105" spans="1:24" ht="14.25" customHeight="1" x14ac:dyDescent="0.2">
      <c r="A105" s="173"/>
      <c r="B105" s="173"/>
      <c r="C105" s="196"/>
      <c r="D105" s="173"/>
      <c r="E105" s="173"/>
      <c r="F105" s="173"/>
      <c r="G105" s="173"/>
      <c r="H105" s="173"/>
      <c r="I105" s="173"/>
      <c r="J105" s="173"/>
      <c r="K105" s="173"/>
      <c r="L105" s="173"/>
      <c r="M105" s="173"/>
      <c r="N105" s="173"/>
      <c r="O105" s="173"/>
      <c r="P105" s="173"/>
      <c r="Q105" s="173"/>
      <c r="R105" s="173"/>
      <c r="S105" s="173"/>
      <c r="T105" s="173"/>
      <c r="U105" s="173"/>
      <c r="V105" s="173"/>
      <c r="W105" s="173"/>
      <c r="X105" s="173"/>
    </row>
    <row r="106" spans="1:24" ht="14.25" customHeight="1" x14ac:dyDescent="0.2">
      <c r="A106" s="173"/>
      <c r="B106" s="173"/>
      <c r="C106" s="196"/>
      <c r="D106" s="173"/>
      <c r="E106" s="173"/>
      <c r="F106" s="173"/>
      <c r="G106" s="173"/>
      <c r="H106" s="173"/>
      <c r="I106" s="173"/>
      <c r="J106" s="173"/>
      <c r="K106" s="173"/>
      <c r="L106" s="173"/>
      <c r="M106" s="173"/>
      <c r="N106" s="173"/>
      <c r="O106" s="173"/>
      <c r="P106" s="173"/>
      <c r="Q106" s="173"/>
      <c r="R106" s="173"/>
      <c r="S106" s="173"/>
      <c r="T106" s="173"/>
      <c r="U106" s="173"/>
      <c r="V106" s="173"/>
      <c r="W106" s="173"/>
      <c r="X106" s="173"/>
    </row>
    <row r="107" spans="1:24" ht="14.25" customHeight="1" x14ac:dyDescent="0.2">
      <c r="A107" s="173"/>
      <c r="B107" s="173"/>
      <c r="C107" s="196"/>
      <c r="D107" s="173"/>
      <c r="E107" s="173"/>
      <c r="F107" s="173"/>
      <c r="G107" s="173"/>
      <c r="H107" s="173"/>
      <c r="I107" s="173"/>
      <c r="J107" s="173"/>
      <c r="K107" s="173"/>
      <c r="L107" s="173"/>
      <c r="M107" s="173"/>
      <c r="N107" s="173"/>
      <c r="O107" s="173"/>
      <c r="P107" s="173"/>
      <c r="Q107" s="173"/>
      <c r="R107" s="173"/>
      <c r="S107" s="173"/>
      <c r="T107" s="173"/>
      <c r="U107" s="173"/>
      <c r="V107" s="173"/>
      <c r="W107" s="173"/>
      <c r="X107" s="173"/>
    </row>
    <row r="108" spans="1:24" ht="14.25" customHeight="1" x14ac:dyDescent="0.2">
      <c r="A108" s="173"/>
      <c r="B108" s="173"/>
      <c r="C108" s="196"/>
      <c r="D108" s="173"/>
      <c r="E108" s="173"/>
      <c r="F108" s="173"/>
      <c r="G108" s="173"/>
      <c r="H108" s="173"/>
      <c r="I108" s="173"/>
      <c r="J108" s="173"/>
      <c r="K108" s="173"/>
      <c r="L108" s="173"/>
      <c r="M108" s="173"/>
      <c r="N108" s="173"/>
      <c r="O108" s="173"/>
      <c r="P108" s="173"/>
      <c r="Q108" s="173"/>
      <c r="R108" s="173"/>
      <c r="S108" s="173"/>
      <c r="T108" s="173"/>
      <c r="U108" s="173"/>
      <c r="V108" s="173"/>
      <c r="W108" s="173"/>
      <c r="X108" s="173"/>
    </row>
    <row r="109" spans="1:24" ht="14.25" customHeight="1" x14ac:dyDescent="0.2">
      <c r="A109" s="173"/>
      <c r="B109" s="173"/>
      <c r="C109" s="196"/>
      <c r="D109" s="173"/>
      <c r="E109" s="173"/>
      <c r="F109" s="173"/>
      <c r="G109" s="173"/>
      <c r="H109" s="173"/>
      <c r="I109" s="173"/>
      <c r="J109" s="173"/>
      <c r="K109" s="173"/>
      <c r="L109" s="173"/>
      <c r="M109" s="173"/>
      <c r="N109" s="173"/>
      <c r="O109" s="173"/>
      <c r="P109" s="173"/>
      <c r="Q109" s="173"/>
      <c r="R109" s="173"/>
      <c r="S109" s="173"/>
      <c r="T109" s="173"/>
      <c r="U109" s="173"/>
      <c r="V109" s="173"/>
      <c r="W109" s="173"/>
      <c r="X109" s="173"/>
    </row>
    <row r="110" spans="1:24" ht="14.25" customHeight="1" x14ac:dyDescent="0.2">
      <c r="A110" s="173"/>
      <c r="B110" s="173"/>
      <c r="C110" s="196"/>
      <c r="D110" s="173"/>
      <c r="E110" s="173"/>
      <c r="F110" s="173"/>
      <c r="G110" s="173"/>
      <c r="H110" s="173"/>
      <c r="I110" s="173"/>
      <c r="J110" s="173"/>
      <c r="K110" s="173"/>
      <c r="L110" s="173"/>
      <c r="M110" s="173"/>
      <c r="N110" s="173"/>
      <c r="O110" s="173"/>
      <c r="P110" s="173"/>
      <c r="Q110" s="173"/>
      <c r="R110" s="173"/>
      <c r="S110" s="173"/>
      <c r="T110" s="173"/>
      <c r="U110" s="173"/>
      <c r="V110" s="173"/>
      <c r="W110" s="173"/>
      <c r="X110" s="173"/>
    </row>
    <row r="111" spans="1:24" ht="14.25" customHeight="1" x14ac:dyDescent="0.2">
      <c r="A111" s="173"/>
      <c r="B111" s="173"/>
      <c r="C111" s="196"/>
      <c r="D111" s="173"/>
      <c r="E111" s="173"/>
      <c r="F111" s="173"/>
      <c r="G111" s="173"/>
      <c r="H111" s="173"/>
      <c r="I111" s="173"/>
      <c r="J111" s="173"/>
      <c r="K111" s="173"/>
      <c r="L111" s="173"/>
      <c r="M111" s="173"/>
      <c r="N111" s="173"/>
      <c r="O111" s="173"/>
      <c r="P111" s="173"/>
      <c r="Q111" s="173"/>
      <c r="R111" s="173"/>
      <c r="S111" s="173"/>
      <c r="T111" s="173"/>
      <c r="U111" s="173"/>
      <c r="V111" s="173"/>
      <c r="W111" s="173"/>
      <c r="X111" s="173"/>
    </row>
    <row r="112" spans="1:24" ht="14.25" customHeight="1" x14ac:dyDescent="0.2">
      <c r="A112" s="173"/>
      <c r="B112" s="173"/>
      <c r="C112" s="196"/>
      <c r="D112" s="173"/>
      <c r="E112" s="173"/>
      <c r="F112" s="173"/>
      <c r="G112" s="173"/>
      <c r="H112" s="173"/>
      <c r="I112" s="173"/>
      <c r="J112" s="173"/>
      <c r="K112" s="173"/>
      <c r="L112" s="173"/>
      <c r="M112" s="173"/>
      <c r="N112" s="173"/>
      <c r="O112" s="173"/>
      <c r="P112" s="173"/>
      <c r="Q112" s="173"/>
      <c r="R112" s="173"/>
      <c r="S112" s="173"/>
      <c r="T112" s="173"/>
      <c r="U112" s="173"/>
      <c r="V112" s="173"/>
      <c r="W112" s="173"/>
      <c r="X112" s="173"/>
    </row>
    <row r="113" spans="1:24" ht="14.25" customHeight="1" x14ac:dyDescent="0.2">
      <c r="A113" s="173"/>
      <c r="B113" s="173"/>
      <c r="C113" s="196"/>
      <c r="D113" s="173"/>
      <c r="E113" s="173"/>
      <c r="F113" s="173"/>
      <c r="G113" s="173"/>
      <c r="H113" s="173"/>
      <c r="I113" s="173"/>
      <c r="J113" s="173"/>
      <c r="K113" s="173"/>
      <c r="L113" s="173"/>
      <c r="M113" s="173"/>
      <c r="N113" s="173"/>
      <c r="O113" s="173"/>
      <c r="P113" s="173"/>
      <c r="Q113" s="173"/>
      <c r="R113" s="173"/>
      <c r="S113" s="173"/>
      <c r="T113" s="173"/>
      <c r="U113" s="173"/>
      <c r="V113" s="173"/>
      <c r="W113" s="173"/>
      <c r="X113" s="173"/>
    </row>
    <row r="114" spans="1:24" ht="14.25" customHeight="1" x14ac:dyDescent="0.2">
      <c r="A114" s="173"/>
      <c r="B114" s="173"/>
      <c r="C114" s="196"/>
      <c r="D114" s="173"/>
      <c r="E114" s="173"/>
      <c r="F114" s="173"/>
      <c r="G114" s="173"/>
      <c r="H114" s="173"/>
      <c r="I114" s="173"/>
      <c r="J114" s="173"/>
      <c r="K114" s="173"/>
      <c r="L114" s="173"/>
      <c r="M114" s="173"/>
      <c r="N114" s="173"/>
      <c r="O114" s="173"/>
      <c r="P114" s="173"/>
      <c r="Q114" s="173"/>
      <c r="R114" s="173"/>
      <c r="S114" s="173"/>
      <c r="T114" s="173"/>
      <c r="U114" s="173"/>
      <c r="V114" s="173"/>
      <c r="W114" s="173"/>
      <c r="X114" s="173"/>
    </row>
    <row r="115" spans="1:24" ht="14.25" customHeight="1" x14ac:dyDescent="0.2">
      <c r="A115" s="173"/>
      <c r="B115" s="173"/>
      <c r="C115" s="196"/>
      <c r="D115" s="173"/>
      <c r="E115" s="173"/>
      <c r="F115" s="173"/>
      <c r="G115" s="173"/>
      <c r="H115" s="173"/>
      <c r="I115" s="173"/>
      <c r="J115" s="173"/>
      <c r="K115" s="173"/>
      <c r="L115" s="173"/>
      <c r="M115" s="173"/>
      <c r="N115" s="173"/>
      <c r="O115" s="173"/>
      <c r="P115" s="173"/>
      <c r="Q115" s="173"/>
      <c r="R115" s="173"/>
      <c r="S115" s="173"/>
      <c r="T115" s="173"/>
      <c r="U115" s="173"/>
      <c r="V115" s="173"/>
      <c r="W115" s="173"/>
      <c r="X115" s="173"/>
    </row>
    <row r="116" spans="1:24" ht="14.25" customHeight="1" x14ac:dyDescent="0.2">
      <c r="A116" s="173"/>
      <c r="B116" s="173"/>
      <c r="C116" s="196"/>
      <c r="D116" s="173"/>
      <c r="E116" s="173"/>
      <c r="F116" s="173"/>
      <c r="G116" s="173"/>
      <c r="H116" s="173"/>
      <c r="I116" s="173"/>
      <c r="J116" s="173"/>
      <c r="K116" s="173"/>
      <c r="L116" s="173"/>
      <c r="M116" s="173"/>
      <c r="N116" s="173"/>
      <c r="O116" s="173"/>
      <c r="P116" s="173"/>
      <c r="Q116" s="173"/>
      <c r="R116" s="173"/>
      <c r="S116" s="173"/>
      <c r="T116" s="173"/>
      <c r="U116" s="173"/>
      <c r="V116" s="173"/>
      <c r="W116" s="173"/>
      <c r="X116" s="173"/>
    </row>
    <row r="117" spans="1:24" ht="14.25" customHeight="1" x14ac:dyDescent="0.2">
      <c r="A117" s="173"/>
      <c r="B117" s="173"/>
      <c r="C117" s="196"/>
      <c r="D117" s="173"/>
      <c r="E117" s="173"/>
      <c r="F117" s="173"/>
      <c r="G117" s="173"/>
      <c r="H117" s="173"/>
      <c r="I117" s="173"/>
      <c r="J117" s="173"/>
      <c r="K117" s="173"/>
      <c r="L117" s="173"/>
      <c r="M117" s="173"/>
      <c r="N117" s="173"/>
      <c r="O117" s="173"/>
      <c r="P117" s="173"/>
      <c r="Q117" s="173"/>
      <c r="R117" s="173"/>
      <c r="S117" s="173"/>
      <c r="T117" s="173"/>
      <c r="U117" s="173"/>
      <c r="V117" s="173"/>
      <c r="W117" s="173"/>
      <c r="X117" s="173"/>
    </row>
    <row r="118" spans="1:24" ht="14.25" customHeight="1" x14ac:dyDescent="0.2">
      <c r="A118" s="173"/>
      <c r="B118" s="173"/>
      <c r="C118" s="196"/>
      <c r="D118" s="173"/>
      <c r="E118" s="173"/>
      <c r="F118" s="173"/>
      <c r="G118" s="173"/>
      <c r="H118" s="173"/>
      <c r="I118" s="173"/>
      <c r="J118" s="173"/>
      <c r="K118" s="173"/>
      <c r="L118" s="173"/>
      <c r="M118" s="173"/>
      <c r="N118" s="173"/>
      <c r="O118" s="173"/>
      <c r="P118" s="173"/>
      <c r="Q118" s="173"/>
      <c r="R118" s="173"/>
      <c r="S118" s="173"/>
      <c r="T118" s="173"/>
      <c r="U118" s="173"/>
      <c r="V118" s="173"/>
      <c r="W118" s="173"/>
      <c r="X118" s="173"/>
    </row>
    <row r="119" spans="1:24" ht="14.25" customHeight="1" x14ac:dyDescent="0.2">
      <c r="A119" s="173"/>
      <c r="B119" s="173"/>
      <c r="C119" s="196"/>
      <c r="D119" s="173"/>
      <c r="E119" s="173"/>
      <c r="F119" s="173"/>
      <c r="G119" s="173"/>
      <c r="H119" s="173"/>
      <c r="I119" s="173"/>
      <c r="J119" s="173"/>
      <c r="K119" s="173"/>
      <c r="L119" s="173"/>
      <c r="M119" s="173"/>
      <c r="N119" s="173"/>
      <c r="O119" s="173"/>
      <c r="P119" s="173"/>
      <c r="Q119" s="173"/>
      <c r="R119" s="173"/>
      <c r="S119" s="173"/>
      <c r="T119" s="173"/>
      <c r="U119" s="173"/>
      <c r="V119" s="173"/>
      <c r="W119" s="173"/>
      <c r="X119" s="173"/>
    </row>
    <row r="120" spans="1:24" ht="14.25" customHeight="1" x14ac:dyDescent="0.2">
      <c r="A120" s="173"/>
      <c r="B120" s="173"/>
      <c r="C120" s="196"/>
      <c r="D120" s="173"/>
      <c r="E120" s="173"/>
      <c r="F120" s="173"/>
      <c r="G120" s="173"/>
      <c r="H120" s="173"/>
      <c r="I120" s="173"/>
      <c r="J120" s="173"/>
      <c r="K120" s="173"/>
      <c r="L120" s="173"/>
      <c r="M120" s="173"/>
      <c r="N120" s="173"/>
      <c r="O120" s="173"/>
      <c r="P120" s="173"/>
      <c r="Q120" s="173"/>
      <c r="R120" s="173"/>
      <c r="S120" s="173"/>
      <c r="T120" s="173"/>
      <c r="U120" s="173"/>
      <c r="V120" s="173"/>
      <c r="W120" s="173"/>
      <c r="X120" s="173"/>
    </row>
    <row r="121" spans="1:24" ht="14.25" customHeight="1" x14ac:dyDescent="0.2">
      <c r="A121" s="173"/>
      <c r="B121" s="173"/>
      <c r="C121" s="196"/>
      <c r="D121" s="173"/>
      <c r="E121" s="173"/>
      <c r="F121" s="173"/>
      <c r="G121" s="173"/>
      <c r="H121" s="173"/>
      <c r="I121" s="173"/>
      <c r="J121" s="173"/>
      <c r="K121" s="173"/>
      <c r="L121" s="173"/>
      <c r="M121" s="173"/>
      <c r="N121" s="173"/>
      <c r="O121" s="173"/>
      <c r="P121" s="173"/>
      <c r="Q121" s="173"/>
      <c r="R121" s="173"/>
      <c r="S121" s="173"/>
      <c r="T121" s="173"/>
      <c r="U121" s="173"/>
      <c r="V121" s="173"/>
      <c r="W121" s="173"/>
      <c r="X121" s="173"/>
    </row>
    <row r="122" spans="1:24" ht="14.25" customHeight="1" x14ac:dyDescent="0.2">
      <c r="A122" s="173"/>
      <c r="B122" s="173"/>
      <c r="C122" s="196"/>
      <c r="D122" s="173"/>
      <c r="E122" s="173"/>
      <c r="F122" s="173"/>
      <c r="G122" s="173"/>
      <c r="H122" s="173"/>
      <c r="I122" s="173"/>
      <c r="J122" s="173"/>
      <c r="K122" s="173"/>
      <c r="L122" s="173"/>
      <c r="M122" s="173"/>
      <c r="N122" s="173"/>
      <c r="O122" s="173"/>
      <c r="P122" s="173"/>
      <c r="Q122" s="173"/>
      <c r="R122" s="173"/>
      <c r="S122" s="173"/>
      <c r="T122" s="173"/>
      <c r="U122" s="173"/>
      <c r="V122" s="173"/>
      <c r="W122" s="173"/>
      <c r="X122" s="173"/>
    </row>
    <row r="123" spans="1:24" ht="14.25" customHeight="1" x14ac:dyDescent="0.2">
      <c r="A123" s="173"/>
      <c r="B123" s="173"/>
      <c r="C123" s="196"/>
      <c r="D123" s="173"/>
      <c r="E123" s="173"/>
      <c r="F123" s="173"/>
      <c r="G123" s="173"/>
      <c r="H123" s="173"/>
      <c r="I123" s="173"/>
      <c r="J123" s="173"/>
      <c r="K123" s="173"/>
      <c r="L123" s="173"/>
      <c r="M123" s="173"/>
      <c r="N123" s="173"/>
      <c r="O123" s="173"/>
      <c r="P123" s="173"/>
      <c r="Q123" s="173"/>
      <c r="R123" s="173"/>
      <c r="S123" s="173"/>
      <c r="T123" s="173"/>
      <c r="U123" s="173"/>
      <c r="V123" s="173"/>
      <c r="W123" s="173"/>
      <c r="X123" s="173"/>
    </row>
    <row r="124" spans="1:24" ht="14.25" customHeight="1" x14ac:dyDescent="0.2">
      <c r="A124" s="173"/>
      <c r="B124" s="173"/>
      <c r="C124" s="196"/>
      <c r="D124" s="173"/>
      <c r="E124" s="173"/>
      <c r="F124" s="173"/>
      <c r="G124" s="173"/>
      <c r="H124" s="173"/>
      <c r="I124" s="173"/>
      <c r="J124" s="173"/>
      <c r="K124" s="173"/>
      <c r="L124" s="173"/>
      <c r="M124" s="173"/>
      <c r="N124" s="173"/>
      <c r="O124" s="173"/>
      <c r="P124" s="173"/>
      <c r="Q124" s="173"/>
      <c r="R124" s="173"/>
      <c r="S124" s="173"/>
      <c r="T124" s="173"/>
      <c r="U124" s="173"/>
      <c r="V124" s="173"/>
      <c r="W124" s="173"/>
      <c r="X124" s="173"/>
    </row>
    <row r="125" spans="1:24" ht="14.25" customHeight="1" x14ac:dyDescent="0.2">
      <c r="A125" s="173"/>
      <c r="B125" s="173"/>
      <c r="C125" s="196"/>
      <c r="D125" s="173"/>
      <c r="E125" s="173"/>
      <c r="F125" s="173"/>
      <c r="G125" s="173"/>
      <c r="H125" s="173"/>
      <c r="I125" s="173"/>
      <c r="J125" s="173"/>
      <c r="K125" s="173"/>
      <c r="L125" s="173"/>
      <c r="M125" s="173"/>
      <c r="N125" s="173"/>
      <c r="O125" s="173"/>
      <c r="P125" s="173"/>
      <c r="Q125" s="173"/>
      <c r="R125" s="173"/>
      <c r="S125" s="173"/>
      <c r="T125" s="173"/>
      <c r="U125" s="173"/>
      <c r="V125" s="173"/>
      <c r="W125" s="173"/>
      <c r="X125" s="173"/>
    </row>
    <row r="126" spans="1:24" ht="14.25" customHeight="1" x14ac:dyDescent="0.2">
      <c r="A126" s="173"/>
      <c r="B126" s="173"/>
      <c r="C126" s="196"/>
      <c r="D126" s="173"/>
      <c r="E126" s="173"/>
      <c r="F126" s="173"/>
      <c r="G126" s="173"/>
      <c r="H126" s="173"/>
      <c r="I126" s="173"/>
      <c r="J126" s="173"/>
      <c r="K126" s="173"/>
      <c r="L126" s="173"/>
      <c r="M126" s="173"/>
      <c r="N126" s="173"/>
      <c r="O126" s="173"/>
      <c r="P126" s="173"/>
      <c r="Q126" s="173"/>
      <c r="R126" s="173"/>
      <c r="S126" s="173"/>
      <c r="T126" s="173"/>
      <c r="U126" s="173"/>
      <c r="V126" s="173"/>
      <c r="W126" s="173"/>
      <c r="X126" s="173"/>
    </row>
    <row r="127" spans="1:24" ht="14.25" customHeight="1" x14ac:dyDescent="0.2">
      <c r="A127" s="173"/>
      <c r="B127" s="173"/>
      <c r="C127" s="196"/>
      <c r="D127" s="173"/>
      <c r="E127" s="173"/>
      <c r="F127" s="173"/>
      <c r="G127" s="173"/>
      <c r="H127" s="173"/>
      <c r="I127" s="173"/>
      <c r="J127" s="173"/>
      <c r="K127" s="173"/>
      <c r="L127" s="173"/>
      <c r="M127" s="173"/>
      <c r="N127" s="173"/>
      <c r="O127" s="173"/>
      <c r="P127" s="173"/>
      <c r="Q127" s="173"/>
      <c r="R127" s="173"/>
      <c r="S127" s="173"/>
      <c r="T127" s="173"/>
      <c r="U127" s="173"/>
      <c r="V127" s="173"/>
      <c r="W127" s="173"/>
      <c r="X127" s="173"/>
    </row>
    <row r="128" spans="1:24" ht="14.25" customHeight="1" x14ac:dyDescent="0.2">
      <c r="A128" s="173"/>
      <c r="B128" s="173"/>
      <c r="C128" s="196"/>
      <c r="D128" s="173"/>
      <c r="E128" s="173"/>
      <c r="F128" s="173"/>
      <c r="G128" s="173"/>
      <c r="H128" s="173"/>
      <c r="I128" s="173"/>
      <c r="J128" s="173"/>
      <c r="K128" s="173"/>
      <c r="L128" s="173"/>
      <c r="M128" s="173"/>
      <c r="N128" s="173"/>
      <c r="O128" s="173"/>
      <c r="P128" s="173"/>
      <c r="Q128" s="173"/>
      <c r="R128" s="173"/>
      <c r="S128" s="173"/>
      <c r="T128" s="173"/>
      <c r="U128" s="173"/>
      <c r="V128" s="173"/>
      <c r="W128" s="173"/>
      <c r="X128" s="173"/>
    </row>
    <row r="129" spans="1:24" ht="14.25" customHeight="1" x14ac:dyDescent="0.2">
      <c r="A129" s="173"/>
      <c r="B129" s="173"/>
      <c r="C129" s="196"/>
      <c r="D129" s="173"/>
      <c r="E129" s="173"/>
      <c r="F129" s="173"/>
      <c r="G129" s="173"/>
      <c r="H129" s="173"/>
      <c r="I129" s="173"/>
      <c r="J129" s="173"/>
      <c r="K129" s="173"/>
      <c r="L129" s="173"/>
      <c r="M129" s="173"/>
      <c r="N129" s="173"/>
      <c r="O129" s="173"/>
      <c r="P129" s="173"/>
      <c r="Q129" s="173"/>
      <c r="R129" s="173"/>
      <c r="S129" s="173"/>
      <c r="T129" s="173"/>
      <c r="U129" s="173"/>
      <c r="V129" s="173"/>
      <c r="W129" s="173"/>
      <c r="X129" s="173"/>
    </row>
    <row r="130" spans="1:24" ht="14.25" customHeight="1" x14ac:dyDescent="0.2">
      <c r="A130" s="173"/>
      <c r="B130" s="173"/>
      <c r="C130" s="196"/>
      <c r="D130" s="173"/>
      <c r="E130" s="173"/>
      <c r="F130" s="173"/>
      <c r="G130" s="173"/>
      <c r="H130" s="173"/>
      <c r="I130" s="173"/>
      <c r="J130" s="173"/>
      <c r="K130" s="173"/>
      <c r="L130" s="173"/>
      <c r="M130" s="173"/>
      <c r="N130" s="173"/>
      <c r="O130" s="173"/>
      <c r="P130" s="173"/>
      <c r="Q130" s="173"/>
      <c r="R130" s="173"/>
      <c r="S130" s="173"/>
      <c r="T130" s="173"/>
      <c r="U130" s="173"/>
      <c r="V130" s="173"/>
      <c r="W130" s="173"/>
      <c r="X130" s="173"/>
    </row>
    <row r="131" spans="1:24" ht="14.25" customHeight="1" x14ac:dyDescent="0.2">
      <c r="A131" s="173"/>
      <c r="B131" s="173"/>
      <c r="C131" s="196"/>
      <c r="D131" s="173"/>
      <c r="E131" s="173"/>
      <c r="F131" s="173"/>
      <c r="G131" s="173"/>
      <c r="H131" s="173"/>
      <c r="I131" s="173"/>
      <c r="J131" s="173"/>
      <c r="K131" s="173"/>
      <c r="L131" s="173"/>
      <c r="M131" s="173"/>
      <c r="N131" s="173"/>
      <c r="O131" s="173"/>
      <c r="P131" s="173"/>
      <c r="Q131" s="173"/>
      <c r="R131" s="173"/>
      <c r="S131" s="173"/>
      <c r="T131" s="173"/>
      <c r="U131" s="173"/>
      <c r="V131" s="173"/>
      <c r="W131" s="173"/>
      <c r="X131" s="173"/>
    </row>
    <row r="132" spans="1:24" ht="14.25" customHeight="1" x14ac:dyDescent="0.2">
      <c r="A132" s="173"/>
      <c r="B132" s="173"/>
      <c r="C132" s="196"/>
      <c r="D132" s="173"/>
      <c r="E132" s="173"/>
      <c r="F132" s="173"/>
      <c r="G132" s="173"/>
      <c r="H132" s="173"/>
      <c r="I132" s="173"/>
      <c r="J132" s="173"/>
      <c r="K132" s="173"/>
      <c r="L132" s="173"/>
      <c r="M132" s="173"/>
      <c r="N132" s="173"/>
      <c r="O132" s="173"/>
      <c r="P132" s="173"/>
      <c r="Q132" s="173"/>
      <c r="R132" s="173"/>
      <c r="S132" s="173"/>
      <c r="T132" s="173"/>
      <c r="U132" s="173"/>
      <c r="V132" s="173"/>
      <c r="W132" s="173"/>
      <c r="X132" s="173"/>
    </row>
    <row r="133" spans="1:24" ht="14.25" customHeight="1" x14ac:dyDescent="0.2">
      <c r="A133" s="173"/>
      <c r="B133" s="173"/>
      <c r="C133" s="196"/>
      <c r="D133" s="173"/>
      <c r="E133" s="173"/>
      <c r="F133" s="173"/>
      <c r="G133" s="173"/>
      <c r="H133" s="173"/>
      <c r="I133" s="173"/>
      <c r="J133" s="173"/>
      <c r="K133" s="173"/>
      <c r="L133" s="173"/>
      <c r="M133" s="173"/>
      <c r="N133" s="173"/>
      <c r="O133" s="173"/>
      <c r="P133" s="173"/>
      <c r="Q133" s="173"/>
      <c r="R133" s="173"/>
      <c r="S133" s="173"/>
      <c r="T133" s="173"/>
      <c r="U133" s="173"/>
      <c r="V133" s="173"/>
      <c r="W133" s="173"/>
      <c r="X133" s="173"/>
    </row>
    <row r="134" spans="1:24" ht="14.25" customHeight="1" x14ac:dyDescent="0.2">
      <c r="A134" s="173"/>
      <c r="B134" s="173"/>
      <c r="C134" s="196"/>
      <c r="D134" s="173"/>
      <c r="E134" s="173"/>
      <c r="F134" s="173"/>
      <c r="G134" s="173"/>
      <c r="H134" s="173"/>
      <c r="I134" s="173"/>
      <c r="J134" s="173"/>
      <c r="K134" s="173"/>
      <c r="L134" s="173"/>
      <c r="M134" s="173"/>
      <c r="N134" s="173"/>
      <c r="O134" s="173"/>
      <c r="P134" s="173"/>
      <c r="Q134" s="173"/>
      <c r="R134" s="173"/>
      <c r="S134" s="173"/>
      <c r="T134" s="173"/>
      <c r="U134" s="173"/>
      <c r="V134" s="173"/>
      <c r="W134" s="173"/>
      <c r="X134" s="173"/>
    </row>
    <row r="135" spans="1:24" ht="14.25" customHeight="1" x14ac:dyDescent="0.2">
      <c r="A135" s="173"/>
      <c r="B135" s="173"/>
      <c r="C135" s="196"/>
      <c r="D135" s="173"/>
      <c r="E135" s="173"/>
      <c r="F135" s="173"/>
      <c r="G135" s="173"/>
      <c r="H135" s="173"/>
      <c r="I135" s="173"/>
      <c r="J135" s="173"/>
      <c r="K135" s="173"/>
      <c r="L135" s="173"/>
      <c r="M135" s="173"/>
      <c r="N135" s="173"/>
      <c r="O135" s="173"/>
      <c r="P135" s="173"/>
      <c r="Q135" s="173"/>
      <c r="R135" s="173"/>
      <c r="S135" s="173"/>
      <c r="T135" s="173"/>
      <c r="U135" s="173"/>
      <c r="V135" s="173"/>
      <c r="W135" s="173"/>
      <c r="X135" s="173"/>
    </row>
    <row r="136" spans="1:24" ht="14.25" customHeight="1" x14ac:dyDescent="0.2">
      <c r="A136" s="173"/>
      <c r="B136" s="173"/>
      <c r="C136" s="196"/>
      <c r="D136" s="173"/>
      <c r="E136" s="173"/>
      <c r="F136" s="173"/>
      <c r="G136" s="173"/>
      <c r="H136" s="173"/>
      <c r="I136" s="173"/>
      <c r="J136" s="173"/>
      <c r="K136" s="173"/>
      <c r="L136" s="173"/>
      <c r="M136" s="173"/>
      <c r="N136" s="173"/>
      <c r="O136" s="173"/>
      <c r="P136" s="173"/>
      <c r="Q136" s="173"/>
      <c r="R136" s="173"/>
      <c r="S136" s="173"/>
      <c r="T136" s="173"/>
      <c r="U136" s="173"/>
      <c r="V136" s="173"/>
      <c r="W136" s="173"/>
      <c r="X136" s="173"/>
    </row>
    <row r="137" spans="1:24" ht="14.25" customHeight="1" x14ac:dyDescent="0.2">
      <c r="A137" s="173"/>
      <c r="B137" s="173"/>
      <c r="C137" s="196"/>
      <c r="D137" s="173"/>
      <c r="E137" s="173"/>
      <c r="F137" s="173"/>
      <c r="G137" s="173"/>
      <c r="H137" s="173"/>
      <c r="I137" s="173"/>
      <c r="J137" s="173"/>
      <c r="K137" s="173"/>
      <c r="L137" s="173"/>
      <c r="M137" s="173"/>
      <c r="N137" s="173"/>
      <c r="O137" s="173"/>
      <c r="P137" s="173"/>
      <c r="Q137" s="173"/>
      <c r="R137" s="173"/>
      <c r="S137" s="173"/>
      <c r="T137" s="173"/>
      <c r="U137" s="173"/>
      <c r="V137" s="173"/>
      <c r="W137" s="173"/>
      <c r="X137" s="173"/>
    </row>
    <row r="138" spans="1:24" ht="14.25" customHeight="1" x14ac:dyDescent="0.2">
      <c r="A138" s="173"/>
      <c r="B138" s="173"/>
      <c r="C138" s="196"/>
      <c r="D138" s="173"/>
      <c r="E138" s="173"/>
      <c r="F138" s="173"/>
      <c r="G138" s="173"/>
      <c r="H138" s="173"/>
      <c r="I138" s="173"/>
      <c r="J138" s="173"/>
      <c r="K138" s="173"/>
      <c r="L138" s="173"/>
      <c r="M138" s="173"/>
      <c r="N138" s="173"/>
      <c r="O138" s="173"/>
      <c r="P138" s="173"/>
      <c r="Q138" s="173"/>
      <c r="R138" s="173"/>
      <c r="S138" s="173"/>
      <c r="T138" s="173"/>
      <c r="U138" s="173"/>
      <c r="V138" s="173"/>
      <c r="W138" s="173"/>
      <c r="X138" s="173"/>
    </row>
    <row r="139" spans="1:24" ht="14.25" customHeight="1" x14ac:dyDescent="0.2">
      <c r="A139" s="173"/>
      <c r="B139" s="173"/>
      <c r="C139" s="196"/>
      <c r="D139" s="173"/>
      <c r="E139" s="173"/>
      <c r="F139" s="173"/>
      <c r="G139" s="173"/>
      <c r="H139" s="173"/>
      <c r="I139" s="173"/>
      <c r="J139" s="173"/>
      <c r="K139" s="173"/>
      <c r="L139" s="173"/>
      <c r="M139" s="173"/>
      <c r="N139" s="173"/>
      <c r="O139" s="173"/>
      <c r="P139" s="173"/>
      <c r="Q139" s="173"/>
      <c r="R139" s="173"/>
      <c r="S139" s="173"/>
      <c r="T139" s="173"/>
      <c r="U139" s="173"/>
      <c r="V139" s="173"/>
      <c r="W139" s="173"/>
      <c r="X139" s="173"/>
    </row>
    <row r="140" spans="1:24" ht="14.25" customHeight="1" x14ac:dyDescent="0.2">
      <c r="A140" s="173"/>
      <c r="B140" s="173"/>
      <c r="C140" s="196"/>
      <c r="D140" s="173"/>
      <c r="E140" s="173"/>
      <c r="F140" s="173"/>
      <c r="G140" s="173"/>
      <c r="H140" s="173"/>
      <c r="I140" s="173"/>
      <c r="J140" s="173"/>
      <c r="K140" s="173"/>
      <c r="L140" s="173"/>
      <c r="M140" s="173"/>
      <c r="N140" s="173"/>
      <c r="O140" s="173"/>
      <c r="P140" s="173"/>
      <c r="Q140" s="173"/>
      <c r="R140" s="173"/>
      <c r="S140" s="173"/>
      <c r="T140" s="173"/>
      <c r="U140" s="173"/>
      <c r="V140" s="173"/>
      <c r="W140" s="173"/>
      <c r="X140" s="173"/>
    </row>
    <row r="141" spans="1:24" ht="14.25" customHeight="1" x14ac:dyDescent="0.2">
      <c r="A141" s="173"/>
      <c r="B141" s="173"/>
      <c r="C141" s="196"/>
      <c r="D141" s="173"/>
      <c r="E141" s="173"/>
      <c r="F141" s="173"/>
      <c r="G141" s="173"/>
      <c r="H141" s="173"/>
      <c r="I141" s="173"/>
      <c r="J141" s="173"/>
      <c r="K141" s="173"/>
      <c r="L141" s="173"/>
      <c r="M141" s="173"/>
      <c r="N141" s="173"/>
      <c r="O141" s="173"/>
      <c r="P141" s="173"/>
      <c r="Q141" s="173"/>
      <c r="R141" s="173"/>
      <c r="S141" s="173"/>
      <c r="T141" s="173"/>
      <c r="U141" s="173"/>
      <c r="V141" s="173"/>
      <c r="W141" s="173"/>
      <c r="X141" s="173"/>
    </row>
    <row r="142" spans="1:24" ht="14.25" customHeight="1" x14ac:dyDescent="0.2">
      <c r="A142" s="173"/>
      <c r="B142" s="173"/>
      <c r="C142" s="196"/>
      <c r="D142" s="173"/>
      <c r="E142" s="173"/>
      <c r="F142" s="173"/>
      <c r="G142" s="173"/>
      <c r="H142" s="173"/>
      <c r="I142" s="173"/>
      <c r="J142" s="173"/>
      <c r="K142" s="173"/>
      <c r="L142" s="173"/>
      <c r="M142" s="173"/>
      <c r="N142" s="173"/>
      <c r="O142" s="173"/>
      <c r="P142" s="173"/>
      <c r="Q142" s="173"/>
      <c r="R142" s="173"/>
      <c r="S142" s="173"/>
      <c r="T142" s="173"/>
      <c r="U142" s="173"/>
      <c r="V142" s="173"/>
      <c r="W142" s="173"/>
      <c r="X142" s="173"/>
    </row>
    <row r="143" spans="1:24" ht="14.25" customHeight="1" x14ac:dyDescent="0.2">
      <c r="A143" s="173"/>
      <c r="B143" s="173"/>
      <c r="C143" s="196"/>
      <c r="D143" s="173"/>
      <c r="E143" s="173"/>
      <c r="F143" s="173"/>
      <c r="G143" s="173"/>
      <c r="H143" s="173"/>
      <c r="I143" s="173"/>
      <c r="J143" s="173"/>
      <c r="K143" s="173"/>
      <c r="L143" s="173"/>
      <c r="M143" s="173"/>
      <c r="N143" s="173"/>
      <c r="O143" s="173"/>
      <c r="P143" s="173"/>
      <c r="Q143" s="173"/>
      <c r="R143" s="173"/>
      <c r="S143" s="173"/>
      <c r="T143" s="173"/>
      <c r="U143" s="173"/>
      <c r="V143" s="173"/>
      <c r="W143" s="173"/>
      <c r="X143" s="173"/>
    </row>
    <row r="144" spans="1:24" ht="14.25" customHeight="1" x14ac:dyDescent="0.2">
      <c r="A144" s="173"/>
      <c r="B144" s="173"/>
      <c r="C144" s="196"/>
      <c r="D144" s="173"/>
      <c r="E144" s="173"/>
      <c r="F144" s="173"/>
      <c r="G144" s="173"/>
      <c r="H144" s="173"/>
      <c r="I144" s="173"/>
      <c r="J144" s="173"/>
      <c r="K144" s="173"/>
      <c r="L144" s="173"/>
      <c r="M144" s="173"/>
      <c r="N144" s="173"/>
      <c r="O144" s="173"/>
      <c r="P144" s="173"/>
      <c r="Q144" s="173"/>
      <c r="R144" s="173"/>
      <c r="S144" s="173"/>
      <c r="T144" s="173"/>
      <c r="U144" s="173"/>
      <c r="V144" s="173"/>
      <c r="W144" s="173"/>
      <c r="X144" s="173"/>
    </row>
    <row r="145" spans="1:24" ht="14.25" customHeight="1" x14ac:dyDescent="0.2">
      <c r="A145" s="173"/>
      <c r="B145" s="173"/>
      <c r="C145" s="196"/>
      <c r="D145" s="173"/>
      <c r="E145" s="173"/>
      <c r="F145" s="173"/>
      <c r="G145" s="173"/>
      <c r="H145" s="173"/>
      <c r="I145" s="173"/>
      <c r="J145" s="173"/>
      <c r="K145" s="173"/>
      <c r="L145" s="173"/>
      <c r="M145" s="173"/>
      <c r="N145" s="173"/>
      <c r="O145" s="173"/>
      <c r="P145" s="173"/>
      <c r="Q145" s="173"/>
      <c r="R145" s="173"/>
      <c r="S145" s="173"/>
      <c r="T145" s="173"/>
      <c r="U145" s="173"/>
      <c r="V145" s="173"/>
      <c r="W145" s="173"/>
      <c r="X145" s="173"/>
    </row>
    <row r="146" spans="1:24" ht="14.25" customHeight="1" x14ac:dyDescent="0.2">
      <c r="A146" s="173"/>
      <c r="B146" s="173"/>
      <c r="C146" s="196"/>
      <c r="D146" s="173"/>
      <c r="E146" s="173"/>
      <c r="F146" s="173"/>
      <c r="G146" s="173"/>
      <c r="H146" s="173"/>
      <c r="I146" s="173"/>
      <c r="J146" s="173"/>
      <c r="K146" s="173"/>
      <c r="L146" s="173"/>
      <c r="M146" s="173"/>
      <c r="N146" s="173"/>
      <c r="O146" s="173"/>
      <c r="P146" s="173"/>
      <c r="Q146" s="173"/>
      <c r="R146" s="173"/>
      <c r="S146" s="173"/>
      <c r="T146" s="173"/>
      <c r="U146" s="173"/>
      <c r="V146" s="173"/>
      <c r="W146" s="173"/>
      <c r="X146" s="173"/>
    </row>
    <row r="147" spans="1:24" ht="14.25" customHeight="1" x14ac:dyDescent="0.2">
      <c r="A147" s="173"/>
      <c r="B147" s="173"/>
      <c r="C147" s="196"/>
      <c r="D147" s="173"/>
      <c r="E147" s="173"/>
      <c r="F147" s="173"/>
      <c r="G147" s="173"/>
      <c r="H147" s="173"/>
      <c r="I147" s="173"/>
      <c r="J147" s="173"/>
      <c r="K147" s="173"/>
      <c r="L147" s="173"/>
      <c r="M147" s="173"/>
      <c r="N147" s="173"/>
      <c r="O147" s="173"/>
      <c r="P147" s="173"/>
      <c r="Q147" s="173"/>
      <c r="R147" s="173"/>
      <c r="S147" s="173"/>
      <c r="T147" s="173"/>
      <c r="U147" s="173"/>
      <c r="V147" s="173"/>
      <c r="W147" s="173"/>
      <c r="X147" s="173"/>
    </row>
    <row r="148" spans="1:24" ht="14.25" customHeight="1" x14ac:dyDescent="0.2">
      <c r="A148" s="173"/>
      <c r="B148" s="173"/>
      <c r="C148" s="196"/>
      <c r="D148" s="173"/>
      <c r="E148" s="173"/>
      <c r="F148" s="173"/>
      <c r="G148" s="173"/>
      <c r="H148" s="173"/>
      <c r="I148" s="173"/>
      <c r="J148" s="173"/>
      <c r="K148" s="173"/>
      <c r="L148" s="173"/>
      <c r="M148" s="173"/>
      <c r="N148" s="173"/>
      <c r="O148" s="173"/>
      <c r="P148" s="173"/>
      <c r="Q148" s="173"/>
      <c r="R148" s="173"/>
      <c r="S148" s="173"/>
      <c r="T148" s="173"/>
      <c r="U148" s="173"/>
      <c r="V148" s="173"/>
      <c r="W148" s="173"/>
      <c r="X148" s="173"/>
    </row>
    <row r="149" spans="1:24" ht="14.25" customHeight="1" x14ac:dyDescent="0.2">
      <c r="A149" s="173"/>
      <c r="B149" s="173"/>
      <c r="C149" s="196"/>
      <c r="D149" s="173"/>
      <c r="E149" s="173"/>
      <c r="F149" s="173"/>
      <c r="G149" s="173"/>
      <c r="H149" s="173"/>
      <c r="I149" s="173"/>
      <c r="J149" s="173"/>
      <c r="K149" s="173"/>
      <c r="L149" s="173"/>
      <c r="M149" s="173"/>
      <c r="N149" s="173"/>
      <c r="O149" s="173"/>
      <c r="P149" s="173"/>
      <c r="Q149" s="173"/>
      <c r="R149" s="173"/>
      <c r="S149" s="173"/>
      <c r="T149" s="173"/>
      <c r="U149" s="173"/>
      <c r="V149" s="173"/>
      <c r="W149" s="173"/>
      <c r="X149" s="173"/>
    </row>
    <row r="150" spans="1:24" ht="14.25" customHeight="1" x14ac:dyDescent="0.2">
      <c r="A150" s="173"/>
      <c r="B150" s="173"/>
      <c r="C150" s="196"/>
      <c r="D150" s="173"/>
      <c r="E150" s="173"/>
      <c r="F150" s="173"/>
      <c r="G150" s="173"/>
      <c r="H150" s="173"/>
      <c r="I150" s="173"/>
      <c r="J150" s="173"/>
      <c r="K150" s="173"/>
      <c r="L150" s="173"/>
      <c r="M150" s="173"/>
      <c r="N150" s="173"/>
      <c r="O150" s="173"/>
      <c r="P150" s="173"/>
      <c r="Q150" s="173"/>
      <c r="R150" s="173"/>
      <c r="S150" s="173"/>
      <c r="T150" s="173"/>
      <c r="U150" s="173"/>
      <c r="V150" s="173"/>
      <c r="W150" s="173"/>
      <c r="X150" s="173"/>
    </row>
    <row r="151" spans="1:24" ht="14.25" customHeight="1" x14ac:dyDescent="0.2">
      <c r="A151" s="173"/>
      <c r="B151" s="173"/>
      <c r="C151" s="196"/>
      <c r="D151" s="173"/>
      <c r="E151" s="173"/>
      <c r="F151" s="173"/>
      <c r="G151" s="173"/>
      <c r="H151" s="173"/>
      <c r="I151" s="173"/>
      <c r="J151" s="173"/>
      <c r="K151" s="173"/>
      <c r="L151" s="173"/>
      <c r="M151" s="173"/>
      <c r="N151" s="173"/>
      <c r="O151" s="173"/>
      <c r="P151" s="173"/>
      <c r="Q151" s="173"/>
      <c r="R151" s="173"/>
      <c r="S151" s="173"/>
      <c r="T151" s="173"/>
      <c r="U151" s="173"/>
      <c r="V151" s="173"/>
      <c r="W151" s="173"/>
      <c r="X151" s="173"/>
    </row>
    <row r="152" spans="1:24" ht="14.25" customHeight="1" x14ac:dyDescent="0.2">
      <c r="A152" s="173"/>
      <c r="B152" s="173"/>
      <c r="C152" s="196"/>
      <c r="D152" s="173"/>
      <c r="E152" s="173"/>
      <c r="F152" s="173"/>
      <c r="G152" s="173"/>
      <c r="H152" s="173"/>
      <c r="I152" s="173"/>
      <c r="J152" s="173"/>
      <c r="K152" s="173"/>
      <c r="L152" s="173"/>
      <c r="M152" s="173"/>
      <c r="N152" s="173"/>
      <c r="O152" s="173"/>
      <c r="P152" s="173"/>
      <c r="Q152" s="173"/>
      <c r="R152" s="173"/>
      <c r="S152" s="173"/>
      <c r="T152" s="173"/>
      <c r="U152" s="173"/>
      <c r="V152" s="173"/>
      <c r="W152" s="173"/>
      <c r="X152" s="173"/>
    </row>
    <row r="153" spans="1:24" ht="14.25" customHeight="1" x14ac:dyDescent="0.2">
      <c r="A153" s="173"/>
      <c r="B153" s="173"/>
      <c r="C153" s="196"/>
      <c r="D153" s="173"/>
      <c r="E153" s="173"/>
      <c r="F153" s="173"/>
      <c r="G153" s="173"/>
      <c r="H153" s="173"/>
      <c r="I153" s="173"/>
      <c r="J153" s="173"/>
      <c r="K153" s="173"/>
      <c r="L153" s="173"/>
      <c r="M153" s="173"/>
      <c r="N153" s="173"/>
      <c r="O153" s="173"/>
      <c r="P153" s="173"/>
      <c r="Q153" s="173"/>
      <c r="R153" s="173"/>
      <c r="S153" s="173"/>
      <c r="T153" s="173"/>
      <c r="U153" s="173"/>
      <c r="V153" s="173"/>
      <c r="W153" s="173"/>
      <c r="X153" s="173"/>
    </row>
    <row r="154" spans="1:24" ht="14.25" customHeight="1" x14ac:dyDescent="0.2">
      <c r="A154" s="173"/>
      <c r="B154" s="173"/>
      <c r="C154" s="196"/>
      <c r="D154" s="173"/>
      <c r="E154" s="173"/>
      <c r="F154" s="173"/>
      <c r="G154" s="173"/>
      <c r="H154" s="173"/>
      <c r="I154" s="173"/>
      <c r="J154" s="173"/>
      <c r="K154" s="173"/>
      <c r="L154" s="173"/>
      <c r="M154" s="173"/>
      <c r="N154" s="173"/>
      <c r="O154" s="173"/>
      <c r="P154" s="173"/>
      <c r="Q154" s="173"/>
      <c r="R154" s="173"/>
      <c r="S154" s="173"/>
      <c r="T154" s="173"/>
      <c r="U154" s="173"/>
      <c r="V154" s="173"/>
      <c r="W154" s="173"/>
      <c r="X154" s="173"/>
    </row>
    <row r="155" spans="1:24" ht="14.25" customHeight="1" x14ac:dyDescent="0.2">
      <c r="A155" s="173"/>
      <c r="B155" s="173"/>
      <c r="C155" s="196"/>
      <c r="D155" s="173"/>
      <c r="E155" s="173"/>
      <c r="F155" s="173"/>
      <c r="G155" s="173"/>
      <c r="H155" s="173"/>
      <c r="I155" s="173"/>
      <c r="J155" s="173"/>
      <c r="K155" s="173"/>
      <c r="L155" s="173"/>
      <c r="M155" s="173"/>
      <c r="N155" s="173"/>
      <c r="O155" s="173"/>
      <c r="P155" s="173"/>
      <c r="Q155" s="173"/>
      <c r="R155" s="173"/>
      <c r="S155" s="173"/>
      <c r="T155" s="173"/>
      <c r="U155" s="173"/>
      <c r="V155" s="173"/>
      <c r="W155" s="173"/>
      <c r="X155" s="173"/>
    </row>
    <row r="156" spans="1:24" ht="14.25" customHeight="1" x14ac:dyDescent="0.2">
      <c r="A156" s="173"/>
      <c r="B156" s="173"/>
      <c r="C156" s="196"/>
      <c r="D156" s="173"/>
      <c r="E156" s="173"/>
      <c r="F156" s="173"/>
      <c r="G156" s="173"/>
      <c r="H156" s="173"/>
      <c r="I156" s="173"/>
      <c r="J156" s="173"/>
      <c r="K156" s="173"/>
      <c r="L156" s="173"/>
      <c r="M156" s="173"/>
      <c r="N156" s="173"/>
      <c r="O156" s="173"/>
      <c r="P156" s="173"/>
      <c r="Q156" s="173"/>
      <c r="R156" s="173"/>
      <c r="S156" s="173"/>
      <c r="T156" s="173"/>
      <c r="U156" s="173"/>
      <c r="V156" s="173"/>
      <c r="W156" s="173"/>
      <c r="X156" s="173"/>
    </row>
    <row r="157" spans="1:24" ht="14.25" customHeight="1" x14ac:dyDescent="0.2">
      <c r="A157" s="173"/>
      <c r="B157" s="173"/>
      <c r="C157" s="196"/>
      <c r="D157" s="173"/>
      <c r="E157" s="173"/>
      <c r="F157" s="173"/>
      <c r="G157" s="173"/>
      <c r="H157" s="173"/>
      <c r="I157" s="173"/>
      <c r="J157" s="173"/>
      <c r="K157" s="173"/>
      <c r="L157" s="173"/>
      <c r="M157" s="173"/>
      <c r="N157" s="173"/>
      <c r="O157" s="173"/>
      <c r="P157" s="173"/>
      <c r="Q157" s="173"/>
      <c r="R157" s="173"/>
      <c r="S157" s="173"/>
      <c r="T157" s="173"/>
      <c r="U157" s="173"/>
      <c r="V157" s="173"/>
      <c r="W157" s="173"/>
      <c r="X157" s="173"/>
    </row>
    <row r="158" spans="1:24" ht="14.25" customHeight="1" x14ac:dyDescent="0.2">
      <c r="A158" s="173"/>
      <c r="B158" s="173"/>
      <c r="C158" s="196"/>
      <c r="D158" s="173"/>
      <c r="E158" s="173"/>
      <c r="F158" s="173"/>
      <c r="G158" s="173"/>
      <c r="H158" s="173"/>
      <c r="I158" s="173"/>
      <c r="J158" s="173"/>
      <c r="K158" s="173"/>
      <c r="L158" s="173"/>
      <c r="M158" s="173"/>
      <c r="N158" s="173"/>
      <c r="O158" s="173"/>
      <c r="P158" s="173"/>
      <c r="Q158" s="173"/>
      <c r="R158" s="173"/>
      <c r="S158" s="173"/>
      <c r="T158" s="173"/>
      <c r="U158" s="173"/>
      <c r="V158" s="173"/>
      <c r="W158" s="173"/>
      <c r="X158" s="173"/>
    </row>
    <row r="159" spans="1:24" ht="14.25" customHeight="1" x14ac:dyDescent="0.2">
      <c r="A159" s="173"/>
      <c r="B159" s="173"/>
      <c r="C159" s="196"/>
      <c r="D159" s="173"/>
      <c r="E159" s="173"/>
      <c r="F159" s="173"/>
      <c r="G159" s="173"/>
      <c r="H159" s="173"/>
      <c r="I159" s="173"/>
      <c r="J159" s="173"/>
      <c r="K159" s="173"/>
      <c r="L159" s="173"/>
      <c r="M159" s="173"/>
      <c r="N159" s="173"/>
      <c r="O159" s="173"/>
      <c r="P159" s="173"/>
      <c r="Q159" s="173"/>
      <c r="R159" s="173"/>
      <c r="S159" s="173"/>
      <c r="T159" s="173"/>
      <c r="U159" s="173"/>
      <c r="V159" s="173"/>
      <c r="W159" s="173"/>
      <c r="X159" s="173"/>
    </row>
    <row r="160" spans="1:24" ht="14.25" customHeight="1" x14ac:dyDescent="0.2">
      <c r="A160" s="173"/>
      <c r="B160" s="173"/>
      <c r="C160" s="196"/>
      <c r="D160" s="173"/>
      <c r="E160" s="173"/>
      <c r="F160" s="173"/>
      <c r="G160" s="173"/>
      <c r="H160" s="173"/>
      <c r="I160" s="173"/>
      <c r="J160" s="173"/>
      <c r="K160" s="173"/>
      <c r="L160" s="173"/>
      <c r="M160" s="173"/>
      <c r="N160" s="173"/>
      <c r="O160" s="173"/>
      <c r="P160" s="173"/>
      <c r="Q160" s="173"/>
      <c r="R160" s="173"/>
      <c r="S160" s="173"/>
      <c r="T160" s="173"/>
      <c r="U160" s="173"/>
      <c r="V160" s="173"/>
      <c r="W160" s="173"/>
      <c r="X160" s="173"/>
    </row>
    <row r="161" spans="1:24" ht="14.25" customHeight="1" x14ac:dyDescent="0.2">
      <c r="A161" s="173"/>
      <c r="B161" s="173"/>
      <c r="C161" s="196"/>
      <c r="D161" s="173"/>
      <c r="E161" s="173"/>
      <c r="F161" s="173"/>
      <c r="G161" s="173"/>
      <c r="H161" s="173"/>
      <c r="I161" s="173"/>
      <c r="J161" s="173"/>
      <c r="K161" s="173"/>
      <c r="L161" s="173"/>
      <c r="M161" s="173"/>
      <c r="N161" s="173"/>
      <c r="O161" s="173"/>
      <c r="P161" s="173"/>
      <c r="Q161" s="173"/>
      <c r="R161" s="173"/>
      <c r="S161" s="173"/>
      <c r="T161" s="173"/>
      <c r="U161" s="173"/>
      <c r="V161" s="173"/>
      <c r="W161" s="173"/>
      <c r="X161" s="173"/>
    </row>
    <row r="162" spans="1:24" ht="14.25" customHeight="1" x14ac:dyDescent="0.2">
      <c r="A162" s="173"/>
      <c r="B162" s="173"/>
      <c r="C162" s="196"/>
      <c r="D162" s="173"/>
      <c r="E162" s="173"/>
      <c r="F162" s="173"/>
      <c r="G162" s="173"/>
      <c r="H162" s="173"/>
      <c r="I162" s="173"/>
      <c r="J162" s="173"/>
      <c r="K162" s="173"/>
      <c r="L162" s="173"/>
      <c r="M162" s="173"/>
      <c r="N162" s="173"/>
      <c r="O162" s="173"/>
      <c r="P162" s="173"/>
      <c r="Q162" s="173"/>
      <c r="R162" s="173"/>
      <c r="S162" s="173"/>
      <c r="T162" s="173"/>
      <c r="U162" s="173"/>
      <c r="V162" s="173"/>
      <c r="W162" s="173"/>
      <c r="X162" s="173"/>
    </row>
    <row r="163" spans="1:24" ht="14.25" customHeight="1" x14ac:dyDescent="0.2">
      <c r="A163" s="173"/>
      <c r="B163" s="173"/>
      <c r="C163" s="196"/>
      <c r="D163" s="173"/>
      <c r="E163" s="173"/>
      <c r="F163" s="173"/>
      <c r="G163" s="173"/>
      <c r="H163" s="173"/>
      <c r="I163" s="173"/>
      <c r="J163" s="173"/>
      <c r="K163" s="173"/>
      <c r="L163" s="173"/>
      <c r="M163" s="173"/>
      <c r="N163" s="173"/>
      <c r="O163" s="173"/>
      <c r="P163" s="173"/>
      <c r="Q163" s="173"/>
      <c r="R163" s="173"/>
      <c r="S163" s="173"/>
      <c r="T163" s="173"/>
      <c r="U163" s="173"/>
      <c r="V163" s="173"/>
      <c r="W163" s="173"/>
      <c r="X163" s="173"/>
    </row>
    <row r="164" spans="1:24" ht="14.25" customHeight="1" x14ac:dyDescent="0.2">
      <c r="A164" s="173"/>
      <c r="B164" s="173"/>
      <c r="C164" s="196"/>
      <c r="D164" s="173"/>
      <c r="E164" s="173"/>
      <c r="F164" s="173"/>
      <c r="G164" s="173"/>
      <c r="H164" s="173"/>
      <c r="I164" s="173"/>
      <c r="J164" s="173"/>
      <c r="K164" s="173"/>
      <c r="L164" s="173"/>
      <c r="M164" s="173"/>
      <c r="N164" s="173"/>
      <c r="O164" s="173"/>
      <c r="P164" s="173"/>
      <c r="Q164" s="173"/>
      <c r="R164" s="173"/>
      <c r="S164" s="173"/>
      <c r="T164" s="173"/>
      <c r="U164" s="173"/>
      <c r="V164" s="173"/>
      <c r="W164" s="173"/>
      <c r="X164" s="173"/>
    </row>
    <row r="165" spans="1:24" ht="14.25" customHeight="1" x14ac:dyDescent="0.2">
      <c r="A165" s="173"/>
      <c r="B165" s="173"/>
      <c r="C165" s="196"/>
      <c r="D165" s="173"/>
      <c r="E165" s="173"/>
      <c r="F165" s="173"/>
      <c r="G165" s="173"/>
      <c r="H165" s="173"/>
      <c r="I165" s="173"/>
      <c r="J165" s="173"/>
      <c r="K165" s="173"/>
      <c r="L165" s="173"/>
      <c r="M165" s="173"/>
      <c r="N165" s="173"/>
      <c r="O165" s="173"/>
      <c r="P165" s="173"/>
      <c r="Q165" s="173"/>
      <c r="R165" s="173"/>
      <c r="S165" s="173"/>
      <c r="T165" s="173"/>
      <c r="U165" s="173"/>
      <c r="V165" s="173"/>
      <c r="W165" s="173"/>
      <c r="X165" s="173"/>
    </row>
    <row r="166" spans="1:24" ht="14.25" customHeight="1" x14ac:dyDescent="0.2">
      <c r="A166" s="173"/>
      <c r="B166" s="173"/>
      <c r="C166" s="196"/>
      <c r="D166" s="173"/>
      <c r="E166" s="173"/>
      <c r="F166" s="173"/>
      <c r="G166" s="173"/>
      <c r="H166" s="173"/>
      <c r="I166" s="173"/>
      <c r="J166" s="173"/>
      <c r="K166" s="173"/>
      <c r="L166" s="173"/>
      <c r="M166" s="173"/>
      <c r="N166" s="173"/>
      <c r="O166" s="173"/>
      <c r="P166" s="173"/>
      <c r="Q166" s="173"/>
      <c r="R166" s="173"/>
      <c r="S166" s="173"/>
      <c r="T166" s="173"/>
      <c r="U166" s="173"/>
      <c r="V166" s="173"/>
      <c r="W166" s="173"/>
      <c r="X166" s="173"/>
    </row>
    <row r="167" spans="1:24" ht="14.25" customHeight="1" x14ac:dyDescent="0.2">
      <c r="A167" s="173"/>
      <c r="B167" s="173"/>
      <c r="C167" s="196"/>
      <c r="D167" s="173"/>
      <c r="E167" s="173"/>
      <c r="F167" s="173"/>
      <c r="G167" s="173"/>
      <c r="H167" s="173"/>
      <c r="I167" s="173"/>
      <c r="J167" s="173"/>
      <c r="K167" s="173"/>
      <c r="L167" s="173"/>
      <c r="M167" s="173"/>
      <c r="N167" s="173"/>
      <c r="O167" s="173"/>
      <c r="P167" s="173"/>
      <c r="Q167" s="173"/>
      <c r="R167" s="173"/>
      <c r="S167" s="173"/>
      <c r="T167" s="173"/>
      <c r="U167" s="173"/>
      <c r="V167" s="173"/>
      <c r="W167" s="173"/>
      <c r="X167" s="173"/>
    </row>
    <row r="168" spans="1:24" ht="14.25" customHeight="1" x14ac:dyDescent="0.2">
      <c r="A168" s="173"/>
      <c r="B168" s="173"/>
      <c r="C168" s="196"/>
      <c r="D168" s="173"/>
      <c r="E168" s="173"/>
      <c r="F168" s="173"/>
      <c r="G168" s="173"/>
      <c r="H168" s="173"/>
      <c r="I168" s="173"/>
      <c r="J168" s="173"/>
      <c r="K168" s="173"/>
      <c r="L168" s="173"/>
      <c r="M168" s="173"/>
      <c r="N168" s="173"/>
      <c r="O168" s="173"/>
      <c r="P168" s="173"/>
      <c r="Q168" s="173"/>
      <c r="R168" s="173"/>
      <c r="S168" s="173"/>
      <c r="T168" s="173"/>
      <c r="U168" s="173"/>
      <c r="V168" s="173"/>
      <c r="W168" s="173"/>
      <c r="X168" s="173"/>
    </row>
    <row r="169" spans="1:24" ht="14.25" customHeight="1" x14ac:dyDescent="0.2">
      <c r="A169" s="173"/>
      <c r="B169" s="173"/>
      <c r="C169" s="196"/>
      <c r="D169" s="173"/>
      <c r="E169" s="173"/>
      <c r="F169" s="173"/>
      <c r="G169" s="173"/>
      <c r="H169" s="173"/>
      <c r="I169" s="173"/>
      <c r="J169" s="173"/>
      <c r="K169" s="173"/>
      <c r="L169" s="173"/>
      <c r="M169" s="173"/>
      <c r="N169" s="173"/>
      <c r="O169" s="173"/>
      <c r="P169" s="173"/>
      <c r="Q169" s="173"/>
      <c r="R169" s="173"/>
      <c r="S169" s="173"/>
      <c r="T169" s="173"/>
      <c r="U169" s="173"/>
      <c r="V169" s="173"/>
      <c r="W169" s="173"/>
      <c r="X169" s="173"/>
    </row>
    <row r="170" spans="1:24" ht="14.25" customHeight="1" x14ac:dyDescent="0.2">
      <c r="A170" s="173"/>
      <c r="B170" s="173"/>
      <c r="C170" s="196"/>
      <c r="D170" s="173"/>
      <c r="E170" s="173"/>
      <c r="F170" s="173"/>
      <c r="G170" s="173"/>
      <c r="H170" s="173"/>
      <c r="I170" s="173"/>
      <c r="J170" s="173"/>
      <c r="K170" s="173"/>
      <c r="L170" s="173"/>
      <c r="M170" s="173"/>
      <c r="N170" s="173"/>
      <c r="O170" s="173"/>
      <c r="P170" s="173"/>
      <c r="Q170" s="173"/>
      <c r="R170" s="173"/>
      <c r="S170" s="173"/>
      <c r="T170" s="173"/>
      <c r="U170" s="173"/>
      <c r="V170" s="173"/>
      <c r="W170" s="173"/>
      <c r="X170" s="173"/>
    </row>
    <row r="171" spans="1:24" ht="14.25" customHeight="1" x14ac:dyDescent="0.2">
      <c r="A171" s="173"/>
      <c r="B171" s="173"/>
      <c r="C171" s="196"/>
      <c r="D171" s="173"/>
      <c r="E171" s="173"/>
      <c r="F171" s="173"/>
      <c r="G171" s="173"/>
      <c r="H171" s="173"/>
      <c r="I171" s="173"/>
      <c r="J171" s="173"/>
      <c r="K171" s="173"/>
      <c r="L171" s="173"/>
      <c r="M171" s="173"/>
      <c r="N171" s="173"/>
      <c r="O171" s="173"/>
      <c r="P171" s="173"/>
      <c r="Q171" s="173"/>
      <c r="R171" s="173"/>
      <c r="S171" s="173"/>
      <c r="T171" s="173"/>
      <c r="U171" s="173"/>
      <c r="V171" s="173"/>
      <c r="W171" s="173"/>
      <c r="X171" s="173"/>
    </row>
    <row r="172" spans="1:24" ht="14.25" customHeight="1" x14ac:dyDescent="0.2">
      <c r="A172" s="173"/>
      <c r="B172" s="173"/>
      <c r="C172" s="196"/>
      <c r="D172" s="173"/>
      <c r="E172" s="173"/>
      <c r="F172" s="173"/>
      <c r="G172" s="173"/>
      <c r="H172" s="173"/>
      <c r="I172" s="173"/>
      <c r="J172" s="173"/>
      <c r="K172" s="173"/>
      <c r="L172" s="173"/>
      <c r="M172" s="173"/>
      <c r="N172" s="173"/>
      <c r="O172" s="173"/>
      <c r="P172" s="173"/>
      <c r="Q172" s="173"/>
      <c r="R172" s="173"/>
      <c r="S172" s="173"/>
      <c r="T172" s="173"/>
      <c r="U172" s="173"/>
      <c r="V172" s="173"/>
      <c r="W172" s="173"/>
      <c r="X172" s="173"/>
    </row>
    <row r="173" spans="1:24" ht="14.25" customHeight="1" x14ac:dyDescent="0.2">
      <c r="A173" s="173"/>
      <c r="B173" s="173"/>
      <c r="C173" s="196"/>
      <c r="D173" s="173"/>
      <c r="E173" s="173"/>
      <c r="F173" s="173"/>
      <c r="G173" s="173"/>
      <c r="H173" s="173"/>
      <c r="I173" s="173"/>
      <c r="J173" s="173"/>
      <c r="K173" s="173"/>
      <c r="L173" s="173"/>
      <c r="M173" s="173"/>
      <c r="N173" s="173"/>
      <c r="O173" s="173"/>
      <c r="P173" s="173"/>
      <c r="Q173" s="173"/>
      <c r="R173" s="173"/>
      <c r="S173" s="173"/>
      <c r="T173" s="173"/>
      <c r="U173" s="173"/>
      <c r="V173" s="173"/>
      <c r="W173" s="173"/>
      <c r="X173" s="173"/>
    </row>
    <row r="174" spans="1:24" ht="14.25" customHeight="1" x14ac:dyDescent="0.2">
      <c r="A174" s="173"/>
      <c r="B174" s="173"/>
      <c r="C174" s="196"/>
      <c r="D174" s="173"/>
      <c r="E174" s="173"/>
      <c r="F174" s="173"/>
      <c r="G174" s="173"/>
      <c r="H174" s="173"/>
      <c r="I174" s="173"/>
      <c r="J174" s="173"/>
      <c r="K174" s="173"/>
      <c r="L174" s="173"/>
      <c r="M174" s="173"/>
      <c r="N174" s="173"/>
      <c r="O174" s="173"/>
      <c r="P174" s="173"/>
      <c r="Q174" s="173"/>
      <c r="R174" s="173"/>
      <c r="S174" s="173"/>
      <c r="T174" s="173"/>
      <c r="U174" s="173"/>
      <c r="V174" s="173"/>
      <c r="W174" s="173"/>
      <c r="X174" s="173"/>
    </row>
    <row r="175" spans="1:24" ht="14.25" customHeight="1" x14ac:dyDescent="0.2">
      <c r="A175" s="173"/>
      <c r="B175" s="173"/>
      <c r="C175" s="196"/>
      <c r="D175" s="173"/>
      <c r="E175" s="173"/>
      <c r="F175" s="173"/>
      <c r="G175" s="173"/>
      <c r="H175" s="173"/>
      <c r="I175" s="173"/>
      <c r="J175" s="173"/>
      <c r="K175" s="173"/>
      <c r="L175" s="173"/>
      <c r="M175" s="173"/>
      <c r="N175" s="173"/>
      <c r="O175" s="173"/>
      <c r="P175" s="173"/>
      <c r="Q175" s="173"/>
      <c r="R175" s="173"/>
      <c r="S175" s="173"/>
      <c r="T175" s="173"/>
      <c r="U175" s="173"/>
      <c r="V175" s="173"/>
      <c r="W175" s="173"/>
      <c r="X175" s="173"/>
    </row>
    <row r="176" spans="1:24" ht="14.25" customHeight="1" x14ac:dyDescent="0.2">
      <c r="A176" s="173"/>
      <c r="B176" s="173"/>
      <c r="C176" s="196"/>
      <c r="D176" s="173"/>
      <c r="E176" s="173"/>
      <c r="F176" s="173"/>
      <c r="G176" s="173"/>
      <c r="H176" s="173"/>
      <c r="I176" s="173"/>
      <c r="J176" s="173"/>
      <c r="K176" s="173"/>
      <c r="L176" s="173"/>
      <c r="M176" s="173"/>
      <c r="N176" s="173"/>
      <c r="O176" s="173"/>
      <c r="P176" s="173"/>
      <c r="Q176" s="173"/>
      <c r="R176" s="173"/>
      <c r="S176" s="173"/>
      <c r="T176" s="173"/>
      <c r="U176" s="173"/>
      <c r="V176" s="173"/>
      <c r="W176" s="173"/>
      <c r="X176" s="173"/>
    </row>
    <row r="177" spans="1:24" ht="14.25" customHeight="1" x14ac:dyDescent="0.2">
      <c r="A177" s="173"/>
      <c r="B177" s="173"/>
      <c r="C177" s="196"/>
      <c r="D177" s="173"/>
      <c r="E177" s="173"/>
      <c r="F177" s="173"/>
      <c r="G177" s="173"/>
      <c r="H177" s="173"/>
      <c r="I177" s="173"/>
      <c r="J177" s="173"/>
      <c r="K177" s="173"/>
      <c r="L177" s="173"/>
      <c r="M177" s="173"/>
      <c r="N177" s="173"/>
      <c r="O177" s="173"/>
      <c r="P177" s="173"/>
      <c r="Q177" s="173"/>
      <c r="R177" s="173"/>
      <c r="S177" s="173"/>
      <c r="T177" s="173"/>
      <c r="U177" s="173"/>
      <c r="V177" s="173"/>
      <c r="W177" s="173"/>
      <c r="X177" s="173"/>
    </row>
    <row r="178" spans="1:24" ht="14.25" customHeight="1" x14ac:dyDescent="0.2">
      <c r="A178" s="173"/>
      <c r="B178" s="173"/>
      <c r="C178" s="196"/>
      <c r="D178" s="173"/>
      <c r="E178" s="173"/>
      <c r="F178" s="173"/>
      <c r="G178" s="173"/>
      <c r="H178" s="173"/>
      <c r="I178" s="173"/>
      <c r="J178" s="173"/>
      <c r="K178" s="173"/>
      <c r="L178" s="173"/>
      <c r="M178" s="173"/>
      <c r="N178" s="173"/>
      <c r="O178" s="173"/>
      <c r="P178" s="173"/>
      <c r="Q178" s="173"/>
      <c r="R178" s="173"/>
      <c r="S178" s="173"/>
      <c r="T178" s="173"/>
      <c r="U178" s="173"/>
      <c r="V178" s="173"/>
      <c r="W178" s="173"/>
      <c r="X178" s="173"/>
    </row>
    <row r="179" spans="1:24" ht="14.25" customHeight="1" x14ac:dyDescent="0.2">
      <c r="A179" s="173"/>
      <c r="B179" s="173"/>
      <c r="C179" s="196"/>
      <c r="D179" s="173"/>
      <c r="E179" s="173"/>
      <c r="F179" s="173"/>
      <c r="G179" s="173"/>
      <c r="H179" s="173"/>
      <c r="I179" s="173"/>
      <c r="J179" s="173"/>
      <c r="K179" s="173"/>
      <c r="L179" s="173"/>
      <c r="M179" s="173"/>
      <c r="N179" s="173"/>
      <c r="O179" s="173"/>
      <c r="P179" s="173"/>
      <c r="Q179" s="173"/>
      <c r="R179" s="173"/>
      <c r="S179" s="173"/>
      <c r="T179" s="173"/>
      <c r="U179" s="173"/>
      <c r="V179" s="173"/>
      <c r="W179" s="173"/>
      <c r="X179" s="173"/>
    </row>
    <row r="180" spans="1:24" ht="14.25" customHeight="1" x14ac:dyDescent="0.2">
      <c r="A180" s="173"/>
      <c r="B180" s="173"/>
      <c r="C180" s="196"/>
      <c r="D180" s="173"/>
      <c r="E180" s="173"/>
      <c r="F180" s="173"/>
      <c r="G180" s="173"/>
      <c r="H180" s="173"/>
      <c r="I180" s="173"/>
      <c r="J180" s="173"/>
      <c r="K180" s="173"/>
      <c r="L180" s="173"/>
      <c r="M180" s="173"/>
      <c r="N180" s="173"/>
      <c r="O180" s="173"/>
      <c r="P180" s="173"/>
      <c r="Q180" s="173"/>
      <c r="R180" s="173"/>
      <c r="S180" s="173"/>
      <c r="T180" s="173"/>
      <c r="U180" s="173"/>
      <c r="V180" s="173"/>
      <c r="W180" s="173"/>
      <c r="X180" s="173"/>
    </row>
    <row r="181" spans="1:24" ht="14.25" customHeight="1" x14ac:dyDescent="0.2">
      <c r="A181" s="173"/>
      <c r="B181" s="173"/>
      <c r="C181" s="196"/>
      <c r="D181" s="173"/>
      <c r="E181" s="173"/>
      <c r="F181" s="173"/>
      <c r="G181" s="173"/>
      <c r="H181" s="173"/>
      <c r="I181" s="173"/>
      <c r="J181" s="173"/>
      <c r="K181" s="173"/>
      <c r="L181" s="173"/>
      <c r="M181" s="173"/>
      <c r="N181" s="173"/>
      <c r="O181" s="173"/>
      <c r="P181" s="173"/>
      <c r="Q181" s="173"/>
      <c r="R181" s="173"/>
      <c r="S181" s="173"/>
      <c r="T181" s="173"/>
      <c r="U181" s="173"/>
      <c r="V181" s="173"/>
      <c r="W181" s="173"/>
      <c r="X181" s="173"/>
    </row>
    <row r="182" spans="1:24" ht="14.25" customHeight="1" x14ac:dyDescent="0.2">
      <c r="A182" s="173"/>
      <c r="B182" s="173"/>
      <c r="C182" s="196"/>
      <c r="D182" s="173"/>
      <c r="E182" s="173"/>
      <c r="F182" s="173"/>
      <c r="G182" s="173"/>
      <c r="H182" s="173"/>
      <c r="I182" s="173"/>
      <c r="J182" s="173"/>
      <c r="K182" s="173"/>
      <c r="L182" s="173"/>
      <c r="M182" s="173"/>
      <c r="N182" s="173"/>
      <c r="O182" s="173"/>
      <c r="P182" s="173"/>
      <c r="Q182" s="173"/>
      <c r="R182" s="173"/>
      <c r="S182" s="173"/>
      <c r="T182" s="173"/>
      <c r="U182" s="173"/>
      <c r="V182" s="173"/>
      <c r="W182" s="173"/>
      <c r="X182" s="173"/>
    </row>
    <row r="183" spans="1:24" ht="14.25" customHeight="1" x14ac:dyDescent="0.2">
      <c r="A183" s="173"/>
      <c r="B183" s="173"/>
      <c r="C183" s="196"/>
      <c r="D183" s="173"/>
      <c r="E183" s="173"/>
      <c r="F183" s="173"/>
      <c r="G183" s="173"/>
      <c r="H183" s="173"/>
      <c r="I183" s="173"/>
      <c r="J183" s="173"/>
      <c r="K183" s="173"/>
      <c r="L183" s="173"/>
      <c r="M183" s="173"/>
      <c r="N183" s="173"/>
      <c r="O183" s="173"/>
      <c r="P183" s="173"/>
      <c r="Q183" s="173"/>
      <c r="R183" s="173"/>
      <c r="S183" s="173"/>
      <c r="T183" s="173"/>
      <c r="U183" s="173"/>
      <c r="V183" s="173"/>
      <c r="W183" s="173"/>
      <c r="X183" s="173"/>
    </row>
    <row r="184" spans="1:24" ht="14.25" customHeight="1" x14ac:dyDescent="0.2">
      <c r="A184" s="173"/>
      <c r="B184" s="173"/>
      <c r="C184" s="196"/>
      <c r="D184" s="173"/>
      <c r="E184" s="173"/>
      <c r="F184" s="173"/>
      <c r="G184" s="173"/>
      <c r="H184" s="173"/>
      <c r="I184" s="173"/>
      <c r="J184" s="173"/>
      <c r="K184" s="173"/>
      <c r="L184" s="173"/>
      <c r="M184" s="173"/>
      <c r="N184" s="173"/>
      <c r="O184" s="173"/>
      <c r="P184" s="173"/>
      <c r="Q184" s="173"/>
      <c r="R184" s="173"/>
      <c r="S184" s="173"/>
      <c r="T184" s="173"/>
      <c r="U184" s="173"/>
      <c r="V184" s="173"/>
      <c r="W184" s="173"/>
      <c r="X184" s="173"/>
    </row>
    <row r="185" spans="1:24" ht="14.25" customHeight="1" x14ac:dyDescent="0.2">
      <c r="A185" s="173"/>
      <c r="B185" s="173"/>
      <c r="C185" s="196"/>
      <c r="D185" s="173"/>
      <c r="E185" s="173"/>
      <c r="F185" s="173"/>
      <c r="G185" s="173"/>
      <c r="H185" s="173"/>
      <c r="I185" s="173"/>
      <c r="J185" s="173"/>
      <c r="K185" s="173"/>
      <c r="L185" s="173"/>
      <c r="M185" s="173"/>
      <c r="N185" s="173"/>
      <c r="O185" s="173"/>
      <c r="P185" s="173"/>
      <c r="Q185" s="173"/>
      <c r="R185" s="173"/>
      <c r="S185" s="173"/>
      <c r="T185" s="173"/>
      <c r="U185" s="173"/>
      <c r="V185" s="173"/>
      <c r="W185" s="173"/>
      <c r="X185" s="173"/>
    </row>
    <row r="186" spans="1:24" ht="14.25" customHeight="1" x14ac:dyDescent="0.2">
      <c r="A186" s="173"/>
      <c r="B186" s="173"/>
      <c r="C186" s="196"/>
      <c r="D186" s="173"/>
      <c r="E186" s="173"/>
      <c r="F186" s="173"/>
      <c r="G186" s="173"/>
      <c r="H186" s="173"/>
      <c r="I186" s="173"/>
      <c r="J186" s="173"/>
      <c r="K186" s="173"/>
      <c r="L186" s="173"/>
      <c r="M186" s="173"/>
      <c r="N186" s="173"/>
      <c r="O186" s="173"/>
      <c r="P186" s="173"/>
      <c r="Q186" s="173"/>
      <c r="R186" s="173"/>
      <c r="S186" s="173"/>
      <c r="T186" s="173"/>
      <c r="U186" s="173"/>
      <c r="V186" s="173"/>
      <c r="W186" s="173"/>
      <c r="X186" s="173"/>
    </row>
    <row r="187" spans="1:24" ht="14.25" customHeight="1" x14ac:dyDescent="0.2">
      <c r="A187" s="173"/>
      <c r="B187" s="173"/>
      <c r="C187" s="196"/>
      <c r="D187" s="173"/>
      <c r="E187" s="173"/>
      <c r="F187" s="173"/>
      <c r="G187" s="173"/>
      <c r="H187" s="173"/>
      <c r="I187" s="173"/>
      <c r="J187" s="173"/>
      <c r="K187" s="173"/>
      <c r="L187" s="173"/>
      <c r="M187" s="173"/>
      <c r="N187" s="173"/>
      <c r="O187" s="173"/>
      <c r="P187" s="173"/>
      <c r="Q187" s="173"/>
      <c r="R187" s="173"/>
      <c r="S187" s="173"/>
      <c r="T187" s="173"/>
      <c r="U187" s="173"/>
      <c r="V187" s="173"/>
      <c r="W187" s="173"/>
      <c r="X187" s="173"/>
    </row>
    <row r="188" spans="1:24" ht="14.25" customHeight="1" x14ac:dyDescent="0.2">
      <c r="A188" s="173"/>
      <c r="B188" s="173"/>
      <c r="C188" s="196"/>
      <c r="D188" s="173"/>
      <c r="E188" s="173"/>
      <c r="F188" s="173"/>
      <c r="G188" s="173"/>
      <c r="H188" s="173"/>
      <c r="I188" s="173"/>
      <c r="J188" s="173"/>
      <c r="K188" s="173"/>
      <c r="L188" s="173"/>
      <c r="M188" s="173"/>
      <c r="N188" s="173"/>
      <c r="O188" s="173"/>
      <c r="P188" s="173"/>
      <c r="Q188" s="173"/>
      <c r="R188" s="173"/>
      <c r="S188" s="173"/>
      <c r="T188" s="173"/>
      <c r="U188" s="173"/>
      <c r="V188" s="173"/>
      <c r="W188" s="173"/>
      <c r="X188" s="173"/>
    </row>
    <row r="189" spans="1:24" ht="14.25" customHeight="1" x14ac:dyDescent="0.2">
      <c r="A189" s="173"/>
      <c r="B189" s="173"/>
      <c r="C189" s="196"/>
      <c r="D189" s="173"/>
      <c r="E189" s="173"/>
      <c r="F189" s="173"/>
      <c r="G189" s="173"/>
      <c r="H189" s="173"/>
      <c r="I189" s="173"/>
      <c r="J189" s="173"/>
      <c r="K189" s="173"/>
      <c r="L189" s="173"/>
      <c r="M189" s="173"/>
      <c r="N189" s="173"/>
      <c r="O189" s="173"/>
      <c r="P189" s="173"/>
      <c r="Q189" s="173"/>
      <c r="R189" s="173"/>
      <c r="S189" s="173"/>
      <c r="T189" s="173"/>
      <c r="U189" s="173"/>
      <c r="V189" s="173"/>
      <c r="W189" s="173"/>
      <c r="X189" s="173"/>
    </row>
    <row r="190" spans="1:24" ht="14.25" customHeight="1" x14ac:dyDescent="0.2">
      <c r="A190" s="173"/>
      <c r="B190" s="173"/>
      <c r="C190" s="196"/>
      <c r="D190" s="173"/>
      <c r="E190" s="173"/>
      <c r="F190" s="173"/>
      <c r="G190" s="173"/>
      <c r="H190" s="173"/>
      <c r="I190" s="173"/>
      <c r="J190" s="173"/>
      <c r="K190" s="173"/>
      <c r="L190" s="173"/>
      <c r="M190" s="173"/>
      <c r="N190" s="173"/>
      <c r="O190" s="173"/>
      <c r="P190" s="173"/>
      <c r="Q190" s="173"/>
      <c r="R190" s="173"/>
      <c r="S190" s="173"/>
      <c r="T190" s="173"/>
      <c r="U190" s="173"/>
      <c r="V190" s="173"/>
      <c r="W190" s="173"/>
      <c r="X190" s="173"/>
    </row>
    <row r="191" spans="1:24" ht="14.25" customHeight="1" x14ac:dyDescent="0.2">
      <c r="A191" s="173"/>
      <c r="B191" s="173"/>
      <c r="C191" s="196"/>
      <c r="D191" s="173"/>
      <c r="E191" s="173"/>
      <c r="F191" s="173"/>
      <c r="G191" s="173"/>
      <c r="H191" s="173"/>
      <c r="I191" s="173"/>
      <c r="J191" s="173"/>
      <c r="K191" s="173"/>
      <c r="L191" s="173"/>
      <c r="M191" s="173"/>
      <c r="N191" s="173"/>
      <c r="O191" s="173"/>
      <c r="P191" s="173"/>
      <c r="Q191" s="173"/>
      <c r="R191" s="173"/>
      <c r="S191" s="173"/>
      <c r="T191" s="173"/>
      <c r="U191" s="173"/>
      <c r="V191" s="173"/>
      <c r="W191" s="173"/>
      <c r="X191" s="173"/>
    </row>
    <row r="192" spans="1:24" ht="14.25" customHeight="1" x14ac:dyDescent="0.2">
      <c r="A192" s="173"/>
      <c r="B192" s="173"/>
      <c r="C192" s="196"/>
      <c r="D192" s="173"/>
      <c r="E192" s="173"/>
      <c r="F192" s="173"/>
      <c r="G192" s="173"/>
      <c r="H192" s="173"/>
      <c r="I192" s="173"/>
      <c r="J192" s="173"/>
      <c r="K192" s="173"/>
      <c r="L192" s="173"/>
      <c r="M192" s="173"/>
      <c r="N192" s="173"/>
      <c r="O192" s="173"/>
      <c r="P192" s="173"/>
      <c r="Q192" s="173"/>
      <c r="R192" s="173"/>
      <c r="S192" s="173"/>
      <c r="T192" s="173"/>
      <c r="U192" s="173"/>
      <c r="V192" s="173"/>
      <c r="W192" s="173"/>
      <c r="X192" s="173"/>
    </row>
    <row r="193" spans="1:24" ht="14.25" customHeight="1" x14ac:dyDescent="0.2">
      <c r="A193" s="173"/>
      <c r="B193" s="173"/>
      <c r="C193" s="196"/>
      <c r="D193" s="173"/>
      <c r="E193" s="173"/>
      <c r="F193" s="173"/>
      <c r="G193" s="173"/>
      <c r="H193" s="173"/>
      <c r="I193" s="173"/>
      <c r="J193" s="173"/>
      <c r="K193" s="173"/>
      <c r="L193" s="173"/>
      <c r="M193" s="173"/>
      <c r="N193" s="173"/>
      <c r="O193" s="173"/>
      <c r="P193" s="173"/>
      <c r="Q193" s="173"/>
      <c r="R193" s="173"/>
      <c r="S193" s="173"/>
      <c r="T193" s="173"/>
      <c r="U193" s="173"/>
      <c r="V193" s="173"/>
      <c r="W193" s="173"/>
      <c r="X193" s="173"/>
    </row>
    <row r="194" spans="1:24" ht="14.25" customHeight="1" x14ac:dyDescent="0.2">
      <c r="A194" s="173"/>
      <c r="B194" s="173"/>
      <c r="C194" s="196"/>
      <c r="D194" s="173"/>
      <c r="E194" s="173"/>
      <c r="F194" s="173"/>
      <c r="G194" s="173"/>
      <c r="H194" s="173"/>
      <c r="I194" s="173"/>
      <c r="J194" s="173"/>
      <c r="K194" s="173"/>
      <c r="L194" s="173"/>
      <c r="M194" s="173"/>
      <c r="N194" s="173"/>
      <c r="O194" s="173"/>
      <c r="P194" s="173"/>
      <c r="Q194" s="173"/>
      <c r="R194" s="173"/>
      <c r="S194" s="173"/>
      <c r="T194" s="173"/>
      <c r="U194" s="173"/>
      <c r="V194" s="173"/>
      <c r="W194" s="173"/>
      <c r="X194" s="173"/>
    </row>
    <row r="195" spans="1:24" ht="14.25" customHeight="1" x14ac:dyDescent="0.2">
      <c r="A195" s="173"/>
      <c r="B195" s="173"/>
      <c r="C195" s="196"/>
      <c r="D195" s="173"/>
      <c r="E195" s="173"/>
      <c r="F195" s="173"/>
      <c r="G195" s="173"/>
      <c r="H195" s="173"/>
      <c r="I195" s="173"/>
      <c r="J195" s="173"/>
      <c r="K195" s="173"/>
      <c r="L195" s="173"/>
      <c r="M195" s="173"/>
      <c r="N195" s="173"/>
      <c r="O195" s="173"/>
      <c r="P195" s="173"/>
      <c r="Q195" s="173"/>
      <c r="R195" s="173"/>
      <c r="S195" s="173"/>
      <c r="T195" s="173"/>
      <c r="U195" s="173"/>
      <c r="V195" s="173"/>
      <c r="W195" s="173"/>
      <c r="X195" s="173"/>
    </row>
    <row r="196" spans="1:24" ht="14.25" customHeight="1" x14ac:dyDescent="0.2">
      <c r="A196" s="173"/>
      <c r="B196" s="173"/>
      <c r="C196" s="196"/>
      <c r="D196" s="173"/>
      <c r="E196" s="173"/>
      <c r="F196" s="173"/>
      <c r="G196" s="173"/>
      <c r="H196" s="173"/>
      <c r="I196" s="173"/>
      <c r="J196" s="173"/>
      <c r="K196" s="173"/>
      <c r="L196" s="173"/>
      <c r="M196" s="173"/>
      <c r="N196" s="173"/>
      <c r="O196" s="173"/>
      <c r="P196" s="173"/>
      <c r="Q196" s="173"/>
      <c r="R196" s="173"/>
      <c r="S196" s="173"/>
      <c r="T196" s="173"/>
      <c r="U196" s="173"/>
      <c r="V196" s="173"/>
      <c r="W196" s="173"/>
      <c r="X196" s="173"/>
    </row>
    <row r="197" spans="1:24" ht="14.25" customHeight="1" x14ac:dyDescent="0.2">
      <c r="A197" s="173"/>
      <c r="B197" s="173"/>
      <c r="C197" s="196"/>
      <c r="D197" s="173"/>
      <c r="E197" s="173"/>
      <c r="F197" s="173"/>
      <c r="G197" s="173"/>
      <c r="H197" s="173"/>
      <c r="I197" s="173"/>
      <c r="J197" s="173"/>
      <c r="K197" s="173"/>
      <c r="L197" s="173"/>
      <c r="M197" s="173"/>
      <c r="N197" s="173"/>
      <c r="O197" s="173"/>
      <c r="P197" s="173"/>
      <c r="Q197" s="173"/>
      <c r="R197" s="173"/>
      <c r="S197" s="173"/>
      <c r="T197" s="173"/>
      <c r="U197" s="173"/>
      <c r="V197" s="173"/>
      <c r="W197" s="173"/>
      <c r="X197" s="173"/>
    </row>
    <row r="198" spans="1:24" ht="14.25" customHeight="1" x14ac:dyDescent="0.2">
      <c r="A198" s="173"/>
      <c r="B198" s="173"/>
      <c r="C198" s="196"/>
      <c r="D198" s="173"/>
      <c r="E198" s="173"/>
      <c r="F198" s="173"/>
      <c r="G198" s="173"/>
      <c r="H198" s="173"/>
      <c r="I198" s="173"/>
      <c r="J198" s="173"/>
      <c r="K198" s="173"/>
      <c r="L198" s="173"/>
      <c r="M198" s="173"/>
      <c r="N198" s="173"/>
      <c r="O198" s="173"/>
      <c r="P198" s="173"/>
      <c r="Q198" s="173"/>
      <c r="R198" s="173"/>
      <c r="S198" s="173"/>
      <c r="T198" s="173"/>
      <c r="U198" s="173"/>
      <c r="V198" s="173"/>
      <c r="W198" s="173"/>
      <c r="X198" s="173"/>
    </row>
    <row r="199" spans="1:24" ht="14.25" customHeight="1" x14ac:dyDescent="0.2">
      <c r="A199" s="173"/>
      <c r="B199" s="173"/>
      <c r="C199" s="196"/>
      <c r="D199" s="173"/>
      <c r="E199" s="173"/>
      <c r="F199" s="173"/>
      <c r="G199" s="173"/>
      <c r="H199" s="173"/>
      <c r="I199" s="173"/>
      <c r="J199" s="173"/>
      <c r="K199" s="173"/>
      <c r="L199" s="173"/>
      <c r="M199" s="173"/>
      <c r="N199" s="173"/>
      <c r="O199" s="173"/>
      <c r="P199" s="173"/>
      <c r="Q199" s="173"/>
      <c r="R199" s="173"/>
      <c r="S199" s="173"/>
      <c r="T199" s="173"/>
      <c r="U199" s="173"/>
      <c r="V199" s="173"/>
      <c r="W199" s="173"/>
      <c r="X199" s="173"/>
    </row>
    <row r="200" spans="1:24" ht="14.25" customHeight="1" x14ac:dyDescent="0.2">
      <c r="A200" s="173"/>
      <c r="B200" s="173"/>
      <c r="C200" s="196"/>
      <c r="D200" s="173"/>
      <c r="E200" s="173"/>
      <c r="F200" s="173"/>
      <c r="G200" s="173"/>
      <c r="H200" s="173"/>
      <c r="I200" s="173"/>
      <c r="J200" s="173"/>
      <c r="K200" s="173"/>
      <c r="L200" s="173"/>
      <c r="M200" s="173"/>
      <c r="N200" s="173"/>
      <c r="O200" s="173"/>
      <c r="P200" s="173"/>
      <c r="Q200" s="173"/>
      <c r="R200" s="173"/>
      <c r="S200" s="173"/>
      <c r="T200" s="173"/>
      <c r="U200" s="173"/>
      <c r="V200" s="173"/>
      <c r="W200" s="173"/>
      <c r="X200" s="173"/>
    </row>
    <row r="201" spans="1:24" ht="14.25" customHeight="1" x14ac:dyDescent="0.2">
      <c r="A201" s="173"/>
      <c r="B201" s="173"/>
      <c r="C201" s="196"/>
      <c r="D201" s="173"/>
      <c r="E201" s="173"/>
      <c r="F201" s="173"/>
      <c r="G201" s="173"/>
      <c r="H201" s="173"/>
      <c r="I201" s="173"/>
      <c r="J201" s="173"/>
      <c r="K201" s="173"/>
      <c r="L201" s="173"/>
      <c r="M201" s="173"/>
      <c r="N201" s="173"/>
      <c r="O201" s="173"/>
      <c r="P201" s="173"/>
      <c r="Q201" s="173"/>
      <c r="R201" s="173"/>
      <c r="S201" s="173"/>
      <c r="T201" s="173"/>
      <c r="U201" s="173"/>
      <c r="V201" s="173"/>
      <c r="W201" s="173"/>
      <c r="X201" s="173"/>
    </row>
    <row r="202" spans="1:24" ht="14.25" customHeight="1" x14ac:dyDescent="0.2">
      <c r="A202" s="173"/>
      <c r="B202" s="173"/>
      <c r="C202" s="196"/>
      <c r="D202" s="173"/>
      <c r="E202" s="173"/>
      <c r="F202" s="173"/>
      <c r="G202" s="173"/>
      <c r="H202" s="173"/>
      <c r="I202" s="173"/>
      <c r="J202" s="173"/>
      <c r="K202" s="173"/>
      <c r="L202" s="173"/>
      <c r="M202" s="173"/>
      <c r="N202" s="173"/>
      <c r="O202" s="173"/>
      <c r="P202" s="173"/>
      <c r="Q202" s="173"/>
      <c r="R202" s="173"/>
      <c r="S202" s="173"/>
      <c r="T202" s="173"/>
      <c r="U202" s="173"/>
      <c r="V202" s="173"/>
      <c r="W202" s="173"/>
      <c r="X202" s="173"/>
    </row>
    <row r="203" spans="1:24" ht="14.25" customHeight="1" x14ac:dyDescent="0.2">
      <c r="A203" s="173"/>
      <c r="B203" s="173"/>
      <c r="C203" s="196"/>
      <c r="D203" s="173"/>
      <c r="E203" s="173"/>
      <c r="F203" s="173"/>
      <c r="G203" s="173"/>
      <c r="H203" s="173"/>
      <c r="I203" s="173"/>
      <c r="J203" s="173"/>
      <c r="K203" s="173"/>
      <c r="L203" s="173"/>
      <c r="M203" s="173"/>
      <c r="N203" s="173"/>
      <c r="O203" s="173"/>
      <c r="P203" s="173"/>
      <c r="Q203" s="173"/>
      <c r="R203" s="173"/>
      <c r="S203" s="173"/>
      <c r="T203" s="173"/>
      <c r="U203" s="173"/>
      <c r="V203" s="173"/>
      <c r="W203" s="173"/>
      <c r="X203" s="173"/>
    </row>
    <row r="204" spans="1:24" ht="14.25" customHeight="1" x14ac:dyDescent="0.2">
      <c r="A204" s="173"/>
      <c r="B204" s="173"/>
      <c r="C204" s="196"/>
      <c r="D204" s="173"/>
      <c r="E204" s="173"/>
      <c r="F204" s="173"/>
      <c r="G204" s="173"/>
      <c r="H204" s="173"/>
      <c r="I204" s="173"/>
      <c r="J204" s="173"/>
      <c r="K204" s="173"/>
      <c r="L204" s="173"/>
      <c r="M204" s="173"/>
      <c r="N204" s="173"/>
      <c r="O204" s="173"/>
      <c r="P204" s="173"/>
      <c r="Q204" s="173"/>
      <c r="R204" s="173"/>
      <c r="S204" s="173"/>
      <c r="T204" s="173"/>
      <c r="U204" s="173"/>
      <c r="V204" s="173"/>
      <c r="W204" s="173"/>
      <c r="X204" s="173"/>
    </row>
    <row r="205" spans="1:24" ht="14.25" customHeight="1" x14ac:dyDescent="0.2">
      <c r="A205" s="173"/>
      <c r="B205" s="173"/>
      <c r="C205" s="196"/>
      <c r="D205" s="173"/>
      <c r="E205" s="173"/>
      <c r="F205" s="173"/>
      <c r="G205" s="173"/>
      <c r="H205" s="173"/>
      <c r="I205" s="173"/>
      <c r="J205" s="173"/>
      <c r="K205" s="173"/>
      <c r="L205" s="173"/>
      <c r="M205" s="173"/>
      <c r="N205" s="173"/>
      <c r="O205" s="173"/>
      <c r="P205" s="173"/>
      <c r="Q205" s="173"/>
      <c r="R205" s="173"/>
      <c r="S205" s="173"/>
      <c r="T205" s="173"/>
      <c r="U205" s="173"/>
      <c r="V205" s="173"/>
      <c r="W205" s="173"/>
      <c r="X205" s="173"/>
    </row>
    <row r="206" spans="1:24" ht="14.25" customHeight="1" x14ac:dyDescent="0.2">
      <c r="A206" s="173"/>
      <c r="B206" s="173"/>
      <c r="C206" s="196"/>
      <c r="D206" s="173"/>
      <c r="E206" s="173"/>
      <c r="F206" s="173"/>
      <c r="G206" s="173"/>
      <c r="H206" s="173"/>
      <c r="I206" s="173"/>
      <c r="J206" s="173"/>
      <c r="K206" s="173"/>
      <c r="L206" s="173"/>
      <c r="M206" s="173"/>
      <c r="N206" s="173"/>
      <c r="O206" s="173"/>
      <c r="P206" s="173"/>
      <c r="Q206" s="173"/>
      <c r="R206" s="173"/>
      <c r="S206" s="173"/>
      <c r="T206" s="173"/>
      <c r="U206" s="173"/>
      <c r="V206" s="173"/>
      <c r="W206" s="173"/>
      <c r="X206" s="173"/>
    </row>
    <row r="207" spans="1:24" ht="14.25" customHeight="1" x14ac:dyDescent="0.2">
      <c r="A207" s="173"/>
      <c r="B207" s="173"/>
      <c r="C207" s="196"/>
      <c r="D207" s="173"/>
      <c r="E207" s="173"/>
      <c r="F207" s="173"/>
      <c r="G207" s="173"/>
      <c r="H207" s="173"/>
      <c r="I207" s="173"/>
      <c r="J207" s="173"/>
      <c r="K207" s="173"/>
      <c r="L207" s="173"/>
      <c r="M207" s="173"/>
      <c r="N207" s="173"/>
      <c r="O207" s="173"/>
      <c r="P207" s="173"/>
      <c r="Q207" s="173"/>
      <c r="R207" s="173"/>
      <c r="S207" s="173"/>
      <c r="T207" s="173"/>
      <c r="U207" s="173"/>
      <c r="V207" s="173"/>
      <c r="W207" s="173"/>
      <c r="X207" s="173"/>
    </row>
    <row r="208" spans="1:24" ht="14.25" customHeight="1" x14ac:dyDescent="0.2">
      <c r="A208" s="173"/>
      <c r="B208" s="173"/>
      <c r="C208" s="196"/>
      <c r="D208" s="173"/>
      <c r="E208" s="173"/>
      <c r="F208" s="173"/>
      <c r="G208" s="173"/>
      <c r="H208" s="173"/>
      <c r="I208" s="173"/>
      <c r="J208" s="173"/>
      <c r="K208" s="173"/>
      <c r="L208" s="173"/>
      <c r="M208" s="173"/>
      <c r="N208" s="173"/>
      <c r="O208" s="173"/>
      <c r="P208" s="173"/>
      <c r="Q208" s="173"/>
      <c r="R208" s="173"/>
      <c r="S208" s="173"/>
      <c r="T208" s="173"/>
      <c r="U208" s="173"/>
      <c r="V208" s="173"/>
      <c r="W208" s="173"/>
      <c r="X208" s="173"/>
    </row>
    <row r="209" spans="1:24" ht="14.25" customHeight="1" x14ac:dyDescent="0.2">
      <c r="A209" s="173"/>
      <c r="B209" s="173"/>
      <c r="C209" s="196"/>
      <c r="D209" s="173"/>
      <c r="E209" s="173"/>
      <c r="F209" s="173"/>
      <c r="G209" s="173"/>
      <c r="H209" s="173"/>
      <c r="I209" s="173"/>
      <c r="J209" s="173"/>
      <c r="K209" s="173"/>
      <c r="L209" s="173"/>
      <c r="M209" s="173"/>
      <c r="N209" s="173"/>
      <c r="O209" s="173"/>
      <c r="P209" s="173"/>
      <c r="Q209" s="173"/>
      <c r="R209" s="173"/>
      <c r="S209" s="173"/>
      <c r="T209" s="173"/>
      <c r="U209" s="173"/>
      <c r="V209" s="173"/>
      <c r="W209" s="173"/>
      <c r="X209" s="173"/>
    </row>
    <row r="210" spans="1:24" ht="14.25" customHeight="1" x14ac:dyDescent="0.2">
      <c r="A210" s="173"/>
      <c r="B210" s="173"/>
      <c r="C210" s="196"/>
      <c r="D210" s="173"/>
      <c r="E210" s="173"/>
      <c r="F210" s="173"/>
      <c r="G210" s="173"/>
      <c r="H210" s="173"/>
      <c r="I210" s="173"/>
      <c r="J210" s="173"/>
      <c r="K210" s="173"/>
      <c r="L210" s="173"/>
      <c r="M210" s="173"/>
      <c r="N210" s="173"/>
      <c r="O210" s="173"/>
      <c r="P210" s="173"/>
      <c r="Q210" s="173"/>
      <c r="R210" s="173"/>
      <c r="S210" s="173"/>
      <c r="T210" s="173"/>
      <c r="U210" s="173"/>
      <c r="V210" s="173"/>
      <c r="W210" s="173"/>
      <c r="X210" s="173"/>
    </row>
    <row r="211" spans="1:24" ht="14.25" customHeight="1" x14ac:dyDescent="0.2">
      <c r="A211" s="173"/>
      <c r="B211" s="173"/>
      <c r="C211" s="196"/>
      <c r="D211" s="173"/>
      <c r="E211" s="173"/>
      <c r="F211" s="173"/>
      <c r="G211" s="173"/>
      <c r="H211" s="173"/>
      <c r="I211" s="173"/>
      <c r="J211" s="173"/>
      <c r="K211" s="173"/>
      <c r="L211" s="173"/>
      <c r="M211" s="173"/>
      <c r="N211" s="173"/>
      <c r="O211" s="173"/>
      <c r="P211" s="173"/>
      <c r="Q211" s="173"/>
      <c r="R211" s="173"/>
      <c r="S211" s="173"/>
      <c r="T211" s="173"/>
      <c r="U211" s="173"/>
      <c r="V211" s="173"/>
      <c r="W211" s="173"/>
      <c r="X211" s="173"/>
    </row>
    <row r="212" spans="1:24" ht="14.25" customHeight="1" x14ac:dyDescent="0.2">
      <c r="A212" s="173"/>
      <c r="B212" s="173"/>
      <c r="C212" s="196"/>
      <c r="D212" s="173"/>
      <c r="E212" s="173"/>
      <c r="F212" s="173"/>
      <c r="G212" s="173"/>
      <c r="H212" s="173"/>
      <c r="I212" s="173"/>
      <c r="J212" s="173"/>
      <c r="K212" s="173"/>
      <c r="L212" s="173"/>
      <c r="M212" s="173"/>
      <c r="N212" s="173"/>
      <c r="O212" s="173"/>
      <c r="P212" s="173"/>
      <c r="Q212" s="173"/>
      <c r="R212" s="173"/>
      <c r="S212" s="173"/>
      <c r="T212" s="173"/>
      <c r="U212" s="173"/>
      <c r="V212" s="173"/>
      <c r="W212" s="173"/>
      <c r="X212" s="173"/>
    </row>
    <row r="213" spans="1:24" ht="14.25" customHeight="1" x14ac:dyDescent="0.2">
      <c r="A213" s="173"/>
      <c r="B213" s="173"/>
      <c r="C213" s="196"/>
      <c r="D213" s="173"/>
      <c r="E213" s="173"/>
      <c r="F213" s="173"/>
      <c r="G213" s="173"/>
      <c r="H213" s="173"/>
      <c r="I213" s="173"/>
      <c r="J213" s="173"/>
      <c r="K213" s="173"/>
      <c r="L213" s="173"/>
      <c r="M213" s="173"/>
      <c r="N213" s="173"/>
      <c r="O213" s="173"/>
      <c r="P213" s="173"/>
      <c r="Q213" s="173"/>
      <c r="R213" s="173"/>
      <c r="S213" s="173"/>
      <c r="T213" s="173"/>
      <c r="U213" s="173"/>
      <c r="V213" s="173"/>
      <c r="W213" s="173"/>
      <c r="X213" s="173"/>
    </row>
    <row r="214" spans="1:24" ht="14.25" customHeight="1" x14ac:dyDescent="0.2">
      <c r="A214" s="173"/>
      <c r="B214" s="173"/>
      <c r="C214" s="196"/>
      <c r="D214" s="173"/>
      <c r="E214" s="173"/>
      <c r="F214" s="173"/>
      <c r="G214" s="173"/>
      <c r="H214" s="173"/>
      <c r="I214" s="173"/>
      <c r="J214" s="173"/>
      <c r="K214" s="173"/>
      <c r="L214" s="173"/>
      <c r="M214" s="173"/>
      <c r="N214" s="173"/>
      <c r="O214" s="173"/>
      <c r="P214" s="173"/>
      <c r="Q214" s="173"/>
      <c r="R214" s="173"/>
      <c r="S214" s="173"/>
      <c r="T214" s="173"/>
      <c r="U214" s="173"/>
      <c r="V214" s="173"/>
      <c r="W214" s="173"/>
      <c r="X214" s="173"/>
    </row>
    <row r="215" spans="1:24" ht="14.25" customHeight="1" x14ac:dyDescent="0.2">
      <c r="A215" s="173"/>
      <c r="B215" s="173"/>
      <c r="C215" s="196"/>
      <c r="D215" s="173"/>
      <c r="E215" s="173"/>
      <c r="F215" s="173"/>
      <c r="G215" s="173"/>
      <c r="H215" s="173"/>
      <c r="I215" s="173"/>
      <c r="J215" s="173"/>
      <c r="K215" s="173"/>
      <c r="L215" s="173"/>
      <c r="M215" s="173"/>
      <c r="N215" s="173"/>
      <c r="O215" s="173"/>
      <c r="P215" s="173"/>
      <c r="Q215" s="173"/>
      <c r="R215" s="173"/>
      <c r="S215" s="173"/>
      <c r="T215" s="173"/>
      <c r="U215" s="173"/>
      <c r="V215" s="173"/>
      <c r="W215" s="173"/>
      <c r="X215" s="173"/>
    </row>
    <row r="216" spans="1:24" ht="14.25" customHeight="1" x14ac:dyDescent="0.2">
      <c r="A216" s="173"/>
      <c r="B216" s="173"/>
      <c r="C216" s="196"/>
      <c r="D216" s="173"/>
      <c r="E216" s="173"/>
      <c r="F216" s="173"/>
      <c r="G216" s="173"/>
      <c r="H216" s="173"/>
      <c r="I216" s="173"/>
      <c r="J216" s="173"/>
      <c r="K216" s="173"/>
      <c r="L216" s="173"/>
      <c r="M216" s="173"/>
      <c r="N216" s="173"/>
      <c r="O216" s="173"/>
      <c r="P216" s="173"/>
      <c r="Q216" s="173"/>
      <c r="R216" s="173"/>
      <c r="S216" s="173"/>
      <c r="T216" s="173"/>
      <c r="U216" s="173"/>
      <c r="V216" s="173"/>
      <c r="W216" s="173"/>
      <c r="X216" s="173"/>
    </row>
    <row r="217" spans="1:24" ht="14.25" customHeight="1" x14ac:dyDescent="0.2">
      <c r="A217" s="173"/>
      <c r="B217" s="173"/>
      <c r="C217" s="196"/>
      <c r="D217" s="173"/>
      <c r="E217" s="173"/>
      <c r="F217" s="173"/>
      <c r="G217" s="173"/>
      <c r="H217" s="173"/>
      <c r="I217" s="173"/>
      <c r="J217" s="173"/>
      <c r="K217" s="173"/>
      <c r="L217" s="173"/>
      <c r="M217" s="173"/>
      <c r="N217" s="173"/>
      <c r="O217" s="173"/>
      <c r="P217" s="173"/>
      <c r="Q217" s="173"/>
      <c r="R217" s="173"/>
      <c r="S217" s="173"/>
      <c r="T217" s="173"/>
      <c r="U217" s="173"/>
      <c r="V217" s="173"/>
      <c r="W217" s="173"/>
      <c r="X217" s="173"/>
    </row>
    <row r="218" spans="1:24" ht="14.25" customHeight="1" x14ac:dyDescent="0.2">
      <c r="A218" s="173"/>
      <c r="B218" s="173"/>
      <c r="C218" s="196"/>
      <c r="D218" s="173"/>
      <c r="E218" s="173"/>
      <c r="F218" s="173"/>
      <c r="G218" s="173"/>
      <c r="H218" s="173"/>
      <c r="I218" s="173"/>
      <c r="J218" s="173"/>
      <c r="K218" s="173"/>
      <c r="L218" s="173"/>
      <c r="M218" s="173"/>
      <c r="N218" s="173"/>
      <c r="O218" s="173"/>
      <c r="P218" s="173"/>
      <c r="Q218" s="173"/>
      <c r="R218" s="173"/>
      <c r="S218" s="173"/>
      <c r="T218" s="173"/>
      <c r="U218" s="173"/>
      <c r="V218" s="173"/>
      <c r="W218" s="173"/>
      <c r="X218" s="173"/>
    </row>
    <row r="219" spans="1:24" ht="14.25" customHeight="1" x14ac:dyDescent="0.2">
      <c r="A219" s="173"/>
      <c r="B219" s="173"/>
      <c r="C219" s="196"/>
      <c r="D219" s="173"/>
      <c r="E219" s="173"/>
      <c r="F219" s="173"/>
      <c r="G219" s="173"/>
      <c r="H219" s="173"/>
      <c r="I219" s="173"/>
      <c r="J219" s="173"/>
      <c r="K219" s="173"/>
      <c r="L219" s="173"/>
      <c r="M219" s="173"/>
      <c r="N219" s="173"/>
      <c r="O219" s="173"/>
      <c r="P219" s="173"/>
      <c r="Q219" s="173"/>
      <c r="R219" s="173"/>
      <c r="S219" s="173"/>
      <c r="T219" s="173"/>
      <c r="U219" s="173"/>
      <c r="V219" s="173"/>
      <c r="W219" s="173"/>
      <c r="X219" s="173"/>
    </row>
    <row r="220" spans="1:24" ht="14.25" customHeight="1" x14ac:dyDescent="0.2">
      <c r="A220" s="173"/>
      <c r="B220" s="173"/>
      <c r="C220" s="196"/>
      <c r="D220" s="173"/>
      <c r="E220" s="173"/>
      <c r="F220" s="173"/>
      <c r="G220" s="173"/>
      <c r="H220" s="173"/>
      <c r="I220" s="173"/>
      <c r="J220" s="173"/>
      <c r="K220" s="173"/>
      <c r="L220" s="173"/>
      <c r="M220" s="173"/>
      <c r="N220" s="173"/>
      <c r="O220" s="173"/>
      <c r="P220" s="173"/>
      <c r="Q220" s="173"/>
      <c r="R220" s="173"/>
      <c r="S220" s="173"/>
      <c r="T220" s="173"/>
      <c r="U220" s="173"/>
      <c r="V220" s="173"/>
      <c r="W220" s="173"/>
      <c r="X220" s="173"/>
    </row>
    <row r="221" spans="1:24" ht="14.25" customHeight="1" x14ac:dyDescent="0.2">
      <c r="A221" s="173"/>
      <c r="B221" s="173"/>
      <c r="C221" s="196"/>
      <c r="D221" s="173"/>
      <c r="E221" s="173"/>
      <c r="F221" s="173"/>
      <c r="G221" s="173"/>
      <c r="H221" s="173"/>
      <c r="I221" s="173"/>
      <c r="J221" s="173"/>
      <c r="K221" s="173"/>
      <c r="L221" s="173"/>
      <c r="M221" s="173"/>
      <c r="N221" s="173"/>
      <c r="O221" s="173"/>
      <c r="P221" s="173"/>
      <c r="Q221" s="173"/>
      <c r="R221" s="173"/>
      <c r="S221" s="173"/>
      <c r="T221" s="173"/>
      <c r="U221" s="173"/>
      <c r="V221" s="173"/>
      <c r="W221" s="173"/>
      <c r="X221" s="173"/>
    </row>
    <row r="222" spans="1:24" ht="14.25" customHeight="1" x14ac:dyDescent="0.2">
      <c r="A222" s="173"/>
      <c r="B222" s="173"/>
      <c r="C222" s="196"/>
      <c r="D222" s="173"/>
      <c r="E222" s="173"/>
      <c r="F222" s="173"/>
      <c r="G222" s="173"/>
      <c r="H222" s="173"/>
      <c r="I222" s="173"/>
      <c r="J222" s="173"/>
      <c r="K222" s="173"/>
      <c r="L222" s="173"/>
      <c r="M222" s="173"/>
      <c r="N222" s="173"/>
      <c r="O222" s="173"/>
      <c r="P222" s="173"/>
      <c r="Q222" s="173"/>
      <c r="R222" s="173"/>
      <c r="S222" s="173"/>
      <c r="T222" s="173"/>
      <c r="U222" s="173"/>
      <c r="V222" s="173"/>
      <c r="W222" s="173"/>
      <c r="X222" s="173"/>
    </row>
    <row r="223" spans="1:24" ht="14.25" customHeight="1" x14ac:dyDescent="0.2">
      <c r="A223" s="173"/>
      <c r="B223" s="173"/>
      <c r="C223" s="196"/>
      <c r="D223" s="173"/>
      <c r="E223" s="173"/>
      <c r="F223" s="173"/>
      <c r="G223" s="173"/>
      <c r="H223" s="173"/>
      <c r="I223" s="173"/>
      <c r="J223" s="173"/>
      <c r="K223" s="173"/>
      <c r="L223" s="173"/>
      <c r="M223" s="173"/>
      <c r="N223" s="173"/>
      <c r="O223" s="173"/>
      <c r="P223" s="173"/>
      <c r="Q223" s="173"/>
      <c r="R223" s="173"/>
      <c r="S223" s="173"/>
      <c r="T223" s="173"/>
      <c r="U223" s="173"/>
      <c r="V223" s="173"/>
      <c r="W223" s="173"/>
      <c r="X223" s="173"/>
    </row>
    <row r="224" spans="1:24" ht="14.25" customHeight="1" x14ac:dyDescent="0.2">
      <c r="A224" s="173"/>
      <c r="B224" s="173"/>
      <c r="C224" s="196"/>
      <c r="D224" s="173"/>
      <c r="E224" s="173"/>
      <c r="F224" s="173"/>
      <c r="G224" s="173"/>
      <c r="H224" s="173"/>
      <c r="I224" s="173"/>
      <c r="J224" s="173"/>
      <c r="K224" s="173"/>
      <c r="L224" s="173"/>
      <c r="M224" s="173"/>
      <c r="N224" s="173"/>
      <c r="O224" s="173"/>
      <c r="P224" s="173"/>
      <c r="Q224" s="173"/>
      <c r="R224" s="173"/>
      <c r="S224" s="173"/>
      <c r="T224" s="173"/>
      <c r="U224" s="173"/>
      <c r="V224" s="173"/>
      <c r="W224" s="173"/>
      <c r="X224" s="173"/>
    </row>
    <row r="225" spans="1:24" ht="14.25" customHeight="1" x14ac:dyDescent="0.2">
      <c r="A225" s="173"/>
      <c r="B225" s="173"/>
      <c r="C225" s="196"/>
      <c r="D225" s="173"/>
      <c r="E225" s="173"/>
      <c r="F225" s="173"/>
      <c r="G225" s="173"/>
      <c r="H225" s="173"/>
      <c r="I225" s="173"/>
      <c r="J225" s="173"/>
      <c r="K225" s="173"/>
      <c r="L225" s="173"/>
      <c r="M225" s="173"/>
      <c r="N225" s="173"/>
      <c r="O225" s="173"/>
      <c r="P225" s="173"/>
      <c r="Q225" s="173"/>
      <c r="R225" s="173"/>
      <c r="S225" s="173"/>
      <c r="T225" s="173"/>
      <c r="U225" s="173"/>
      <c r="V225" s="173"/>
      <c r="W225" s="173"/>
      <c r="X225" s="173"/>
    </row>
    <row r="226" spans="1:24" ht="14.25" customHeight="1" x14ac:dyDescent="0.2">
      <c r="A226" s="173"/>
      <c r="B226" s="173"/>
      <c r="C226" s="196"/>
      <c r="D226" s="173"/>
      <c r="E226" s="173"/>
      <c r="F226" s="173"/>
      <c r="G226" s="173"/>
      <c r="H226" s="173"/>
      <c r="I226" s="173"/>
      <c r="J226" s="173"/>
      <c r="K226" s="173"/>
      <c r="L226" s="173"/>
      <c r="M226" s="173"/>
      <c r="N226" s="173"/>
      <c r="O226" s="173"/>
      <c r="P226" s="173"/>
      <c r="Q226" s="173"/>
      <c r="R226" s="173"/>
      <c r="S226" s="173"/>
      <c r="T226" s="173"/>
      <c r="U226" s="173"/>
      <c r="V226" s="173"/>
      <c r="W226" s="173"/>
      <c r="X226" s="173"/>
    </row>
    <row r="227" spans="1:24" ht="14.25" customHeight="1" x14ac:dyDescent="0.2">
      <c r="A227" s="173"/>
      <c r="B227" s="173"/>
      <c r="C227" s="196"/>
      <c r="D227" s="173"/>
      <c r="E227" s="173"/>
      <c r="F227" s="173"/>
      <c r="G227" s="173"/>
      <c r="H227" s="173"/>
      <c r="I227" s="173"/>
      <c r="J227" s="173"/>
      <c r="K227" s="173"/>
      <c r="L227" s="173"/>
      <c r="M227" s="173"/>
      <c r="N227" s="173"/>
      <c r="O227" s="173"/>
      <c r="P227" s="173"/>
      <c r="Q227" s="173"/>
      <c r="R227" s="173"/>
      <c r="S227" s="173"/>
      <c r="T227" s="173"/>
      <c r="U227" s="173"/>
      <c r="V227" s="173"/>
      <c r="W227" s="173"/>
      <c r="X227" s="173"/>
    </row>
    <row r="228" spans="1:24" ht="15.75" customHeight="1" x14ac:dyDescent="0.2"/>
    <row r="229" spans="1:24" ht="15.75" customHeight="1" x14ac:dyDescent="0.2"/>
    <row r="230" spans="1:24" ht="15.75" customHeight="1" x14ac:dyDescent="0.2"/>
    <row r="231" spans="1:24" ht="15.75" customHeight="1" x14ac:dyDescent="0.2"/>
    <row r="232" spans="1:24" ht="15.75" customHeight="1" x14ac:dyDescent="0.2"/>
    <row r="233" spans="1:24" ht="15.75" customHeight="1" x14ac:dyDescent="0.2"/>
    <row r="234" spans="1:24" ht="15.75" customHeight="1" x14ac:dyDescent="0.2"/>
    <row r="235" spans="1:24" ht="15.75" customHeight="1" x14ac:dyDescent="0.2"/>
    <row r="236" spans="1:24" ht="15.75" customHeight="1" x14ac:dyDescent="0.2"/>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hyperlink ref="C25" location="null!_Toc461442754" display="'2. SEGUIMIENTO METAS PRODUCTO'!_Toc461442754"/>
    <hyperlink ref="C26" location="null!Área_de_impresión" display="'4. METAS RESULTADO PDD'!Área_de_impresión"/>
  </hyperlinks>
  <pageMargins left="0.25" right="0.25" top="0.75" bottom="0.75" header="0" footer="0"/>
  <pageSetup orientation="portrait" r:id="rId1"/>
  <colBreaks count="1" manualBreakCount="1">
    <brk id="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E00"/>
  </sheetPr>
  <dimension ref="A1:B25"/>
  <sheetViews>
    <sheetView topLeftCell="A22" workbookViewId="0">
      <selection activeCell="B22" sqref="B22"/>
    </sheetView>
  </sheetViews>
  <sheetFormatPr baseColWidth="10" defaultColWidth="11" defaultRowHeight="12.75" x14ac:dyDescent="0.2"/>
  <cols>
    <col min="1" max="1" width="31.375" style="515" customWidth="1"/>
    <col min="2" max="2" width="110.875" style="515" customWidth="1"/>
    <col min="3" max="16384" width="11" style="515"/>
  </cols>
  <sheetData>
    <row r="1" spans="1:2" ht="27" customHeight="1" x14ac:dyDescent="0.2">
      <c r="A1" s="818" t="s">
        <v>1429</v>
      </c>
      <c r="B1" s="819"/>
    </row>
    <row r="2" spans="1:2" x14ac:dyDescent="0.2">
      <c r="A2" s="516"/>
      <c r="B2" s="516"/>
    </row>
    <row r="3" spans="1:2" x14ac:dyDescent="0.2">
      <c r="A3" s="517" t="s">
        <v>636</v>
      </c>
      <c r="B3" s="518"/>
    </row>
    <row r="4" spans="1:2" x14ac:dyDescent="0.2">
      <c r="A4" s="519"/>
      <c r="B4" s="516"/>
    </row>
    <row r="5" spans="1:2" x14ac:dyDescent="0.2">
      <c r="A5" s="817" t="s">
        <v>638</v>
      </c>
      <c r="B5" s="817"/>
    </row>
    <row r="6" spans="1:2" x14ac:dyDescent="0.2">
      <c r="A6" s="817" t="s">
        <v>1430</v>
      </c>
      <c r="B6" s="817"/>
    </row>
    <row r="7" spans="1:2" x14ac:dyDescent="0.2">
      <c r="A7" s="817" t="s">
        <v>641</v>
      </c>
      <c r="B7" s="817"/>
    </row>
    <row r="8" spans="1:2" x14ac:dyDescent="0.2">
      <c r="A8" s="817" t="s">
        <v>642</v>
      </c>
      <c r="B8" s="817"/>
    </row>
    <row r="9" spans="1:2" x14ac:dyDescent="0.2">
      <c r="A9" s="817" t="s">
        <v>1431</v>
      </c>
      <c r="B9" s="817"/>
    </row>
    <row r="10" spans="1:2" x14ac:dyDescent="0.2">
      <c r="A10" s="520" t="s">
        <v>645</v>
      </c>
      <c r="B10" s="520"/>
    </row>
    <row r="11" spans="1:2" ht="47.25" customHeight="1" x14ac:dyDescent="0.2">
      <c r="A11" s="814" t="s">
        <v>1432</v>
      </c>
      <c r="B11" s="814"/>
    </row>
    <row r="12" spans="1:2" ht="12.75" customHeight="1" x14ac:dyDescent="0.2">
      <c r="A12" s="814" t="s">
        <v>1433</v>
      </c>
      <c r="B12" s="814"/>
    </row>
    <row r="13" spans="1:2" ht="12.75" customHeight="1" x14ac:dyDescent="0.2">
      <c r="A13" s="815" t="s">
        <v>648</v>
      </c>
      <c r="B13" s="816"/>
    </row>
    <row r="14" spans="1:2" ht="12" customHeight="1" x14ac:dyDescent="0.2">
      <c r="A14" s="815" t="s">
        <v>1434</v>
      </c>
      <c r="B14" s="816"/>
    </row>
    <row r="15" spans="1:2" ht="12" customHeight="1" x14ac:dyDescent="0.2">
      <c r="A15" s="815" t="s">
        <v>1435</v>
      </c>
      <c r="B15" s="816"/>
    </row>
    <row r="16" spans="1:2" x14ac:dyDescent="0.2">
      <c r="A16" s="516"/>
      <c r="B16" s="516"/>
    </row>
    <row r="17" spans="1:2" x14ac:dyDescent="0.2">
      <c r="A17" s="521" t="s">
        <v>649</v>
      </c>
      <c r="B17" s="521" t="s">
        <v>650</v>
      </c>
    </row>
    <row r="18" spans="1:2" ht="104.25" customHeight="1" x14ac:dyDescent="0.2">
      <c r="A18" s="522" t="s">
        <v>1436</v>
      </c>
      <c r="B18" s="523" t="s">
        <v>1437</v>
      </c>
    </row>
    <row r="19" spans="1:2" ht="56.25" customHeight="1" x14ac:dyDescent="0.2">
      <c r="A19" s="522" t="s">
        <v>1438</v>
      </c>
      <c r="B19" s="523" t="s">
        <v>1439</v>
      </c>
    </row>
    <row r="20" spans="1:2" ht="252.75" customHeight="1" x14ac:dyDescent="0.2">
      <c r="A20" s="522" t="s">
        <v>1440</v>
      </c>
      <c r="B20" s="523" t="s">
        <v>1441</v>
      </c>
    </row>
    <row r="21" spans="1:2" ht="202.5" customHeight="1" x14ac:dyDescent="0.2">
      <c r="A21" s="522" t="s">
        <v>1426</v>
      </c>
      <c r="B21" s="523" t="s">
        <v>1442</v>
      </c>
    </row>
    <row r="22" spans="1:2" ht="316.5" customHeight="1" x14ac:dyDescent="0.2">
      <c r="A22" s="522" t="s">
        <v>1443</v>
      </c>
      <c r="B22" s="523" t="s">
        <v>1444</v>
      </c>
    </row>
    <row r="23" spans="1:2" ht="198.75" customHeight="1" x14ac:dyDescent="0.2">
      <c r="A23" s="524" t="s">
        <v>1445</v>
      </c>
      <c r="B23" s="523" t="s">
        <v>1446</v>
      </c>
    </row>
    <row r="24" spans="1:2" ht="280.5" x14ac:dyDescent="0.2">
      <c r="A24" s="522" t="s">
        <v>655</v>
      </c>
      <c r="B24" s="523" t="s">
        <v>1447</v>
      </c>
    </row>
    <row r="25" spans="1:2" ht="108.75" customHeight="1" x14ac:dyDescent="0.2">
      <c r="A25" s="522" t="s">
        <v>1448</v>
      </c>
      <c r="B25" s="523" t="s">
        <v>660</v>
      </c>
    </row>
  </sheetData>
  <mergeCells count="11">
    <mergeCell ref="A9:B9"/>
    <mergeCell ref="A1:B1"/>
    <mergeCell ref="A5:B5"/>
    <mergeCell ref="A6:B6"/>
    <mergeCell ref="A7:B7"/>
    <mergeCell ref="A8:B8"/>
    <mergeCell ref="A11:B11"/>
    <mergeCell ref="A12:B12"/>
    <mergeCell ref="A13:B13"/>
    <mergeCell ref="A14:B14"/>
    <mergeCell ref="A15:B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R1000"/>
  <sheetViews>
    <sheetView topLeftCell="X1" workbookViewId="0">
      <selection activeCell="AB21" sqref="AB21"/>
    </sheetView>
  </sheetViews>
  <sheetFormatPr baseColWidth="10" defaultColWidth="11" defaultRowHeight="12" x14ac:dyDescent="0.2"/>
  <cols>
    <col min="1" max="2" width="11" style="218"/>
    <col min="3" max="3" width="8.875" style="218" customWidth="1"/>
    <col min="4" max="4" width="33.375" style="218" customWidth="1"/>
    <col min="5" max="7" width="30" style="218" customWidth="1"/>
    <col min="8" max="8" width="14.125" style="226" customWidth="1"/>
    <col min="9" max="9" width="15.625" style="237" customWidth="1"/>
    <col min="10" max="11" width="14.125" style="226" customWidth="1"/>
    <col min="12" max="12" width="33.625" style="226" customWidth="1"/>
    <col min="13" max="13" width="32.875" style="226" customWidth="1"/>
    <col min="14" max="14" width="16.125" style="226" customWidth="1"/>
    <col min="15" max="18" width="11" style="226"/>
    <col min="19" max="19" width="11.5" style="226" customWidth="1"/>
    <col min="20" max="23" width="11" style="226"/>
    <col min="24" max="24" width="19.125" style="226" customWidth="1"/>
    <col min="25" max="25" width="21.5" style="218" customWidth="1"/>
    <col min="26" max="26" width="20.625" style="218" customWidth="1"/>
    <col min="27" max="27" width="15.375" style="218" customWidth="1"/>
    <col min="28" max="28" width="30.875" style="218" customWidth="1"/>
    <col min="29" max="29" width="11" style="218"/>
    <col min="30" max="30" width="40.5" style="234" customWidth="1"/>
    <col min="31" max="31" width="14.375" style="234" customWidth="1"/>
    <col min="32" max="32" width="96.5" style="218" customWidth="1"/>
    <col min="33" max="33" width="24.5" style="218" customWidth="1"/>
    <col min="34" max="36" width="23" style="218" customWidth="1"/>
    <col min="37" max="37" width="34.125" style="218" customWidth="1"/>
    <col min="38" max="38" width="20.125" style="218" customWidth="1"/>
    <col min="39" max="40" width="18.125" style="218" customWidth="1"/>
    <col min="41" max="42" width="11" style="218"/>
    <col min="43" max="43" width="20.625" style="218" customWidth="1"/>
    <col min="44" max="16384" width="11" style="218"/>
  </cols>
  <sheetData>
    <row r="1" spans="1:44" ht="33" customHeight="1" x14ac:dyDescent="0.2">
      <c r="A1" s="212" t="s">
        <v>667</v>
      </c>
      <c r="B1" s="212" t="s">
        <v>668</v>
      </c>
      <c r="C1" s="212" t="s">
        <v>669</v>
      </c>
      <c r="D1" s="212" t="s">
        <v>21</v>
      </c>
      <c r="E1" s="212" t="s">
        <v>670</v>
      </c>
      <c r="F1" s="212" t="s">
        <v>671</v>
      </c>
      <c r="G1" s="212" t="s">
        <v>12</v>
      </c>
      <c r="H1" s="213" t="s">
        <v>672</v>
      </c>
      <c r="I1" s="214" t="s">
        <v>18</v>
      </c>
      <c r="J1" s="213" t="s">
        <v>673</v>
      </c>
      <c r="K1" s="213" t="s">
        <v>674</v>
      </c>
      <c r="L1" s="215" t="s">
        <v>675</v>
      </c>
      <c r="M1" s="213" t="s">
        <v>676</v>
      </c>
      <c r="N1" s="213" t="s">
        <v>677</v>
      </c>
      <c r="O1" s="213" t="s">
        <v>678</v>
      </c>
      <c r="P1" s="213" t="s">
        <v>679</v>
      </c>
      <c r="Q1" s="213" t="s">
        <v>680</v>
      </c>
      <c r="R1" s="213" t="s">
        <v>681</v>
      </c>
      <c r="S1" s="213" t="s">
        <v>682</v>
      </c>
      <c r="T1" s="213" t="s">
        <v>683</v>
      </c>
      <c r="U1" s="213" t="s">
        <v>684</v>
      </c>
      <c r="V1" s="213" t="s">
        <v>685</v>
      </c>
      <c r="W1" s="213" t="s">
        <v>686</v>
      </c>
      <c r="X1" s="213" t="s">
        <v>687</v>
      </c>
      <c r="Y1" s="212" t="s">
        <v>688</v>
      </c>
      <c r="Z1" s="216" t="s">
        <v>689</v>
      </c>
      <c r="AA1" s="216" t="s">
        <v>690</v>
      </c>
      <c r="AB1" s="216" t="s">
        <v>691</v>
      </c>
      <c r="AC1" s="216" t="s">
        <v>692</v>
      </c>
      <c r="AD1" s="217" t="s">
        <v>693</v>
      </c>
      <c r="AE1" s="217" t="s">
        <v>694</v>
      </c>
      <c r="AF1" s="215" t="s">
        <v>995</v>
      </c>
      <c r="AG1" s="215" t="s">
        <v>982</v>
      </c>
      <c r="AH1" s="215" t="s">
        <v>996</v>
      </c>
      <c r="AI1" s="215" t="s">
        <v>997</v>
      </c>
      <c r="AJ1" s="215" t="s">
        <v>998</v>
      </c>
      <c r="AK1" s="215" t="s">
        <v>999</v>
      </c>
      <c r="AL1" s="218" t="s">
        <v>1000</v>
      </c>
      <c r="AM1" s="218" t="s">
        <v>991</v>
      </c>
      <c r="AN1" s="218" t="s">
        <v>990</v>
      </c>
      <c r="AO1" s="218" t="s">
        <v>1001</v>
      </c>
      <c r="AP1" s="218" t="s">
        <v>1002</v>
      </c>
      <c r="AQ1" s="218" t="s">
        <v>994</v>
      </c>
      <c r="AR1" s="218" t="s">
        <v>1203</v>
      </c>
    </row>
    <row r="2" spans="1:44" ht="11.25" customHeight="1" x14ac:dyDescent="0.2">
      <c r="A2" s="218" t="s">
        <v>6</v>
      </c>
      <c r="B2" s="219" t="s">
        <v>26</v>
      </c>
      <c r="C2" s="220">
        <v>2020</v>
      </c>
      <c r="D2" s="220" t="s">
        <v>20</v>
      </c>
      <c r="E2" s="220" t="s">
        <v>695</v>
      </c>
      <c r="F2" s="220" t="s">
        <v>696</v>
      </c>
      <c r="G2" s="220" t="s">
        <v>697</v>
      </c>
      <c r="H2" s="221" t="s">
        <v>696</v>
      </c>
      <c r="I2" s="222">
        <v>202010010094</v>
      </c>
      <c r="J2" s="221">
        <v>7563</v>
      </c>
      <c r="K2" s="221" t="s">
        <v>698</v>
      </c>
      <c r="L2" s="221" t="s">
        <v>699</v>
      </c>
      <c r="M2" s="221" t="s">
        <v>1003</v>
      </c>
      <c r="N2" s="221" t="s">
        <v>700</v>
      </c>
      <c r="O2" s="221" t="s">
        <v>115</v>
      </c>
      <c r="P2" s="223" t="s">
        <v>701</v>
      </c>
      <c r="Q2" s="223" t="s">
        <v>702</v>
      </c>
      <c r="R2" s="223" t="s">
        <v>703</v>
      </c>
      <c r="S2" s="223" t="s">
        <v>704</v>
      </c>
      <c r="T2" s="221" t="s">
        <v>36</v>
      </c>
      <c r="U2" s="221" t="s">
        <v>705</v>
      </c>
      <c r="V2" s="221" t="s">
        <v>706</v>
      </c>
      <c r="W2" s="221" t="s">
        <v>225</v>
      </c>
      <c r="X2" s="221" t="s">
        <v>463</v>
      </c>
      <c r="Y2" s="218" t="s">
        <v>85</v>
      </c>
      <c r="Z2" s="218" t="s">
        <v>86</v>
      </c>
      <c r="AA2" s="218" t="s">
        <v>87</v>
      </c>
      <c r="AB2" s="482" t="s">
        <v>707</v>
      </c>
      <c r="AC2" s="221" t="s">
        <v>708</v>
      </c>
      <c r="AD2" s="224" t="s">
        <v>709</v>
      </c>
      <c r="AE2" s="225">
        <v>2020110010119</v>
      </c>
      <c r="AF2" s="226" t="s">
        <v>1004</v>
      </c>
      <c r="AG2" s="226" t="s">
        <v>1005</v>
      </c>
      <c r="AH2" s="226" t="s">
        <v>1006</v>
      </c>
      <c r="AI2" s="226" t="s">
        <v>1007</v>
      </c>
      <c r="AJ2" s="226" t="s">
        <v>1008</v>
      </c>
      <c r="AK2" s="227" t="s">
        <v>1009</v>
      </c>
      <c r="AL2" s="228" t="s">
        <v>1010</v>
      </c>
      <c r="AM2" s="218" t="s">
        <v>1011</v>
      </c>
      <c r="AN2" s="229" t="s">
        <v>1012</v>
      </c>
      <c r="AO2" s="218" t="s">
        <v>1013</v>
      </c>
      <c r="AP2" s="218" t="s">
        <v>1014</v>
      </c>
      <c r="AQ2" s="218" t="s">
        <v>1015</v>
      </c>
      <c r="AR2" s="218" t="s">
        <v>1016</v>
      </c>
    </row>
    <row r="3" spans="1:44" ht="11.25" customHeight="1" x14ac:dyDescent="0.2">
      <c r="B3" s="219" t="s">
        <v>710</v>
      </c>
      <c r="C3" s="220">
        <v>2021</v>
      </c>
      <c r="D3" s="220" t="s">
        <v>711</v>
      </c>
      <c r="E3" s="220" t="s">
        <v>712</v>
      </c>
      <c r="F3" s="220" t="s">
        <v>713</v>
      </c>
      <c r="G3" s="220" t="s">
        <v>714</v>
      </c>
      <c r="H3" s="221" t="s">
        <v>715</v>
      </c>
      <c r="I3" s="222">
        <v>2020110010080</v>
      </c>
      <c r="J3" s="221">
        <v>7568</v>
      </c>
      <c r="K3" s="221" t="s">
        <v>716</v>
      </c>
      <c r="L3" s="221" t="s">
        <v>717</v>
      </c>
      <c r="M3" s="221" t="s">
        <v>1017</v>
      </c>
      <c r="N3" s="221" t="s">
        <v>718</v>
      </c>
      <c r="O3" s="221" t="s">
        <v>719</v>
      </c>
      <c r="P3" s="223" t="s">
        <v>720</v>
      </c>
      <c r="Q3" s="223" t="s">
        <v>721</v>
      </c>
      <c r="R3" s="223" t="s">
        <v>722</v>
      </c>
      <c r="S3" s="223" t="s">
        <v>723</v>
      </c>
      <c r="T3" s="221" t="s">
        <v>39</v>
      </c>
      <c r="U3" s="221" t="s">
        <v>724</v>
      </c>
      <c r="V3" s="221" t="s">
        <v>725</v>
      </c>
      <c r="W3" s="221" t="s">
        <v>226</v>
      </c>
      <c r="X3" s="221" t="s">
        <v>466</v>
      </c>
      <c r="Y3" s="220" t="s">
        <v>726</v>
      </c>
      <c r="Z3" s="218" t="s">
        <v>727</v>
      </c>
      <c r="AA3" s="218" t="s">
        <v>728</v>
      </c>
      <c r="AB3" s="483" t="s">
        <v>88</v>
      </c>
      <c r="AC3" s="221" t="s">
        <v>729</v>
      </c>
      <c r="AD3" s="224" t="s">
        <v>730</v>
      </c>
      <c r="AE3" s="225">
        <v>2020110010120</v>
      </c>
      <c r="AF3" s="226" t="s">
        <v>1004</v>
      </c>
      <c r="AG3" s="218" t="s">
        <v>1018</v>
      </c>
      <c r="AH3" s="226" t="s">
        <v>1019</v>
      </c>
      <c r="AI3" s="226" t="s">
        <v>1020</v>
      </c>
      <c r="AJ3" s="226" t="s">
        <v>1021</v>
      </c>
      <c r="AK3" s="227" t="s">
        <v>1022</v>
      </c>
      <c r="AL3" s="229" t="s">
        <v>1023</v>
      </c>
      <c r="AM3" s="218" t="s">
        <v>1024</v>
      </c>
      <c r="AN3" s="229" t="s">
        <v>1025</v>
      </c>
      <c r="AO3" s="218" t="s">
        <v>1026</v>
      </c>
      <c r="AP3" s="218" t="s">
        <v>1014</v>
      </c>
      <c r="AQ3" s="218" t="s">
        <v>1027</v>
      </c>
      <c r="AR3" s="218" t="s">
        <v>1028</v>
      </c>
    </row>
    <row r="4" spans="1:44" ht="11.25" customHeight="1" x14ac:dyDescent="0.2">
      <c r="B4" s="219" t="s">
        <v>731</v>
      </c>
      <c r="C4" s="220">
        <v>2022</v>
      </c>
      <c r="D4" s="220" t="s">
        <v>732</v>
      </c>
      <c r="E4" s="220" t="s">
        <v>8</v>
      </c>
      <c r="F4" s="220" t="s">
        <v>10</v>
      </c>
      <c r="G4" s="220" t="s">
        <v>733</v>
      </c>
      <c r="H4" s="221" t="s">
        <v>734</v>
      </c>
      <c r="I4" s="222">
        <v>2020110010091</v>
      </c>
      <c r="J4" s="221">
        <v>7570</v>
      </c>
      <c r="K4" s="221" t="s">
        <v>735</v>
      </c>
      <c r="L4" s="226" t="s">
        <v>736</v>
      </c>
      <c r="M4" s="221" t="s">
        <v>1029</v>
      </c>
      <c r="N4" s="221" t="s">
        <v>737</v>
      </c>
      <c r="O4" s="221" t="s">
        <v>738</v>
      </c>
      <c r="P4" s="223" t="s">
        <v>739</v>
      </c>
      <c r="Q4" s="223" t="s">
        <v>740</v>
      </c>
      <c r="R4" s="223" t="s">
        <v>741</v>
      </c>
      <c r="S4" s="223" t="s">
        <v>742</v>
      </c>
      <c r="T4" s="221" t="s">
        <v>743</v>
      </c>
      <c r="U4" s="221" t="s">
        <v>744</v>
      </c>
      <c r="V4" s="221"/>
      <c r="W4" s="221" t="s">
        <v>745</v>
      </c>
      <c r="X4" s="221" t="s">
        <v>469</v>
      </c>
      <c r="Y4" s="220" t="s">
        <v>746</v>
      </c>
      <c r="Z4" s="218" t="s">
        <v>747</v>
      </c>
      <c r="AA4" s="218" t="s">
        <v>748</v>
      </c>
      <c r="AB4" s="483" t="s">
        <v>1380</v>
      </c>
      <c r="AC4" s="218" t="s">
        <v>749</v>
      </c>
      <c r="AD4" s="224" t="s">
        <v>750</v>
      </c>
      <c r="AE4" s="230">
        <v>2020110010093</v>
      </c>
      <c r="AF4" s="226" t="s">
        <v>1004</v>
      </c>
      <c r="AG4" s="226" t="s">
        <v>1030</v>
      </c>
      <c r="AH4" s="226" t="s">
        <v>1031</v>
      </c>
      <c r="AI4" s="226" t="s">
        <v>1032</v>
      </c>
      <c r="AJ4" s="226" t="s">
        <v>1033</v>
      </c>
      <c r="AK4" s="227" t="s">
        <v>1034</v>
      </c>
      <c r="AL4" s="229" t="s">
        <v>1035</v>
      </c>
      <c r="AM4" s="218" t="s">
        <v>1036</v>
      </c>
      <c r="AN4" s="229" t="s">
        <v>1037</v>
      </c>
      <c r="AO4" s="218" t="s">
        <v>1038</v>
      </c>
      <c r="AP4" s="218" t="s">
        <v>1039</v>
      </c>
      <c r="AQ4" s="218" t="s">
        <v>1040</v>
      </c>
    </row>
    <row r="5" spans="1:44" ht="11.25" customHeight="1" x14ac:dyDescent="0.2">
      <c r="B5" s="219" t="s">
        <v>751</v>
      </c>
      <c r="C5" s="220">
        <v>2023</v>
      </c>
      <c r="D5" s="220" t="s">
        <v>752</v>
      </c>
      <c r="E5" s="220" t="s">
        <v>753</v>
      </c>
      <c r="F5" s="220" t="s">
        <v>754</v>
      </c>
      <c r="G5" s="220" t="s">
        <v>13</v>
      </c>
      <c r="H5" s="221" t="s">
        <v>755</v>
      </c>
      <c r="I5" s="222">
        <v>2020110010093</v>
      </c>
      <c r="J5" s="221">
        <v>7573</v>
      </c>
      <c r="K5" s="221" t="s">
        <v>756</v>
      </c>
      <c r="L5" s="226" t="s">
        <v>757</v>
      </c>
      <c r="M5" s="221" t="s">
        <v>1041</v>
      </c>
      <c r="N5" s="221" t="s">
        <v>758</v>
      </c>
      <c r="O5" s="221" t="s">
        <v>759</v>
      </c>
      <c r="P5" s="223" t="s">
        <v>760</v>
      </c>
      <c r="Q5" s="223" t="s">
        <v>761</v>
      </c>
      <c r="R5" s="221" t="s">
        <v>743</v>
      </c>
      <c r="S5" s="223" t="s">
        <v>762</v>
      </c>
      <c r="T5" s="221" t="s">
        <v>743</v>
      </c>
      <c r="U5" s="221" t="s">
        <v>763</v>
      </c>
      <c r="V5" s="221"/>
      <c r="W5" s="221" t="s">
        <v>228</v>
      </c>
      <c r="X5" s="221" t="s">
        <v>473</v>
      </c>
      <c r="Y5" s="220"/>
      <c r="Z5" s="218" t="s">
        <v>764</v>
      </c>
      <c r="AA5" s="218" t="s">
        <v>765</v>
      </c>
      <c r="AB5" s="483" t="s">
        <v>1381</v>
      </c>
      <c r="AC5" s="221" t="s">
        <v>766</v>
      </c>
      <c r="AD5" s="224" t="s">
        <v>767</v>
      </c>
      <c r="AE5" s="225">
        <v>2020110010080</v>
      </c>
      <c r="AF5" s="226" t="s">
        <v>1042</v>
      </c>
      <c r="AG5" s="218" t="s">
        <v>1043</v>
      </c>
      <c r="AH5" s="226" t="s">
        <v>1044</v>
      </c>
      <c r="AI5" s="226" t="s">
        <v>1045</v>
      </c>
      <c r="AJ5" s="226" t="s">
        <v>1046</v>
      </c>
      <c r="AK5" s="227" t="s">
        <v>1047</v>
      </c>
      <c r="AL5" s="229" t="s">
        <v>1048</v>
      </c>
      <c r="AM5" s="218" t="s">
        <v>1049</v>
      </c>
      <c r="AN5" s="229" t="s">
        <v>1050</v>
      </c>
      <c r="AO5" s="218" t="s">
        <v>1051</v>
      </c>
      <c r="AP5" s="218" t="s">
        <v>1052</v>
      </c>
      <c r="AQ5" s="218" t="s">
        <v>1053</v>
      </c>
    </row>
    <row r="6" spans="1:44" ht="11.25" customHeight="1" x14ac:dyDescent="0.2">
      <c r="B6" s="219" t="s">
        <v>768</v>
      </c>
      <c r="C6" s="220">
        <v>2024</v>
      </c>
      <c r="D6" s="220" t="s">
        <v>769</v>
      </c>
      <c r="E6" s="220" t="s">
        <v>743</v>
      </c>
      <c r="F6" s="220" t="s">
        <v>770</v>
      </c>
      <c r="G6" s="220" t="s">
        <v>771</v>
      </c>
      <c r="H6" s="221" t="s">
        <v>772</v>
      </c>
      <c r="I6" s="222">
        <v>2020110010096</v>
      </c>
      <c r="J6" s="221">
        <v>7574</v>
      </c>
      <c r="K6" s="221" t="s">
        <v>773</v>
      </c>
      <c r="L6" s="226" t="s">
        <v>774</v>
      </c>
      <c r="M6" s="221" t="s">
        <v>1054</v>
      </c>
      <c r="N6" s="221" t="s">
        <v>775</v>
      </c>
      <c r="O6" s="221" t="s">
        <v>743</v>
      </c>
      <c r="P6" s="223" t="s">
        <v>776</v>
      </c>
      <c r="Q6" s="223" t="s">
        <v>777</v>
      </c>
      <c r="R6" s="221" t="s">
        <v>743</v>
      </c>
      <c r="S6" s="221" t="s">
        <v>743</v>
      </c>
      <c r="T6" s="221" t="s">
        <v>743</v>
      </c>
      <c r="U6" s="221" t="s">
        <v>778</v>
      </c>
      <c r="V6" s="221"/>
      <c r="W6" s="221" t="s">
        <v>229</v>
      </c>
      <c r="X6" s="221" t="s">
        <v>89</v>
      </c>
      <c r="Y6" s="220"/>
      <c r="Z6" s="218" t="s">
        <v>779</v>
      </c>
      <c r="AA6" s="218" t="s">
        <v>780</v>
      </c>
      <c r="AB6" s="483" t="s">
        <v>1382</v>
      </c>
      <c r="AC6" s="221" t="s">
        <v>781</v>
      </c>
      <c r="AD6" s="224" t="s">
        <v>782</v>
      </c>
      <c r="AE6" s="225">
        <v>2020110010096</v>
      </c>
      <c r="AF6" s="226" t="s">
        <v>1042</v>
      </c>
      <c r="AG6" s="218" t="s">
        <v>1055</v>
      </c>
      <c r="AH6" s="226" t="s">
        <v>1056</v>
      </c>
      <c r="AI6" s="226" t="s">
        <v>1057</v>
      </c>
      <c r="AJ6" s="226" t="s">
        <v>1058</v>
      </c>
      <c r="AK6" s="227" t="s">
        <v>1059</v>
      </c>
      <c r="AL6" s="229" t="s">
        <v>1060</v>
      </c>
      <c r="AM6" s="218" t="s">
        <v>1061</v>
      </c>
      <c r="AN6" s="229" t="s">
        <v>1062</v>
      </c>
      <c r="AO6" s="218" t="s">
        <v>1063</v>
      </c>
      <c r="AP6" s="218" t="s">
        <v>1064</v>
      </c>
      <c r="AQ6" s="218" t="s">
        <v>1065</v>
      </c>
    </row>
    <row r="7" spans="1:44" ht="11.25" customHeight="1" x14ac:dyDescent="0.2">
      <c r="B7" s="219" t="s">
        <v>783</v>
      </c>
      <c r="C7" s="220" t="s">
        <v>743</v>
      </c>
      <c r="D7" s="218" t="s">
        <v>784</v>
      </c>
      <c r="E7" s="220" t="s">
        <v>743</v>
      </c>
      <c r="F7" s="220"/>
      <c r="G7" s="220"/>
      <c r="H7" s="221" t="s">
        <v>785</v>
      </c>
      <c r="I7" s="222">
        <v>2020110010101</v>
      </c>
      <c r="J7" s="221">
        <v>7576</v>
      </c>
      <c r="K7" s="221" t="s">
        <v>786</v>
      </c>
      <c r="L7" s="226" t="s">
        <v>787</v>
      </c>
      <c r="M7" s="221" t="s">
        <v>1066</v>
      </c>
      <c r="N7" s="221" t="s">
        <v>788</v>
      </c>
      <c r="O7" s="221" t="s">
        <v>743</v>
      </c>
      <c r="P7" s="223" t="s">
        <v>789</v>
      </c>
      <c r="Q7" s="223" t="s">
        <v>790</v>
      </c>
      <c r="R7" s="221" t="s">
        <v>743</v>
      </c>
      <c r="S7" s="221" t="s">
        <v>743</v>
      </c>
      <c r="T7" s="221" t="s">
        <v>743</v>
      </c>
      <c r="U7" s="221" t="s">
        <v>791</v>
      </c>
      <c r="V7" s="221"/>
      <c r="W7" s="221" t="s">
        <v>230</v>
      </c>
      <c r="X7" s="221" t="s">
        <v>482</v>
      </c>
      <c r="Y7" s="220"/>
      <c r="Z7" s="218" t="s">
        <v>792</v>
      </c>
      <c r="AA7" s="218" t="s">
        <v>793</v>
      </c>
      <c r="AB7" s="483" t="s">
        <v>1383</v>
      </c>
      <c r="AC7" s="218" t="s">
        <v>794</v>
      </c>
      <c r="AD7" s="224" t="s">
        <v>795</v>
      </c>
      <c r="AE7" s="225">
        <v>2020110010107</v>
      </c>
      <c r="AF7" s="226" t="s">
        <v>1042</v>
      </c>
      <c r="AG7" s="218" t="s">
        <v>1067</v>
      </c>
      <c r="AH7" s="226" t="s">
        <v>1068</v>
      </c>
      <c r="AI7" s="226" t="s">
        <v>1069</v>
      </c>
      <c r="AJ7" s="226" t="s">
        <v>1070</v>
      </c>
      <c r="AK7" s="227" t="s">
        <v>1071</v>
      </c>
      <c r="AL7" s="218" t="s">
        <v>37</v>
      </c>
      <c r="AM7" s="218" t="s">
        <v>1072</v>
      </c>
      <c r="AN7" s="229" t="s">
        <v>1073</v>
      </c>
      <c r="AO7" s="218" t="s">
        <v>37</v>
      </c>
      <c r="AP7" s="218" t="s">
        <v>1074</v>
      </c>
      <c r="AQ7" s="218" t="s">
        <v>1075</v>
      </c>
    </row>
    <row r="8" spans="1:44" ht="11.25" customHeight="1" x14ac:dyDescent="0.2">
      <c r="B8" s="219" t="s">
        <v>796</v>
      </c>
      <c r="C8" s="220" t="s">
        <v>743</v>
      </c>
      <c r="D8" s="220" t="s">
        <v>797</v>
      </c>
      <c r="E8" s="220" t="s">
        <v>743</v>
      </c>
      <c r="F8" s="220"/>
      <c r="G8" s="220"/>
      <c r="H8" s="221" t="s">
        <v>798</v>
      </c>
      <c r="I8" s="222">
        <v>2020110010102</v>
      </c>
      <c r="J8" s="221">
        <v>7578</v>
      </c>
      <c r="K8" s="221" t="s">
        <v>799</v>
      </c>
      <c r="L8" s="226" t="s">
        <v>800</v>
      </c>
      <c r="M8" s="221" t="s">
        <v>1076</v>
      </c>
      <c r="N8" s="221" t="s">
        <v>801</v>
      </c>
      <c r="O8" s="221" t="s">
        <v>743</v>
      </c>
      <c r="P8" s="223" t="s">
        <v>802</v>
      </c>
      <c r="Q8" s="223" t="s">
        <v>803</v>
      </c>
      <c r="R8" s="221" t="s">
        <v>743</v>
      </c>
      <c r="S8" s="221" t="s">
        <v>743</v>
      </c>
      <c r="T8" s="221" t="s">
        <v>743</v>
      </c>
      <c r="U8" s="221" t="s">
        <v>804</v>
      </c>
      <c r="V8" s="221"/>
      <c r="W8" s="221" t="s">
        <v>231</v>
      </c>
      <c r="X8" s="221" t="s">
        <v>486</v>
      </c>
      <c r="Y8" s="221"/>
      <c r="AA8" s="226" t="s">
        <v>805</v>
      </c>
      <c r="AB8" s="483" t="s">
        <v>1384</v>
      </c>
      <c r="AC8" s="221" t="s">
        <v>806</v>
      </c>
      <c r="AD8" s="224" t="s">
        <v>807</v>
      </c>
      <c r="AE8" s="225">
        <v>2020110010114</v>
      </c>
      <c r="AF8" s="226" t="s">
        <v>1077</v>
      </c>
      <c r="AG8" s="226" t="s">
        <v>1078</v>
      </c>
      <c r="AH8" s="226" t="s">
        <v>1079</v>
      </c>
      <c r="AI8" s="226" t="s">
        <v>1080</v>
      </c>
      <c r="AJ8" s="226" t="s">
        <v>1081</v>
      </c>
      <c r="AK8" s="227" t="s">
        <v>1082</v>
      </c>
      <c r="AM8" s="218" t="s">
        <v>1083</v>
      </c>
      <c r="AN8" s="218" t="s">
        <v>37</v>
      </c>
      <c r="AP8" s="218" t="s">
        <v>1084</v>
      </c>
      <c r="AQ8" s="218" t="s">
        <v>1085</v>
      </c>
    </row>
    <row r="9" spans="1:44" ht="11.25" customHeight="1" x14ac:dyDescent="0.2">
      <c r="B9" s="219" t="s">
        <v>808</v>
      </c>
      <c r="C9" s="220" t="s">
        <v>743</v>
      </c>
      <c r="D9" s="220" t="s">
        <v>809</v>
      </c>
      <c r="E9" s="220" t="s">
        <v>743</v>
      </c>
      <c r="F9" s="220"/>
      <c r="G9" s="220"/>
      <c r="H9" s="221" t="s">
        <v>810</v>
      </c>
      <c r="I9" s="222">
        <v>2020110010103</v>
      </c>
      <c r="J9" s="221">
        <v>7579</v>
      </c>
      <c r="K9" s="221" t="s">
        <v>811</v>
      </c>
      <c r="L9" s="221" t="s">
        <v>16</v>
      </c>
      <c r="M9" s="221" t="s">
        <v>1086</v>
      </c>
      <c r="N9" s="221" t="s">
        <v>812</v>
      </c>
      <c r="O9" s="221" t="s">
        <v>743</v>
      </c>
      <c r="P9" s="223" t="s">
        <v>813</v>
      </c>
      <c r="Q9" s="223" t="s">
        <v>814</v>
      </c>
      <c r="R9" s="221" t="s">
        <v>743</v>
      </c>
      <c r="S9" s="221" t="s">
        <v>743</v>
      </c>
      <c r="T9" s="221" t="s">
        <v>743</v>
      </c>
      <c r="U9" s="221"/>
      <c r="V9" s="221"/>
      <c r="W9" s="221" t="s">
        <v>232</v>
      </c>
      <c r="X9" s="221" t="s">
        <v>490</v>
      </c>
      <c r="Y9" s="221"/>
      <c r="AA9" s="216"/>
      <c r="AB9" s="483" t="s">
        <v>1385</v>
      </c>
      <c r="AC9" s="221" t="s">
        <v>815</v>
      </c>
      <c r="AD9" s="224" t="s">
        <v>816</v>
      </c>
      <c r="AE9" s="231">
        <v>2020110010102</v>
      </c>
      <c r="AF9" s="226" t="s">
        <v>1077</v>
      </c>
      <c r="AH9" s="226" t="s">
        <v>1087</v>
      </c>
      <c r="AI9" s="226"/>
      <c r="AJ9" s="226" t="s">
        <v>1088</v>
      </c>
      <c r="AK9" s="227" t="s">
        <v>1089</v>
      </c>
      <c r="AM9" s="218" t="s">
        <v>1090</v>
      </c>
      <c r="AP9" s="218" t="s">
        <v>1091</v>
      </c>
      <c r="AQ9" s="218" t="s">
        <v>1092</v>
      </c>
    </row>
    <row r="10" spans="1:44" ht="11.25" customHeight="1" x14ac:dyDescent="0.2">
      <c r="B10" s="219" t="s">
        <v>817</v>
      </c>
      <c r="C10" s="220" t="s">
        <v>743</v>
      </c>
      <c r="D10" s="220" t="s">
        <v>818</v>
      </c>
      <c r="E10" s="220" t="s">
        <v>743</v>
      </c>
      <c r="F10" s="220"/>
      <c r="G10" s="220"/>
      <c r="H10" s="221" t="s">
        <v>819</v>
      </c>
      <c r="I10" s="222">
        <v>2020110010104</v>
      </c>
      <c r="J10" s="221">
        <v>7581</v>
      </c>
      <c r="K10" s="221" t="s">
        <v>820</v>
      </c>
      <c r="L10" s="226" t="s">
        <v>821</v>
      </c>
      <c r="M10" s="221" t="s">
        <v>1093</v>
      </c>
      <c r="N10" s="221" t="s">
        <v>822</v>
      </c>
      <c r="O10" s="221" t="s">
        <v>743</v>
      </c>
      <c r="P10" s="223" t="s">
        <v>823</v>
      </c>
      <c r="Q10" s="221" t="s">
        <v>743</v>
      </c>
      <c r="R10" s="221" t="s">
        <v>743</v>
      </c>
      <c r="S10" s="221" t="s">
        <v>743</v>
      </c>
      <c r="T10" s="221" t="s">
        <v>743</v>
      </c>
      <c r="U10" s="221"/>
      <c r="V10" s="221"/>
      <c r="W10" s="221" t="s">
        <v>233</v>
      </c>
      <c r="X10" s="221" t="s">
        <v>494</v>
      </c>
      <c r="Y10" s="221"/>
      <c r="AA10" s="216"/>
      <c r="AB10" s="483" t="s">
        <v>1386</v>
      </c>
      <c r="AC10" s="218" t="s">
        <v>169</v>
      </c>
      <c r="AD10" s="224" t="s">
        <v>824</v>
      </c>
      <c r="AE10" s="225">
        <v>2020110010123</v>
      </c>
      <c r="AF10" s="226" t="s">
        <v>1077</v>
      </c>
      <c r="AH10" s="226" t="s">
        <v>1094</v>
      </c>
      <c r="AI10" s="226"/>
      <c r="AJ10" s="226" t="s">
        <v>1095</v>
      </c>
      <c r="AK10" s="227" t="s">
        <v>1096</v>
      </c>
      <c r="AM10" s="218" t="s">
        <v>1097</v>
      </c>
      <c r="AP10" s="218" t="s">
        <v>1098</v>
      </c>
      <c r="AQ10" s="218" t="s">
        <v>1099</v>
      </c>
    </row>
    <row r="11" spans="1:44" ht="11.25" customHeight="1" x14ac:dyDescent="0.2">
      <c r="B11" s="219" t="s">
        <v>825</v>
      </c>
      <c r="C11" s="220" t="s">
        <v>743</v>
      </c>
      <c r="D11" s="220" t="s">
        <v>826</v>
      </c>
      <c r="E11" s="220" t="s">
        <v>743</v>
      </c>
      <c r="F11" s="220"/>
      <c r="G11" s="220"/>
      <c r="H11" s="221" t="s">
        <v>827</v>
      </c>
      <c r="I11" s="222">
        <v>2020110010106</v>
      </c>
      <c r="J11" s="221">
        <v>7583</v>
      </c>
      <c r="K11" s="221" t="s">
        <v>828</v>
      </c>
      <c r="L11" s="226" t="s">
        <v>829</v>
      </c>
      <c r="M11" s="221" t="s">
        <v>1100</v>
      </c>
      <c r="N11" s="221" t="s">
        <v>830</v>
      </c>
      <c r="O11" s="221" t="s">
        <v>743</v>
      </c>
      <c r="P11" s="223" t="s">
        <v>831</v>
      </c>
      <c r="Q11" s="221" t="s">
        <v>743</v>
      </c>
      <c r="R11" s="221" t="s">
        <v>743</v>
      </c>
      <c r="S11" s="221" t="s">
        <v>743</v>
      </c>
      <c r="T11" s="221" t="s">
        <v>743</v>
      </c>
      <c r="U11" s="221"/>
      <c r="V11" s="221"/>
      <c r="W11" s="221" t="s">
        <v>234</v>
      </c>
      <c r="X11" s="221" t="s">
        <v>499</v>
      </c>
      <c r="Y11" s="221"/>
      <c r="AA11" s="216"/>
      <c r="AB11" s="484" t="s">
        <v>1387</v>
      </c>
      <c r="AC11" s="221" t="s">
        <v>832</v>
      </c>
      <c r="AD11" s="224" t="s">
        <v>833</v>
      </c>
      <c r="AE11" s="225">
        <v>2020110010112</v>
      </c>
      <c r="AF11" s="226" t="s">
        <v>1077</v>
      </c>
      <c r="AH11" s="226" t="s">
        <v>1101</v>
      </c>
      <c r="AI11" s="226"/>
      <c r="AJ11" s="226" t="s">
        <v>1102</v>
      </c>
      <c r="AK11" s="227" t="s">
        <v>1103</v>
      </c>
      <c r="AM11" s="218" t="s">
        <v>1104</v>
      </c>
      <c r="AP11" s="218" t="s">
        <v>1105</v>
      </c>
      <c r="AQ11" s="218" t="s">
        <v>1106</v>
      </c>
    </row>
    <row r="12" spans="1:44" ht="11.25" customHeight="1" x14ac:dyDescent="0.2">
      <c r="B12" s="219" t="s">
        <v>834</v>
      </c>
      <c r="C12" s="220" t="s">
        <v>743</v>
      </c>
      <c r="D12" s="220" t="s">
        <v>835</v>
      </c>
      <c r="E12" s="220" t="s">
        <v>743</v>
      </c>
      <c r="F12" s="220"/>
      <c r="G12" s="220"/>
      <c r="H12" s="221" t="s">
        <v>836</v>
      </c>
      <c r="I12" s="222">
        <v>2020110010107</v>
      </c>
      <c r="J12" s="221">
        <v>7587</v>
      </c>
      <c r="K12" s="221" t="s">
        <v>837</v>
      </c>
      <c r="L12" s="221" t="s">
        <v>838</v>
      </c>
      <c r="M12" s="221" t="s">
        <v>1107</v>
      </c>
      <c r="N12" s="221" t="s">
        <v>839</v>
      </c>
      <c r="O12" s="221" t="s">
        <v>743</v>
      </c>
      <c r="P12" s="223" t="s">
        <v>840</v>
      </c>
      <c r="Q12" s="221" t="s">
        <v>743</v>
      </c>
      <c r="R12" s="221" t="s">
        <v>743</v>
      </c>
      <c r="S12" s="221" t="s">
        <v>743</v>
      </c>
      <c r="T12" s="221" t="s">
        <v>743</v>
      </c>
      <c r="U12" s="221"/>
      <c r="V12" s="221"/>
      <c r="W12" s="232" t="s">
        <v>235</v>
      </c>
      <c r="X12" s="232"/>
      <c r="Y12" s="221"/>
      <c r="AA12" s="221"/>
      <c r="AB12" s="484" t="s">
        <v>973</v>
      </c>
      <c r="AC12" s="221" t="s">
        <v>841</v>
      </c>
      <c r="AD12" s="224" t="s">
        <v>842</v>
      </c>
      <c r="AE12" s="225">
        <v>2020110010091</v>
      </c>
      <c r="AF12" s="226" t="s">
        <v>1077</v>
      </c>
      <c r="AH12" s="226" t="s">
        <v>1108</v>
      </c>
      <c r="AI12" s="226"/>
      <c r="AJ12" s="226" t="s">
        <v>1109</v>
      </c>
      <c r="AK12" s="227" t="s">
        <v>1110</v>
      </c>
      <c r="AM12" s="218" t="s">
        <v>1111</v>
      </c>
      <c r="AP12" s="218" t="s">
        <v>1112</v>
      </c>
      <c r="AQ12" s="218" t="s">
        <v>1113</v>
      </c>
    </row>
    <row r="13" spans="1:44" ht="11.25" customHeight="1" x14ac:dyDescent="0.2">
      <c r="B13" s="219" t="s">
        <v>28</v>
      </c>
      <c r="C13" s="220" t="s">
        <v>743</v>
      </c>
      <c r="D13" s="220" t="s">
        <v>843</v>
      </c>
      <c r="E13" s="220" t="s">
        <v>743</v>
      </c>
      <c r="F13" s="220"/>
      <c r="G13" s="220"/>
      <c r="H13" s="221" t="s">
        <v>844</v>
      </c>
      <c r="I13" s="222">
        <v>2020110010111</v>
      </c>
      <c r="J13" s="221">
        <v>7588</v>
      </c>
      <c r="K13" s="221" t="s">
        <v>845</v>
      </c>
      <c r="L13" s="226" t="s">
        <v>846</v>
      </c>
      <c r="M13" s="221" t="s">
        <v>1114</v>
      </c>
      <c r="N13" s="221" t="s">
        <v>847</v>
      </c>
      <c r="O13" s="221" t="s">
        <v>743</v>
      </c>
      <c r="P13" s="223" t="s">
        <v>848</v>
      </c>
      <c r="Q13" s="221" t="s">
        <v>743</v>
      </c>
      <c r="R13" s="221" t="s">
        <v>743</v>
      </c>
      <c r="S13" s="221" t="s">
        <v>743</v>
      </c>
      <c r="T13" s="221" t="s">
        <v>743</v>
      </c>
      <c r="U13" s="221"/>
      <c r="V13" s="221"/>
      <c r="W13" s="232" t="s">
        <v>849</v>
      </c>
      <c r="X13" s="232"/>
      <c r="Y13" s="232"/>
      <c r="AA13" s="221"/>
      <c r="AB13" s="484" t="s">
        <v>974</v>
      </c>
      <c r="AC13" s="218" t="s">
        <v>175</v>
      </c>
      <c r="AD13" s="224" t="s">
        <v>850</v>
      </c>
      <c r="AE13" s="225">
        <v>202010010094</v>
      </c>
      <c r="AF13" s="226" t="s">
        <v>1115</v>
      </c>
      <c r="AH13" s="226" t="s">
        <v>1116</v>
      </c>
      <c r="AI13" s="226"/>
      <c r="AJ13" s="226" t="s">
        <v>1117</v>
      </c>
      <c r="AK13" s="233" t="s">
        <v>1118</v>
      </c>
      <c r="AM13" s="218" t="s">
        <v>37</v>
      </c>
      <c r="AP13" s="218" t="s">
        <v>1119</v>
      </c>
      <c r="AQ13" s="218" t="s">
        <v>1120</v>
      </c>
    </row>
    <row r="14" spans="1:44" ht="11.25" customHeight="1" x14ac:dyDescent="0.2">
      <c r="B14" s="220" t="s">
        <v>743</v>
      </c>
      <c r="C14" s="220" t="s">
        <v>743</v>
      </c>
      <c r="D14" s="220" t="s">
        <v>851</v>
      </c>
      <c r="E14" s="220" t="s">
        <v>743</v>
      </c>
      <c r="F14" s="220"/>
      <c r="G14" s="220"/>
      <c r="H14" s="221" t="s">
        <v>852</v>
      </c>
      <c r="I14" s="222">
        <v>2020110010112</v>
      </c>
      <c r="J14" s="221">
        <v>7589</v>
      </c>
      <c r="K14" s="221" t="s">
        <v>853</v>
      </c>
      <c r="L14" s="226" t="s">
        <v>854</v>
      </c>
      <c r="M14" s="221" t="s">
        <v>1121</v>
      </c>
      <c r="N14" s="221" t="s">
        <v>855</v>
      </c>
      <c r="O14" s="221" t="s">
        <v>743</v>
      </c>
      <c r="P14" s="223" t="s">
        <v>856</v>
      </c>
      <c r="Q14" s="221" t="s">
        <v>743</v>
      </c>
      <c r="R14" s="221" t="s">
        <v>743</v>
      </c>
      <c r="S14" s="221" t="s">
        <v>743</v>
      </c>
      <c r="T14" s="221" t="s">
        <v>743</v>
      </c>
      <c r="U14" s="221"/>
      <c r="V14" s="221"/>
      <c r="W14" s="232" t="s">
        <v>237</v>
      </c>
      <c r="X14" s="232"/>
      <c r="AA14" s="221"/>
      <c r="AB14" s="484" t="s">
        <v>975</v>
      </c>
      <c r="AC14" s="221" t="s">
        <v>176</v>
      </c>
      <c r="AD14" s="224" t="s">
        <v>857</v>
      </c>
      <c r="AE14" s="225">
        <v>2020110010103</v>
      </c>
      <c r="AF14" s="226" t="s">
        <v>1122</v>
      </c>
      <c r="AH14" s="226" t="s">
        <v>1123</v>
      </c>
      <c r="AI14" s="226"/>
      <c r="AJ14" s="226" t="s">
        <v>1124</v>
      </c>
      <c r="AK14" s="227" t="s">
        <v>1125</v>
      </c>
      <c r="AP14" s="218" t="s">
        <v>1126</v>
      </c>
      <c r="AQ14" s="218" t="s">
        <v>1127</v>
      </c>
    </row>
    <row r="15" spans="1:44" ht="11.25" customHeight="1" x14ac:dyDescent="0.2">
      <c r="B15" s="220" t="s">
        <v>743</v>
      </c>
      <c r="C15" s="220" t="s">
        <v>743</v>
      </c>
      <c r="D15" s="220" t="s">
        <v>858</v>
      </c>
      <c r="E15" s="220" t="s">
        <v>743</v>
      </c>
      <c r="F15" s="220"/>
      <c r="G15" s="220"/>
      <c r="H15" s="221" t="s">
        <v>859</v>
      </c>
      <c r="I15" s="222">
        <v>2020110010114</v>
      </c>
      <c r="J15" s="221">
        <v>7593</v>
      </c>
      <c r="K15" s="221" t="s">
        <v>853</v>
      </c>
      <c r="L15" s="226" t="s">
        <v>860</v>
      </c>
      <c r="M15" s="221" t="s">
        <v>1128</v>
      </c>
      <c r="N15" s="221" t="s">
        <v>861</v>
      </c>
      <c r="O15" s="221" t="s">
        <v>743</v>
      </c>
      <c r="P15" s="221" t="s">
        <v>743</v>
      </c>
      <c r="Q15" s="221" t="s">
        <v>743</v>
      </c>
      <c r="R15" s="221" t="s">
        <v>743</v>
      </c>
      <c r="S15" s="221" t="s">
        <v>743</v>
      </c>
      <c r="T15" s="221" t="s">
        <v>743</v>
      </c>
      <c r="U15" s="221"/>
      <c r="V15" s="221"/>
      <c r="W15" s="232" t="s">
        <v>238</v>
      </c>
      <c r="X15" s="232"/>
      <c r="AA15" s="221"/>
      <c r="AB15" s="484" t="s">
        <v>976</v>
      </c>
      <c r="AC15" s="221" t="s">
        <v>177</v>
      </c>
      <c r="AD15" s="224" t="s">
        <v>862</v>
      </c>
      <c r="AE15" s="225">
        <v>2020110010101</v>
      </c>
      <c r="AF15" s="226" t="s">
        <v>1129</v>
      </c>
      <c r="AH15" s="226" t="s">
        <v>1130</v>
      </c>
      <c r="AI15" s="226"/>
      <c r="AJ15" s="226" t="s">
        <v>1131</v>
      </c>
      <c r="AK15" s="227" t="s">
        <v>1132</v>
      </c>
      <c r="AP15" s="218" t="s">
        <v>1133</v>
      </c>
      <c r="AQ15" s="218" t="s">
        <v>1134</v>
      </c>
    </row>
    <row r="16" spans="1:44" ht="11.25" customHeight="1" x14ac:dyDescent="0.2">
      <c r="B16" s="220" t="s">
        <v>743</v>
      </c>
      <c r="C16" s="220" t="s">
        <v>743</v>
      </c>
      <c r="D16" s="220" t="s">
        <v>863</v>
      </c>
      <c r="E16" s="220" t="s">
        <v>743</v>
      </c>
      <c r="F16" s="220"/>
      <c r="G16" s="220"/>
      <c r="H16" s="221" t="s">
        <v>864</v>
      </c>
      <c r="I16" s="222">
        <v>2020110010119</v>
      </c>
      <c r="J16" s="221">
        <v>7595</v>
      </c>
      <c r="K16" s="221" t="s">
        <v>865</v>
      </c>
      <c r="L16" s="226" t="s">
        <v>866</v>
      </c>
      <c r="M16" s="221" t="s">
        <v>1135</v>
      </c>
      <c r="N16" s="221" t="s">
        <v>743</v>
      </c>
      <c r="O16" s="221" t="s">
        <v>743</v>
      </c>
      <c r="P16" s="221" t="s">
        <v>743</v>
      </c>
      <c r="Q16" s="221" t="s">
        <v>743</v>
      </c>
      <c r="R16" s="221" t="s">
        <v>743</v>
      </c>
      <c r="S16" s="221" t="s">
        <v>743</v>
      </c>
      <c r="T16" s="221" t="s">
        <v>743</v>
      </c>
      <c r="U16" s="221"/>
      <c r="V16" s="221"/>
      <c r="W16" s="232" t="s">
        <v>239</v>
      </c>
      <c r="X16" s="232"/>
      <c r="AA16" s="221"/>
      <c r="AB16" s="484" t="s">
        <v>1388</v>
      </c>
      <c r="AC16" s="218" t="s">
        <v>172</v>
      </c>
      <c r="AD16" s="224" t="s">
        <v>867</v>
      </c>
      <c r="AE16" s="225">
        <v>2020110010104</v>
      </c>
      <c r="AF16" s="226" t="s">
        <v>1129</v>
      </c>
      <c r="AH16" s="226" t="s">
        <v>1136</v>
      </c>
      <c r="AI16" s="226"/>
      <c r="AJ16" s="226" t="s">
        <v>1137</v>
      </c>
      <c r="AK16" s="227" t="s">
        <v>1138</v>
      </c>
      <c r="AP16" s="218" t="s">
        <v>1133</v>
      </c>
      <c r="AQ16" s="218" t="s">
        <v>1139</v>
      </c>
    </row>
    <row r="17" spans="2:43" ht="11.25" customHeight="1" x14ac:dyDescent="0.2">
      <c r="B17" s="220" t="s">
        <v>743</v>
      </c>
      <c r="C17" s="220" t="s">
        <v>743</v>
      </c>
      <c r="D17" s="220" t="s">
        <v>868</v>
      </c>
      <c r="E17" s="220" t="s">
        <v>743</v>
      </c>
      <c r="F17" s="220"/>
      <c r="G17" s="220"/>
      <c r="H17" s="221" t="s">
        <v>869</v>
      </c>
      <c r="I17" s="222">
        <v>2020110010120</v>
      </c>
      <c r="J17" s="221">
        <v>7596</v>
      </c>
      <c r="K17" s="221" t="s">
        <v>870</v>
      </c>
      <c r="L17" s="226" t="s">
        <v>871</v>
      </c>
      <c r="M17" s="221" t="s">
        <v>1140</v>
      </c>
      <c r="N17" s="221" t="s">
        <v>743</v>
      </c>
      <c r="O17" s="221" t="s">
        <v>743</v>
      </c>
      <c r="P17" s="221" t="s">
        <v>743</v>
      </c>
      <c r="Q17" s="221" t="s">
        <v>743</v>
      </c>
      <c r="R17" s="221" t="s">
        <v>743</v>
      </c>
      <c r="S17" s="221" t="s">
        <v>743</v>
      </c>
      <c r="T17" s="221" t="s">
        <v>743</v>
      </c>
      <c r="U17" s="221"/>
      <c r="V17" s="221"/>
      <c r="W17" s="232" t="s">
        <v>240</v>
      </c>
      <c r="X17" s="232"/>
      <c r="AC17" s="221" t="s">
        <v>168</v>
      </c>
      <c r="AD17" s="224" t="s">
        <v>872</v>
      </c>
      <c r="AE17" s="225">
        <v>2020110010106</v>
      </c>
      <c r="AF17" s="226" t="s">
        <v>1129</v>
      </c>
      <c r="AH17" s="226" t="s">
        <v>1141</v>
      </c>
      <c r="AI17" s="226"/>
      <c r="AJ17" s="226" t="s">
        <v>1142</v>
      </c>
      <c r="AK17" s="227" t="s">
        <v>1143</v>
      </c>
      <c r="AP17" s="218" t="s">
        <v>1133</v>
      </c>
      <c r="AQ17" s="218" t="s">
        <v>1144</v>
      </c>
    </row>
    <row r="18" spans="2:43" ht="11.25" customHeight="1" x14ac:dyDescent="0.2">
      <c r="B18" s="220" t="s">
        <v>743</v>
      </c>
      <c r="C18" s="220" t="s">
        <v>743</v>
      </c>
      <c r="D18" s="220" t="s">
        <v>873</v>
      </c>
      <c r="E18" s="220" t="s">
        <v>743</v>
      </c>
      <c r="F18" s="220"/>
      <c r="G18" s="220"/>
      <c r="H18" s="221" t="s">
        <v>874</v>
      </c>
      <c r="I18" s="222">
        <v>2020110010123</v>
      </c>
      <c r="J18" s="221">
        <v>7653</v>
      </c>
      <c r="K18" s="221" t="s">
        <v>875</v>
      </c>
      <c r="L18" s="226" t="s">
        <v>876</v>
      </c>
      <c r="M18" s="221" t="s">
        <v>1145</v>
      </c>
      <c r="N18" s="221" t="s">
        <v>743</v>
      </c>
      <c r="O18" s="221" t="s">
        <v>743</v>
      </c>
      <c r="P18" s="221" t="s">
        <v>743</v>
      </c>
      <c r="Q18" s="221" t="s">
        <v>743</v>
      </c>
      <c r="R18" s="221" t="s">
        <v>743</v>
      </c>
      <c r="S18" s="221" t="s">
        <v>743</v>
      </c>
      <c r="T18" s="221" t="s">
        <v>743</v>
      </c>
      <c r="U18" s="221"/>
      <c r="V18" s="221"/>
      <c r="W18" s="232" t="s">
        <v>241</v>
      </c>
      <c r="X18" s="232"/>
      <c r="AC18" s="221" t="s">
        <v>167</v>
      </c>
      <c r="AD18" s="224" t="s">
        <v>877</v>
      </c>
      <c r="AE18" s="225">
        <v>2020110010111</v>
      </c>
      <c r="AF18" s="226" t="s">
        <v>1129</v>
      </c>
      <c r="AH18" s="226" t="s">
        <v>1146</v>
      </c>
      <c r="AI18" s="226"/>
      <c r="AJ18" s="226" t="s">
        <v>1147</v>
      </c>
      <c r="AK18" s="227" t="s">
        <v>1148</v>
      </c>
      <c r="AP18" s="218" t="s">
        <v>1149</v>
      </c>
      <c r="AQ18" s="218" t="s">
        <v>1150</v>
      </c>
    </row>
    <row r="19" spans="2:43" ht="11.25" customHeight="1" x14ac:dyDescent="0.2">
      <c r="B19" s="220" t="s">
        <v>743</v>
      </c>
      <c r="C19" s="220" t="s">
        <v>743</v>
      </c>
      <c r="D19" s="220" t="s">
        <v>878</v>
      </c>
      <c r="E19" s="220" t="s">
        <v>743</v>
      </c>
      <c r="F19" s="220"/>
      <c r="G19" s="220"/>
      <c r="H19" s="221" t="s">
        <v>879</v>
      </c>
      <c r="I19" s="222"/>
      <c r="J19" s="221"/>
      <c r="K19" s="221"/>
      <c r="L19" s="226" t="s">
        <v>1151</v>
      </c>
      <c r="M19" s="221"/>
      <c r="N19" s="221" t="s">
        <v>743</v>
      </c>
      <c r="O19" s="221" t="s">
        <v>743</v>
      </c>
      <c r="P19" s="221" t="s">
        <v>743</v>
      </c>
      <c r="Q19" s="221" t="s">
        <v>743</v>
      </c>
      <c r="R19" s="221" t="s">
        <v>743</v>
      </c>
      <c r="S19" s="221" t="s">
        <v>743</v>
      </c>
      <c r="T19" s="221" t="s">
        <v>743</v>
      </c>
      <c r="U19" s="221"/>
      <c r="V19" s="221"/>
      <c r="W19" s="232" t="s">
        <v>880</v>
      </c>
      <c r="X19" s="232"/>
      <c r="AC19" s="218" t="s">
        <v>193</v>
      </c>
      <c r="AD19" s="224" t="s">
        <v>881</v>
      </c>
      <c r="AF19" s="226" t="s">
        <v>1129</v>
      </c>
      <c r="AH19" s="226" t="s">
        <v>1152</v>
      </c>
      <c r="AI19" s="226"/>
      <c r="AJ19" s="226" t="s">
        <v>1153</v>
      </c>
      <c r="AK19" s="227" t="s">
        <v>1154</v>
      </c>
      <c r="AP19" s="218" t="s">
        <v>1155</v>
      </c>
      <c r="AQ19" s="218" t="s">
        <v>1156</v>
      </c>
    </row>
    <row r="20" spans="2:43" ht="11.25" customHeight="1" x14ac:dyDescent="0.2">
      <c r="B20" s="220" t="s">
        <v>743</v>
      </c>
      <c r="C20" s="220" t="s">
        <v>743</v>
      </c>
      <c r="D20" s="220" t="s">
        <v>882</v>
      </c>
      <c r="E20" s="220" t="s">
        <v>743</v>
      </c>
      <c r="F20" s="220"/>
      <c r="G20" s="220"/>
      <c r="H20" s="221" t="s">
        <v>883</v>
      </c>
      <c r="I20" s="222"/>
      <c r="J20" s="221"/>
      <c r="K20" s="221"/>
      <c r="M20" s="221"/>
      <c r="N20" s="221" t="s">
        <v>743</v>
      </c>
      <c r="O20" s="221" t="s">
        <v>743</v>
      </c>
      <c r="P20" s="221" t="s">
        <v>743</v>
      </c>
      <c r="Q20" s="221" t="s">
        <v>743</v>
      </c>
      <c r="R20" s="221" t="s">
        <v>743</v>
      </c>
      <c r="S20" s="221" t="s">
        <v>743</v>
      </c>
      <c r="T20" s="221" t="s">
        <v>743</v>
      </c>
      <c r="U20" s="221"/>
      <c r="V20" s="221"/>
      <c r="W20" s="232" t="s">
        <v>884</v>
      </c>
      <c r="X20" s="232"/>
      <c r="AC20" s="221" t="s">
        <v>194</v>
      </c>
      <c r="AD20" s="224" t="s">
        <v>885</v>
      </c>
      <c r="AF20" s="226" t="s">
        <v>1157</v>
      </c>
      <c r="AH20" s="226" t="s">
        <v>1158</v>
      </c>
      <c r="AI20" s="226"/>
      <c r="AJ20" s="226" t="s">
        <v>1159</v>
      </c>
      <c r="AK20" s="227" t="s">
        <v>1160</v>
      </c>
      <c r="AP20" s="218" t="s">
        <v>1155</v>
      </c>
      <c r="AQ20" s="218" t="s">
        <v>1161</v>
      </c>
    </row>
    <row r="21" spans="2:43" ht="11.25" customHeight="1" x14ac:dyDescent="0.2">
      <c r="B21" s="220" t="s">
        <v>743</v>
      </c>
      <c r="C21" s="220" t="s">
        <v>743</v>
      </c>
      <c r="D21" s="220" t="s">
        <v>22</v>
      </c>
      <c r="E21" s="220" t="s">
        <v>743</v>
      </c>
      <c r="F21" s="220"/>
      <c r="G21" s="220"/>
      <c r="H21" s="221" t="s">
        <v>886</v>
      </c>
      <c r="I21" s="221"/>
      <c r="J21" s="221"/>
      <c r="K21" s="221"/>
      <c r="M21" s="221"/>
      <c r="N21" s="221" t="s">
        <v>743</v>
      </c>
      <c r="O21" s="221" t="s">
        <v>743</v>
      </c>
      <c r="P21" s="221" t="s">
        <v>743</v>
      </c>
      <c r="Q21" s="221" t="s">
        <v>743</v>
      </c>
      <c r="R21" s="221" t="s">
        <v>743</v>
      </c>
      <c r="S21" s="221" t="s">
        <v>743</v>
      </c>
      <c r="T21" s="221" t="s">
        <v>743</v>
      </c>
      <c r="U21" s="221"/>
      <c r="V21" s="221"/>
      <c r="W21" s="232" t="s">
        <v>244</v>
      </c>
      <c r="X21" s="232"/>
      <c r="AC21" s="221" t="s">
        <v>195</v>
      </c>
      <c r="AD21" s="224" t="s">
        <v>887</v>
      </c>
      <c r="AF21" s="226" t="s">
        <v>1157</v>
      </c>
      <c r="AH21" s="226" t="s">
        <v>1162</v>
      </c>
      <c r="AI21" s="226"/>
      <c r="AJ21" s="226"/>
      <c r="AK21" s="227" t="s">
        <v>1163</v>
      </c>
      <c r="AP21" s="218" t="s">
        <v>1164</v>
      </c>
      <c r="AQ21" s="218" t="s">
        <v>1165</v>
      </c>
    </row>
    <row r="22" spans="2:43" ht="11.25" customHeight="1" x14ac:dyDescent="0.2">
      <c r="B22" s="220" t="s">
        <v>743</v>
      </c>
      <c r="C22" s="220" t="s">
        <v>743</v>
      </c>
      <c r="D22" s="220" t="s">
        <v>888</v>
      </c>
      <c r="E22" s="220" t="s">
        <v>743</v>
      </c>
      <c r="F22" s="220"/>
      <c r="G22" s="220"/>
      <c r="H22" s="221" t="s">
        <v>889</v>
      </c>
      <c r="I22" s="222"/>
      <c r="J22" s="221"/>
      <c r="K22" s="221"/>
      <c r="M22" s="221"/>
      <c r="N22" s="221" t="s">
        <v>743</v>
      </c>
      <c r="O22" s="221" t="s">
        <v>743</v>
      </c>
      <c r="P22" s="221" t="s">
        <v>743</v>
      </c>
      <c r="Q22" s="221" t="s">
        <v>743</v>
      </c>
      <c r="R22" s="221" t="s">
        <v>743</v>
      </c>
      <c r="S22" s="221" t="s">
        <v>743</v>
      </c>
      <c r="T22" s="221" t="s">
        <v>743</v>
      </c>
      <c r="U22" s="221"/>
      <c r="V22" s="221"/>
      <c r="W22" s="232" t="s">
        <v>245</v>
      </c>
      <c r="X22" s="232"/>
      <c r="AC22" s="218" t="s">
        <v>196</v>
      </c>
      <c r="AD22" s="224" t="s">
        <v>890</v>
      </c>
      <c r="AF22" s="226" t="s">
        <v>1166</v>
      </c>
      <c r="AH22" s="226" t="s">
        <v>1167</v>
      </c>
      <c r="AI22" s="226"/>
      <c r="AJ22" s="226"/>
      <c r="AK22" s="227" t="s">
        <v>1168</v>
      </c>
      <c r="AP22" s="218" t="s">
        <v>1164</v>
      </c>
      <c r="AQ22" s="218" t="s">
        <v>1165</v>
      </c>
    </row>
    <row r="23" spans="2:43" ht="11.25" customHeight="1" x14ac:dyDescent="0.2">
      <c r="B23" s="220" t="s">
        <v>743</v>
      </c>
      <c r="C23" s="220" t="s">
        <v>743</v>
      </c>
      <c r="D23" s="220" t="s">
        <v>891</v>
      </c>
      <c r="E23" s="220" t="s">
        <v>743</v>
      </c>
      <c r="F23" s="220"/>
      <c r="G23" s="220"/>
      <c r="H23" s="221" t="s">
        <v>892</v>
      </c>
      <c r="I23" s="222"/>
      <c r="J23" s="221"/>
      <c r="K23" s="221"/>
      <c r="M23" s="221"/>
      <c r="N23" s="221" t="s">
        <v>743</v>
      </c>
      <c r="O23" s="221" t="s">
        <v>743</v>
      </c>
      <c r="P23" s="221" t="s">
        <v>743</v>
      </c>
      <c r="Q23" s="221" t="s">
        <v>743</v>
      </c>
      <c r="R23" s="221" t="s">
        <v>743</v>
      </c>
      <c r="S23" s="221" t="s">
        <v>743</v>
      </c>
      <c r="T23" s="221" t="s">
        <v>743</v>
      </c>
      <c r="U23" s="221"/>
      <c r="V23" s="221"/>
      <c r="W23" s="221" t="s">
        <v>743</v>
      </c>
      <c r="X23" s="221"/>
      <c r="AC23" s="221" t="s">
        <v>893</v>
      </c>
      <c r="AD23" s="224" t="s">
        <v>894</v>
      </c>
      <c r="AF23" s="226" t="s">
        <v>1166</v>
      </c>
      <c r="AH23" s="226" t="s">
        <v>1169</v>
      </c>
      <c r="AI23" s="226"/>
      <c r="AJ23" s="226"/>
      <c r="AK23" s="227" t="s">
        <v>1170</v>
      </c>
      <c r="AP23" s="218" t="s">
        <v>1164</v>
      </c>
      <c r="AQ23" s="218" t="s">
        <v>1165</v>
      </c>
    </row>
    <row r="24" spans="2:43" ht="11.25" customHeight="1" x14ac:dyDescent="0.2">
      <c r="B24" s="220" t="s">
        <v>743</v>
      </c>
      <c r="C24" s="220" t="s">
        <v>743</v>
      </c>
      <c r="D24" s="220" t="s">
        <v>895</v>
      </c>
      <c r="E24" s="220" t="s">
        <v>743</v>
      </c>
      <c r="F24" s="220"/>
      <c r="G24" s="220"/>
      <c r="H24" s="221" t="s">
        <v>743</v>
      </c>
      <c r="I24" s="222"/>
      <c r="J24" s="221"/>
      <c r="K24" s="221"/>
      <c r="M24" s="221"/>
      <c r="N24" s="221" t="s">
        <v>743</v>
      </c>
      <c r="O24" s="221" t="s">
        <v>743</v>
      </c>
      <c r="P24" s="221" t="s">
        <v>743</v>
      </c>
      <c r="Q24" s="221" t="s">
        <v>743</v>
      </c>
      <c r="R24" s="221" t="s">
        <v>743</v>
      </c>
      <c r="S24" s="221" t="s">
        <v>743</v>
      </c>
      <c r="T24" s="221" t="s">
        <v>743</v>
      </c>
      <c r="U24" s="221"/>
      <c r="V24" s="221"/>
      <c r="W24" s="221" t="s">
        <v>743</v>
      </c>
      <c r="X24" s="221"/>
      <c r="AC24" s="221"/>
      <c r="AD24" s="224" t="s">
        <v>896</v>
      </c>
      <c r="AF24" s="226" t="s">
        <v>1166</v>
      </c>
      <c r="AH24" s="226" t="s">
        <v>1171</v>
      </c>
      <c r="AI24" s="226"/>
      <c r="AJ24" s="226"/>
      <c r="AK24" s="227" t="s">
        <v>1172</v>
      </c>
      <c r="AP24" s="218" t="s">
        <v>37</v>
      </c>
      <c r="AQ24" s="218" t="s">
        <v>37</v>
      </c>
    </row>
    <row r="25" spans="2:43" ht="11.25" customHeight="1" x14ac:dyDescent="0.2">
      <c r="B25" s="220" t="s">
        <v>743</v>
      </c>
      <c r="C25" s="235" t="s">
        <v>743</v>
      </c>
      <c r="D25" s="220" t="s">
        <v>897</v>
      </c>
      <c r="E25" s="220" t="s">
        <v>743</v>
      </c>
      <c r="F25" s="220"/>
      <c r="G25" s="220"/>
      <c r="H25" s="221" t="s">
        <v>743</v>
      </c>
      <c r="I25" s="222"/>
      <c r="J25" s="221"/>
      <c r="K25" s="221"/>
      <c r="M25" s="221"/>
      <c r="N25" s="221" t="s">
        <v>743</v>
      </c>
      <c r="O25" s="221" t="s">
        <v>743</v>
      </c>
      <c r="P25" s="221" t="s">
        <v>743</v>
      </c>
      <c r="Q25" s="221" t="s">
        <v>743</v>
      </c>
      <c r="R25" s="221" t="s">
        <v>743</v>
      </c>
      <c r="S25" s="221" t="s">
        <v>743</v>
      </c>
      <c r="T25" s="221" t="s">
        <v>743</v>
      </c>
      <c r="U25" s="221"/>
      <c r="V25" s="221"/>
      <c r="W25" s="221" t="s">
        <v>743</v>
      </c>
      <c r="X25" s="221"/>
      <c r="AD25" s="224" t="s">
        <v>136</v>
      </c>
      <c r="AF25" s="218" t="s">
        <v>1173</v>
      </c>
      <c r="AH25" s="226" t="s">
        <v>1174</v>
      </c>
      <c r="AI25" s="226"/>
      <c r="AJ25" s="226"/>
    </row>
    <row r="26" spans="2:43" ht="11.25" customHeight="1" x14ac:dyDescent="0.2">
      <c r="B26" s="220" t="s">
        <v>743</v>
      </c>
      <c r="C26" s="235" t="s">
        <v>743</v>
      </c>
      <c r="D26" s="220" t="s">
        <v>898</v>
      </c>
      <c r="E26" s="220" t="s">
        <v>743</v>
      </c>
      <c r="F26" s="220"/>
      <c r="G26" s="220"/>
      <c r="H26" s="221" t="s">
        <v>743</v>
      </c>
      <c r="I26" s="222"/>
      <c r="J26" s="221"/>
      <c r="K26" s="221"/>
      <c r="M26" s="221"/>
      <c r="N26" s="221" t="s">
        <v>743</v>
      </c>
      <c r="O26" s="221" t="s">
        <v>743</v>
      </c>
      <c r="P26" s="221" t="s">
        <v>743</v>
      </c>
      <c r="Q26" s="221" t="s">
        <v>743</v>
      </c>
      <c r="R26" s="221" t="s">
        <v>743</v>
      </c>
      <c r="S26" s="221" t="s">
        <v>743</v>
      </c>
      <c r="T26" s="221" t="s">
        <v>743</v>
      </c>
      <c r="U26" s="221"/>
      <c r="V26" s="221"/>
      <c r="W26" s="221" t="s">
        <v>743</v>
      </c>
      <c r="X26" s="221"/>
      <c r="AD26" s="236" t="s">
        <v>899</v>
      </c>
      <c r="AF26" s="218" t="s">
        <v>1175</v>
      </c>
      <c r="AH26" s="226" t="s">
        <v>1176</v>
      </c>
      <c r="AI26" s="226"/>
      <c r="AJ26" s="226"/>
    </row>
    <row r="27" spans="2:43" ht="11.25" customHeight="1" x14ac:dyDescent="0.2">
      <c r="B27" s="220" t="s">
        <v>743</v>
      </c>
      <c r="C27" s="235" t="s">
        <v>743</v>
      </c>
      <c r="D27" s="220" t="s">
        <v>900</v>
      </c>
      <c r="E27" s="220" t="s">
        <v>743</v>
      </c>
      <c r="F27" s="220"/>
      <c r="G27" s="220"/>
      <c r="H27" s="221" t="s">
        <v>743</v>
      </c>
      <c r="I27" s="222"/>
      <c r="J27" s="221"/>
      <c r="K27" s="221"/>
      <c r="M27" s="221"/>
      <c r="N27" s="221" t="s">
        <v>743</v>
      </c>
      <c r="O27" s="221" t="s">
        <v>743</v>
      </c>
      <c r="P27" s="221" t="s">
        <v>743</v>
      </c>
      <c r="Q27" s="221" t="s">
        <v>743</v>
      </c>
      <c r="R27" s="221" t="s">
        <v>743</v>
      </c>
      <c r="S27" s="221" t="s">
        <v>743</v>
      </c>
      <c r="T27" s="221" t="s">
        <v>743</v>
      </c>
      <c r="U27" s="221"/>
      <c r="V27" s="221"/>
      <c r="W27" s="221" t="s">
        <v>743</v>
      </c>
      <c r="X27" s="221"/>
      <c r="AD27" s="236" t="s">
        <v>901</v>
      </c>
      <c r="AF27" s="218" t="s">
        <v>1177</v>
      </c>
    </row>
    <row r="28" spans="2:43" ht="11.25" customHeight="1" x14ac:dyDescent="0.2">
      <c r="B28" s="220" t="s">
        <v>743</v>
      </c>
      <c r="C28" s="235" t="s">
        <v>743</v>
      </c>
      <c r="D28" s="220" t="s">
        <v>902</v>
      </c>
      <c r="E28" s="220" t="s">
        <v>743</v>
      </c>
      <c r="F28" s="220"/>
      <c r="G28" s="220"/>
      <c r="H28" s="221" t="s">
        <v>743</v>
      </c>
      <c r="I28" s="222"/>
      <c r="J28" s="221"/>
      <c r="K28" s="221"/>
      <c r="M28" s="221"/>
      <c r="N28" s="221" t="s">
        <v>743</v>
      </c>
      <c r="O28" s="221" t="s">
        <v>743</v>
      </c>
      <c r="P28" s="221" t="s">
        <v>743</v>
      </c>
      <c r="Q28" s="221" t="s">
        <v>743</v>
      </c>
      <c r="R28" s="221" t="s">
        <v>743</v>
      </c>
      <c r="S28" s="221" t="s">
        <v>743</v>
      </c>
      <c r="T28" s="221" t="s">
        <v>743</v>
      </c>
      <c r="U28" s="221"/>
      <c r="V28" s="221"/>
      <c r="W28" s="221" t="s">
        <v>743</v>
      </c>
      <c r="X28" s="221"/>
      <c r="AD28" s="236" t="s">
        <v>903</v>
      </c>
      <c r="AF28" s="218" t="s">
        <v>1178</v>
      </c>
    </row>
    <row r="29" spans="2:43" ht="11.25" customHeight="1" x14ac:dyDescent="0.2">
      <c r="B29" s="220" t="s">
        <v>743</v>
      </c>
      <c r="C29" s="235" t="s">
        <v>743</v>
      </c>
      <c r="D29" s="220" t="s">
        <v>904</v>
      </c>
      <c r="E29" s="220" t="s">
        <v>743</v>
      </c>
      <c r="F29" s="220"/>
      <c r="G29" s="220"/>
      <c r="H29" s="221" t="s">
        <v>743</v>
      </c>
      <c r="I29" s="222"/>
      <c r="J29" s="221"/>
      <c r="K29" s="221"/>
      <c r="M29" s="221"/>
      <c r="N29" s="221" t="s">
        <v>743</v>
      </c>
      <c r="O29" s="221" t="s">
        <v>743</v>
      </c>
      <c r="P29" s="221" t="s">
        <v>743</v>
      </c>
      <c r="Q29" s="221" t="s">
        <v>743</v>
      </c>
      <c r="R29" s="221" t="s">
        <v>743</v>
      </c>
      <c r="S29" s="221" t="s">
        <v>743</v>
      </c>
      <c r="T29" s="221" t="s">
        <v>743</v>
      </c>
      <c r="U29" s="221"/>
      <c r="V29" s="221"/>
      <c r="W29" s="221" t="s">
        <v>743</v>
      </c>
      <c r="X29" s="221"/>
      <c r="AD29" s="236" t="s">
        <v>905</v>
      </c>
      <c r="AF29" s="218" t="s">
        <v>1175</v>
      </c>
    </row>
    <row r="30" spans="2:43" ht="11.25" customHeight="1" x14ac:dyDescent="0.2">
      <c r="B30" s="235" t="s">
        <v>743</v>
      </c>
      <c r="C30" s="235" t="s">
        <v>743</v>
      </c>
      <c r="D30" s="220" t="s">
        <v>906</v>
      </c>
      <c r="E30" s="220" t="s">
        <v>743</v>
      </c>
      <c r="F30" s="220"/>
      <c r="G30" s="220"/>
      <c r="H30" s="221" t="s">
        <v>743</v>
      </c>
      <c r="I30" s="222"/>
      <c r="J30" s="221"/>
      <c r="K30" s="221"/>
      <c r="M30" s="221" t="s">
        <v>743</v>
      </c>
      <c r="N30" s="221" t="s">
        <v>743</v>
      </c>
      <c r="O30" s="221" t="s">
        <v>743</v>
      </c>
      <c r="P30" s="221" t="s">
        <v>743</v>
      </c>
      <c r="Q30" s="221" t="s">
        <v>743</v>
      </c>
      <c r="R30" s="221" t="s">
        <v>743</v>
      </c>
      <c r="S30" s="221" t="s">
        <v>743</v>
      </c>
      <c r="T30" s="221" t="s">
        <v>743</v>
      </c>
      <c r="U30" s="221"/>
      <c r="V30" s="221"/>
      <c r="W30" s="221" t="s">
        <v>743</v>
      </c>
      <c r="X30" s="221"/>
      <c r="AD30" s="236" t="s">
        <v>907</v>
      </c>
      <c r="AF30" s="218" t="s">
        <v>1179</v>
      </c>
    </row>
    <row r="31" spans="2:43" ht="11.25" customHeight="1" x14ac:dyDescent="0.2">
      <c r="B31" s="220" t="s">
        <v>743</v>
      </c>
      <c r="C31" s="220" t="s">
        <v>743</v>
      </c>
      <c r="D31" s="220" t="s">
        <v>908</v>
      </c>
      <c r="E31" s="220" t="s">
        <v>743</v>
      </c>
      <c r="F31" s="220"/>
      <c r="G31" s="220"/>
      <c r="H31" s="221" t="s">
        <v>743</v>
      </c>
      <c r="I31" s="222"/>
      <c r="J31" s="221"/>
      <c r="K31" s="221"/>
      <c r="M31" s="221" t="s">
        <v>743</v>
      </c>
      <c r="N31" s="221" t="s">
        <v>743</v>
      </c>
      <c r="O31" s="221" t="s">
        <v>743</v>
      </c>
      <c r="P31" s="221" t="s">
        <v>743</v>
      </c>
      <c r="Q31" s="221" t="s">
        <v>743</v>
      </c>
      <c r="R31" s="221" t="s">
        <v>743</v>
      </c>
      <c r="S31" s="221" t="s">
        <v>743</v>
      </c>
      <c r="T31" s="221" t="s">
        <v>743</v>
      </c>
      <c r="U31" s="221"/>
      <c r="V31" s="221"/>
      <c r="W31" s="221" t="s">
        <v>743</v>
      </c>
      <c r="X31" s="221"/>
      <c r="AD31" s="224" t="s">
        <v>909</v>
      </c>
      <c r="AF31" s="218" t="s">
        <v>1180</v>
      </c>
    </row>
    <row r="32" spans="2:43" ht="11.25" customHeight="1" x14ac:dyDescent="0.2">
      <c r="B32" s="220" t="s">
        <v>743</v>
      </c>
      <c r="C32" s="220" t="s">
        <v>743</v>
      </c>
      <c r="D32" s="220" t="s">
        <v>910</v>
      </c>
      <c r="E32" s="220" t="s">
        <v>743</v>
      </c>
      <c r="F32" s="220"/>
      <c r="G32" s="220"/>
      <c r="H32" s="221" t="s">
        <v>743</v>
      </c>
      <c r="I32" s="222"/>
      <c r="J32" s="221"/>
      <c r="K32" s="221"/>
      <c r="M32" s="221" t="s">
        <v>743</v>
      </c>
      <c r="N32" s="221" t="s">
        <v>743</v>
      </c>
      <c r="O32" s="221" t="s">
        <v>743</v>
      </c>
      <c r="P32" s="221" t="s">
        <v>743</v>
      </c>
      <c r="Q32" s="221" t="s">
        <v>743</v>
      </c>
      <c r="R32" s="221" t="s">
        <v>743</v>
      </c>
      <c r="S32" s="221" t="s">
        <v>743</v>
      </c>
      <c r="T32" s="221" t="s">
        <v>743</v>
      </c>
      <c r="U32" s="221"/>
      <c r="V32" s="221"/>
      <c r="W32" s="221" t="s">
        <v>743</v>
      </c>
      <c r="X32" s="221"/>
      <c r="AD32" s="224" t="s">
        <v>911</v>
      </c>
      <c r="AF32" s="218" t="s">
        <v>1181</v>
      </c>
    </row>
    <row r="33" spans="2:32" ht="11.25" customHeight="1" x14ac:dyDescent="0.2">
      <c r="B33" s="220"/>
      <c r="C33" s="220"/>
      <c r="D33" s="220" t="s">
        <v>912</v>
      </c>
      <c r="E33" s="220"/>
      <c r="F33" s="220"/>
      <c r="G33" s="220"/>
      <c r="H33" s="221"/>
      <c r="I33" s="222"/>
      <c r="J33" s="221"/>
      <c r="K33" s="221"/>
      <c r="M33" s="221"/>
      <c r="N33" s="221"/>
      <c r="O33" s="221"/>
      <c r="P33" s="221"/>
      <c r="Q33" s="221"/>
      <c r="R33" s="221"/>
      <c r="S33" s="221"/>
      <c r="T33" s="221"/>
      <c r="U33" s="221"/>
      <c r="V33" s="221"/>
      <c r="W33" s="221"/>
      <c r="X33" s="221"/>
      <c r="AD33" s="224" t="s">
        <v>913</v>
      </c>
      <c r="AF33" s="218" t="s">
        <v>1182</v>
      </c>
    </row>
    <row r="34" spans="2:32" ht="11.25" customHeight="1" x14ac:dyDescent="0.2">
      <c r="B34" s="220"/>
      <c r="C34" s="220"/>
      <c r="D34" s="220" t="s">
        <v>914</v>
      </c>
      <c r="E34" s="220"/>
      <c r="F34" s="220"/>
      <c r="G34" s="220"/>
      <c r="H34" s="221"/>
      <c r="I34" s="222"/>
      <c r="J34" s="221"/>
      <c r="K34" s="221"/>
      <c r="M34" s="221"/>
      <c r="N34" s="221"/>
      <c r="O34" s="221"/>
      <c r="P34" s="221"/>
      <c r="Q34" s="221"/>
      <c r="R34" s="221"/>
      <c r="S34" s="221"/>
      <c r="T34" s="221"/>
      <c r="U34" s="221"/>
      <c r="V34" s="221"/>
      <c r="W34" s="221"/>
      <c r="X34" s="221"/>
      <c r="AD34" s="224" t="s">
        <v>915</v>
      </c>
      <c r="AF34" s="218" t="s">
        <v>1183</v>
      </c>
    </row>
    <row r="35" spans="2:32" ht="11.25" customHeight="1" x14ac:dyDescent="0.2">
      <c r="B35" s="220"/>
      <c r="C35" s="220"/>
      <c r="D35" s="220" t="s">
        <v>916</v>
      </c>
      <c r="E35" s="220"/>
      <c r="F35" s="220"/>
      <c r="G35" s="220"/>
      <c r="H35" s="221"/>
      <c r="I35" s="222"/>
      <c r="J35" s="221"/>
      <c r="K35" s="221"/>
      <c r="M35" s="221"/>
      <c r="N35" s="221"/>
      <c r="O35" s="221"/>
      <c r="P35" s="221"/>
      <c r="Q35" s="221"/>
      <c r="R35" s="221"/>
      <c r="S35" s="221"/>
      <c r="T35" s="221"/>
      <c r="U35" s="221"/>
      <c r="V35" s="221"/>
      <c r="W35" s="221"/>
      <c r="X35" s="221"/>
      <c r="AD35" s="224" t="s">
        <v>917</v>
      </c>
      <c r="AF35" s="218" t="s">
        <v>1184</v>
      </c>
    </row>
    <row r="36" spans="2:32" ht="11.25" customHeight="1" x14ac:dyDescent="0.2">
      <c r="D36" s="218" t="s">
        <v>918</v>
      </c>
      <c r="AD36" s="224" t="s">
        <v>919</v>
      </c>
      <c r="AF36" s="218" t="s">
        <v>1185</v>
      </c>
    </row>
    <row r="37" spans="2:32" ht="11.25" customHeight="1" x14ac:dyDescent="0.2">
      <c r="D37" s="218" t="s">
        <v>920</v>
      </c>
      <c r="H37" s="238" t="s">
        <v>921</v>
      </c>
      <c r="I37" s="239"/>
      <c r="J37" s="240"/>
      <c r="K37" s="240"/>
      <c r="AD37" s="224" t="s">
        <v>922</v>
      </c>
      <c r="AF37" s="218" t="s">
        <v>1186</v>
      </c>
    </row>
    <row r="38" spans="2:32" ht="11.25" customHeight="1" x14ac:dyDescent="0.2">
      <c r="D38" s="218" t="s">
        <v>923</v>
      </c>
      <c r="H38" s="238" t="s">
        <v>924</v>
      </c>
      <c r="I38" s="239"/>
      <c r="J38" s="240"/>
      <c r="K38" s="240"/>
      <c r="AD38" s="224" t="s">
        <v>925</v>
      </c>
      <c r="AF38" s="218" t="s">
        <v>1187</v>
      </c>
    </row>
    <row r="39" spans="2:32" ht="9.75" customHeight="1" x14ac:dyDescent="0.2">
      <c r="AD39" s="224" t="s">
        <v>926</v>
      </c>
      <c r="AF39" s="218" t="s">
        <v>1175</v>
      </c>
    </row>
    <row r="40" spans="2:32" ht="9.75" customHeight="1" x14ac:dyDescent="0.2">
      <c r="AD40" s="224" t="s">
        <v>927</v>
      </c>
      <c r="AF40" s="218" t="s">
        <v>1188</v>
      </c>
    </row>
    <row r="41" spans="2:32" ht="9.75" customHeight="1" x14ac:dyDescent="0.2">
      <c r="AD41" s="224" t="s">
        <v>928</v>
      </c>
      <c r="AF41" s="218" t="s">
        <v>1189</v>
      </c>
    </row>
    <row r="42" spans="2:32" ht="9.75" customHeight="1" x14ac:dyDescent="0.2">
      <c r="AD42" s="224" t="s">
        <v>929</v>
      </c>
      <c r="AF42" s="218" t="s">
        <v>1190</v>
      </c>
    </row>
    <row r="43" spans="2:32" ht="9.75" customHeight="1" x14ac:dyDescent="0.2">
      <c r="AD43" s="224" t="s">
        <v>930</v>
      </c>
      <c r="AF43" s="218" t="s">
        <v>1189</v>
      </c>
    </row>
    <row r="44" spans="2:32" ht="9.75" customHeight="1" x14ac:dyDescent="0.2">
      <c r="AD44" s="224" t="s">
        <v>931</v>
      </c>
      <c r="AF44" s="218" t="s">
        <v>1191</v>
      </c>
    </row>
    <row r="45" spans="2:32" ht="9.75" customHeight="1" x14ac:dyDescent="0.2">
      <c r="AD45" s="224" t="s">
        <v>932</v>
      </c>
      <c r="AF45" s="218" t="s">
        <v>1192</v>
      </c>
    </row>
    <row r="46" spans="2:32" ht="9.75" customHeight="1" x14ac:dyDescent="0.2">
      <c r="AD46" s="224" t="s">
        <v>933</v>
      </c>
      <c r="AF46" s="218" t="s">
        <v>1193</v>
      </c>
    </row>
    <row r="47" spans="2:32" ht="9.75" customHeight="1" x14ac:dyDescent="0.2">
      <c r="AD47" s="224" t="s">
        <v>934</v>
      </c>
      <c r="AF47" s="218" t="s">
        <v>1194</v>
      </c>
    </row>
    <row r="48" spans="2:32" ht="9.75" customHeight="1" x14ac:dyDescent="0.2">
      <c r="AD48" s="224" t="s">
        <v>935</v>
      </c>
      <c r="AF48" s="218" t="s">
        <v>1195</v>
      </c>
    </row>
    <row r="49" spans="30:32" ht="9.75" customHeight="1" x14ac:dyDescent="0.2">
      <c r="AD49" s="224" t="s">
        <v>936</v>
      </c>
      <c r="AF49" s="218" t="s">
        <v>1196</v>
      </c>
    </row>
    <row r="50" spans="30:32" ht="9.75" customHeight="1" x14ac:dyDescent="0.2">
      <c r="AD50" s="224" t="s">
        <v>937</v>
      </c>
      <c r="AF50" s="218" t="s">
        <v>1197</v>
      </c>
    </row>
    <row r="51" spans="30:32" ht="9.75" customHeight="1" x14ac:dyDescent="0.2">
      <c r="AD51" s="241" t="s">
        <v>938</v>
      </c>
      <c r="AF51" s="218" t="s">
        <v>1198</v>
      </c>
    </row>
    <row r="52" spans="30:32" ht="9.75" customHeight="1" x14ac:dyDescent="0.2">
      <c r="AD52" s="241" t="s">
        <v>939</v>
      </c>
      <c r="AF52" s="218" t="s">
        <v>1199</v>
      </c>
    </row>
    <row r="53" spans="30:32" ht="9.75" customHeight="1" x14ac:dyDescent="0.2">
      <c r="AD53" s="241" t="s">
        <v>940</v>
      </c>
      <c r="AF53" s="218" t="s">
        <v>1200</v>
      </c>
    </row>
    <row r="54" spans="30:32" ht="9.75" customHeight="1" x14ac:dyDescent="0.2">
      <c r="AD54" s="236" t="s">
        <v>941</v>
      </c>
      <c r="AF54" s="218" t="s">
        <v>1201</v>
      </c>
    </row>
    <row r="55" spans="30:32" ht="9.75" customHeight="1" x14ac:dyDescent="0.2">
      <c r="AD55" s="236" t="s">
        <v>942</v>
      </c>
      <c r="AF55" s="218" t="s">
        <v>1202</v>
      </c>
    </row>
    <row r="56" spans="30:32" ht="9.75" customHeight="1" x14ac:dyDescent="0.2">
      <c r="AD56" s="236" t="s">
        <v>943</v>
      </c>
    </row>
    <row r="57" spans="30:32" ht="9.75" customHeight="1" x14ac:dyDescent="0.2">
      <c r="AD57" s="224" t="s">
        <v>944</v>
      </c>
    </row>
    <row r="58" spans="30:32" ht="9.75" customHeight="1" x14ac:dyDescent="0.2">
      <c r="AD58" s="224" t="s">
        <v>945</v>
      </c>
    </row>
    <row r="59" spans="30:32" ht="9.75" customHeight="1" x14ac:dyDescent="0.2">
      <c r="AD59" s="224" t="s">
        <v>946</v>
      </c>
    </row>
    <row r="60" spans="30:32" ht="9.75" customHeight="1" x14ac:dyDescent="0.2">
      <c r="AD60" s="224" t="s">
        <v>947</v>
      </c>
    </row>
    <row r="61" spans="30:32" ht="9.75" customHeight="1" x14ac:dyDescent="0.2">
      <c r="AD61" s="224" t="s">
        <v>948</v>
      </c>
    </row>
    <row r="62" spans="30:32" ht="9.75" customHeight="1" x14ac:dyDescent="0.2">
      <c r="AD62" s="224" t="s">
        <v>949</v>
      </c>
    </row>
    <row r="63" spans="30:32" ht="9.75" customHeight="1" x14ac:dyDescent="0.2">
      <c r="AD63" s="224" t="s">
        <v>950</v>
      </c>
    </row>
    <row r="64" spans="30:32" ht="9.75" customHeight="1" x14ac:dyDescent="0.2">
      <c r="AD64" s="224" t="s">
        <v>951</v>
      </c>
    </row>
    <row r="65" spans="30:30" ht="9.75" customHeight="1" x14ac:dyDescent="0.2">
      <c r="AD65" s="224" t="s">
        <v>952</v>
      </c>
    </row>
    <row r="66" spans="30:30" ht="9.75" customHeight="1" x14ac:dyDescent="0.2">
      <c r="AD66" s="224" t="s">
        <v>953</v>
      </c>
    </row>
    <row r="67" spans="30:30" ht="9.75" customHeight="1" x14ac:dyDescent="0.2">
      <c r="AD67" s="224" t="s">
        <v>954</v>
      </c>
    </row>
    <row r="68" spans="30:30" ht="9.75" customHeight="1" x14ac:dyDescent="0.2">
      <c r="AD68" s="224" t="s">
        <v>955</v>
      </c>
    </row>
    <row r="69" spans="30:30" ht="9.75" customHeight="1" x14ac:dyDescent="0.2">
      <c r="AD69" s="224" t="s">
        <v>956</v>
      </c>
    </row>
    <row r="70" spans="30:30" ht="9.75" customHeight="1" x14ac:dyDescent="0.2">
      <c r="AD70" s="224" t="s">
        <v>957</v>
      </c>
    </row>
    <row r="71" spans="30:30" ht="9.75" customHeight="1" x14ac:dyDescent="0.2">
      <c r="AD71" s="224" t="s">
        <v>958</v>
      </c>
    </row>
    <row r="72" spans="30:30" ht="9.75" customHeight="1" x14ac:dyDescent="0.2">
      <c r="AD72" s="224" t="s">
        <v>959</v>
      </c>
    </row>
    <row r="73" spans="30:30" ht="9.75" customHeight="1" x14ac:dyDescent="0.2">
      <c r="AD73" s="224" t="s">
        <v>960</v>
      </c>
    </row>
    <row r="74" spans="30:30" ht="9.75" customHeight="1" x14ac:dyDescent="0.2">
      <c r="AD74" s="224" t="s">
        <v>961</v>
      </c>
    </row>
    <row r="75" spans="30:30" ht="9.75" customHeight="1" x14ac:dyDescent="0.2">
      <c r="AD75" s="224" t="s">
        <v>962</v>
      </c>
    </row>
    <row r="76" spans="30:30" ht="9.75" customHeight="1" x14ac:dyDescent="0.2">
      <c r="AD76" s="224" t="s">
        <v>963</v>
      </c>
    </row>
    <row r="77" spans="30:30" ht="9.75" customHeight="1" x14ac:dyDescent="0.2">
      <c r="AD77" s="224" t="s">
        <v>964</v>
      </c>
    </row>
    <row r="78" spans="30:30" ht="9.75" customHeight="1" x14ac:dyDescent="0.2">
      <c r="AD78" s="224" t="s">
        <v>965</v>
      </c>
    </row>
    <row r="79" spans="30:30" ht="9.75" customHeight="1" x14ac:dyDescent="0.2">
      <c r="AD79" s="224" t="s">
        <v>966</v>
      </c>
    </row>
    <row r="80" spans="30:30" ht="9.75" customHeight="1" x14ac:dyDescent="0.2">
      <c r="AD80" s="224" t="s">
        <v>967</v>
      </c>
    </row>
    <row r="81" spans="30:30" ht="9.75" customHeight="1" x14ac:dyDescent="0.2">
      <c r="AD81" s="224" t="s">
        <v>968</v>
      </c>
    </row>
    <row r="82" spans="30:30" ht="9.75" customHeight="1" x14ac:dyDescent="0.2">
      <c r="AD82" s="224" t="s">
        <v>969</v>
      </c>
    </row>
    <row r="83" spans="30:30" ht="9.75" customHeight="1" x14ac:dyDescent="0.2">
      <c r="AD83" s="236" t="s">
        <v>970</v>
      </c>
    </row>
    <row r="84" spans="30:30" ht="9.75" customHeight="1" x14ac:dyDescent="0.2">
      <c r="AD84" s="224" t="s">
        <v>971</v>
      </c>
    </row>
    <row r="85" spans="30:30" ht="9.75" customHeight="1" x14ac:dyDescent="0.2">
      <c r="AD85" s="234" t="s">
        <v>37</v>
      </c>
    </row>
    <row r="86" spans="30:30" ht="14.25" customHeight="1" x14ac:dyDescent="0.2"/>
    <row r="87" spans="30:30" ht="14.25" customHeight="1" x14ac:dyDescent="0.2"/>
    <row r="88" spans="30:30" ht="14.25" customHeight="1" x14ac:dyDescent="0.2"/>
    <row r="89" spans="30:30" ht="14.25" customHeight="1" x14ac:dyDescent="0.2"/>
    <row r="90" spans="30:30" ht="14.25" customHeight="1" x14ac:dyDescent="0.2"/>
    <row r="91" spans="30:30" ht="14.25" customHeight="1" x14ac:dyDescent="0.2"/>
    <row r="92" spans="30:30" ht="14.25" customHeight="1" x14ac:dyDescent="0.2"/>
    <row r="93" spans="30:30" ht="14.25" customHeight="1" x14ac:dyDescent="0.2"/>
    <row r="94" spans="30:30" ht="14.25" customHeight="1" x14ac:dyDescent="0.2"/>
    <row r="95" spans="30:30" ht="14.25" customHeight="1" x14ac:dyDescent="0.2"/>
    <row r="96" spans="30:30"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2">
    <dataValidation type="list" allowBlank="1" showInputMessage="1" showErrorMessage="1" sqref="X5">
      <formula1>$B$15:$B$50</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formula1>1000</formula1>
    </dataValidation>
  </dataValidation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M199"/>
  <sheetViews>
    <sheetView topLeftCell="A76" zoomScale="66" zoomScaleNormal="66" workbookViewId="0">
      <selection activeCell="N132" sqref="N132"/>
    </sheetView>
  </sheetViews>
  <sheetFormatPr baseColWidth="10" defaultColWidth="11" defaultRowHeight="12.75" x14ac:dyDescent="0.2"/>
  <cols>
    <col min="1" max="1" width="23.875" style="200" customWidth="1"/>
    <col min="2" max="9" width="15.625" style="200" customWidth="1"/>
    <col min="10" max="16384" width="11" style="200"/>
  </cols>
  <sheetData>
    <row r="1" spans="1:13" s="341" customFormat="1" ht="13.5" customHeight="1" x14ac:dyDescent="0.2">
      <c r="A1" s="667" t="s">
        <v>0</v>
      </c>
      <c r="B1" s="668"/>
      <c r="C1" s="668"/>
      <c r="D1" s="668"/>
      <c r="E1" s="668"/>
      <c r="F1" s="668"/>
      <c r="G1" s="668"/>
      <c r="H1" s="668"/>
      <c r="I1" s="669"/>
    </row>
    <row r="2" spans="1:13" s="341" customFormat="1" ht="13.5" customHeight="1" x14ac:dyDescent="0.2">
      <c r="A2" s="670" t="s">
        <v>1</v>
      </c>
      <c r="B2" s="671"/>
      <c r="C2" s="671"/>
      <c r="D2" s="671"/>
      <c r="E2" s="671"/>
      <c r="F2" s="671"/>
      <c r="G2" s="671"/>
      <c r="H2" s="671"/>
      <c r="I2" s="672"/>
    </row>
    <row r="3" spans="1:13" s="341" customFormat="1" ht="13.5" customHeight="1" x14ac:dyDescent="0.2">
      <c r="A3" s="670" t="s">
        <v>1204</v>
      </c>
      <c r="B3" s="671"/>
      <c r="C3" s="671"/>
      <c r="D3" s="671"/>
      <c r="E3" s="671"/>
      <c r="F3" s="671"/>
      <c r="G3" s="671"/>
      <c r="H3" s="671"/>
      <c r="I3" s="672"/>
    </row>
    <row r="4" spans="1:13" s="341" customFormat="1" ht="18.75" customHeight="1" x14ac:dyDescent="0.2">
      <c r="A4" s="342"/>
      <c r="B4" s="673" t="s">
        <v>1205</v>
      </c>
      <c r="C4" s="673"/>
      <c r="D4" s="673"/>
      <c r="E4" s="673"/>
      <c r="F4" s="674" t="s">
        <v>1206</v>
      </c>
      <c r="G4" s="674"/>
      <c r="H4" s="674"/>
      <c r="I4" s="675"/>
    </row>
    <row r="5" spans="1:13" s="343" customFormat="1" ht="30.75" customHeight="1" x14ac:dyDescent="0.2">
      <c r="A5" s="636" t="s">
        <v>1207</v>
      </c>
      <c r="B5" s="637"/>
      <c r="C5" s="637"/>
      <c r="D5" s="637"/>
      <c r="E5" s="637"/>
      <c r="F5" s="637"/>
      <c r="G5" s="637"/>
      <c r="H5" s="637"/>
      <c r="I5" s="638"/>
      <c r="J5" s="341"/>
      <c r="K5" s="341"/>
      <c r="L5" s="341"/>
      <c r="M5" s="341"/>
    </row>
    <row r="6" spans="1:13" s="343" customFormat="1" ht="30.75" customHeight="1" x14ac:dyDescent="0.2">
      <c r="A6" s="636" t="s">
        <v>1208</v>
      </c>
      <c r="B6" s="637"/>
      <c r="C6" s="637"/>
      <c r="D6" s="637"/>
      <c r="E6" s="637"/>
      <c r="F6" s="637"/>
      <c r="G6" s="637"/>
      <c r="H6" s="637"/>
      <c r="I6" s="638"/>
    </row>
    <row r="7" spans="1:13" s="343" customFormat="1" ht="30.75" customHeight="1" x14ac:dyDescent="0.2">
      <c r="A7" s="344" t="s">
        <v>1209</v>
      </c>
      <c r="B7" s="345">
        <v>1</v>
      </c>
      <c r="C7" s="636" t="s">
        <v>1210</v>
      </c>
      <c r="D7" s="638"/>
      <c r="E7" s="676" t="s">
        <v>1280</v>
      </c>
      <c r="F7" s="676"/>
      <c r="G7" s="676"/>
      <c r="H7" s="346" t="s">
        <v>1211</v>
      </c>
      <c r="I7" s="347" t="s">
        <v>1281</v>
      </c>
    </row>
    <row r="8" spans="1:13" s="343" customFormat="1" ht="30.75" customHeight="1" x14ac:dyDescent="0.2">
      <c r="A8" s="344" t="s">
        <v>1212</v>
      </c>
      <c r="B8" s="631" t="s">
        <v>769</v>
      </c>
      <c r="C8" s="631"/>
      <c r="D8" s="631"/>
      <c r="E8" s="636" t="s">
        <v>1213</v>
      </c>
      <c r="F8" s="638"/>
      <c r="G8" s="631" t="s">
        <v>1278</v>
      </c>
      <c r="H8" s="631"/>
      <c r="I8" s="631"/>
    </row>
    <row r="9" spans="1:13" s="343" customFormat="1" ht="44.25" customHeight="1" x14ac:dyDescent="0.2">
      <c r="A9" s="344" t="s">
        <v>1214</v>
      </c>
      <c r="B9" s="631" t="s">
        <v>1282</v>
      </c>
      <c r="C9" s="631"/>
      <c r="D9" s="631"/>
      <c r="E9" s="631"/>
      <c r="F9" s="631"/>
      <c r="G9" s="631"/>
      <c r="H9" s="631"/>
      <c r="I9" s="631"/>
    </row>
    <row r="10" spans="1:13" s="343" customFormat="1" ht="30.75" customHeight="1" x14ac:dyDescent="0.2">
      <c r="A10" s="344" t="s">
        <v>1215</v>
      </c>
      <c r="B10" s="658" t="s">
        <v>1283</v>
      </c>
      <c r="C10" s="659"/>
      <c r="D10" s="659"/>
      <c r="E10" s="659"/>
      <c r="F10" s="659"/>
      <c r="G10" s="659"/>
      <c r="H10" s="659"/>
      <c r="I10" s="660"/>
    </row>
    <row r="11" spans="1:13" s="343" customFormat="1" ht="30.75" customHeight="1" x14ac:dyDescent="0.2">
      <c r="A11" s="344" t="s">
        <v>1216</v>
      </c>
      <c r="B11" s="348">
        <v>1</v>
      </c>
      <c r="C11" s="348">
        <v>7</v>
      </c>
      <c r="D11" s="348">
        <v>2020</v>
      </c>
      <c r="E11" s="661" t="s">
        <v>1217</v>
      </c>
      <c r="F11" s="662"/>
      <c r="G11" s="665">
        <v>31</v>
      </c>
      <c r="H11" s="665">
        <v>12</v>
      </c>
      <c r="I11" s="665">
        <v>2022</v>
      </c>
    </row>
    <row r="12" spans="1:13" s="343" customFormat="1" ht="30.75" customHeight="1" x14ac:dyDescent="0.2">
      <c r="A12" s="344" t="s">
        <v>1218</v>
      </c>
      <c r="B12" s="348">
        <v>7</v>
      </c>
      <c r="C12" s="348">
        <v>1</v>
      </c>
      <c r="D12" s="348">
        <v>2022</v>
      </c>
      <c r="E12" s="663"/>
      <c r="F12" s="664"/>
      <c r="G12" s="666"/>
      <c r="H12" s="666"/>
      <c r="I12" s="666"/>
    </row>
    <row r="13" spans="1:13" s="343" customFormat="1" ht="30.75" customHeight="1" x14ac:dyDescent="0.2">
      <c r="A13" s="344" t="s">
        <v>1219</v>
      </c>
      <c r="B13" s="353">
        <v>0.3</v>
      </c>
      <c r="C13" s="346" t="s">
        <v>1220</v>
      </c>
      <c r="D13" s="349" t="s">
        <v>37</v>
      </c>
      <c r="E13" s="650" t="s">
        <v>1221</v>
      </c>
      <c r="F13" s="651"/>
      <c r="G13" s="625" t="s">
        <v>37</v>
      </c>
      <c r="H13" s="652"/>
      <c r="I13" s="653"/>
    </row>
    <row r="14" spans="1:13" s="343" customFormat="1" ht="30.75" customHeight="1" x14ac:dyDescent="0.2">
      <c r="A14" s="636" t="s">
        <v>1222</v>
      </c>
      <c r="B14" s="637"/>
      <c r="C14" s="637"/>
      <c r="D14" s="637"/>
      <c r="E14" s="637"/>
      <c r="F14" s="637"/>
      <c r="G14" s="637"/>
      <c r="H14" s="637"/>
      <c r="I14" s="638"/>
    </row>
    <row r="15" spans="1:13" s="343" customFormat="1" ht="48.75" customHeight="1" x14ac:dyDescent="0.2">
      <c r="A15" s="344" t="s">
        <v>1223</v>
      </c>
      <c r="B15" s="611" t="s">
        <v>1288</v>
      </c>
      <c r="C15" s="656"/>
      <c r="D15" s="346" t="s">
        <v>1224</v>
      </c>
      <c r="E15" s="654" t="s">
        <v>37</v>
      </c>
      <c r="F15" s="655"/>
      <c r="G15" s="346" t="s">
        <v>1225</v>
      </c>
      <c r="H15" s="611" t="s">
        <v>37</v>
      </c>
      <c r="I15" s="656"/>
    </row>
    <row r="16" spans="1:13" s="343" customFormat="1" ht="30.75" customHeight="1" x14ac:dyDescent="0.2">
      <c r="A16" s="344" t="s">
        <v>1226</v>
      </c>
      <c r="B16" s="641" t="s">
        <v>1227</v>
      </c>
      <c r="C16" s="657"/>
      <c r="D16" s="657"/>
      <c r="E16" s="657"/>
      <c r="F16" s="657"/>
      <c r="G16" s="657"/>
      <c r="H16" s="657"/>
      <c r="I16" s="657"/>
    </row>
    <row r="17" spans="1:12" s="343" customFormat="1" ht="30.75" customHeight="1" x14ac:dyDescent="0.2">
      <c r="A17" s="344" t="s">
        <v>1228</v>
      </c>
      <c r="B17" s="350" t="s">
        <v>115</v>
      </c>
      <c r="C17" s="346" t="s">
        <v>1229</v>
      </c>
      <c r="D17" s="351" t="s">
        <v>703</v>
      </c>
      <c r="E17" s="636" t="s">
        <v>1230</v>
      </c>
      <c r="F17" s="638"/>
      <c r="G17" s="352" t="s">
        <v>723</v>
      </c>
      <c r="H17" s="346" t="s">
        <v>1231</v>
      </c>
      <c r="I17" s="353">
        <v>0.3</v>
      </c>
    </row>
    <row r="18" spans="1:12" s="343" customFormat="1" ht="70.5" customHeight="1" x14ac:dyDescent="0.2">
      <c r="A18" s="344" t="s">
        <v>1232</v>
      </c>
      <c r="B18" s="631" t="s">
        <v>1389</v>
      </c>
      <c r="C18" s="631"/>
      <c r="D18" s="631"/>
      <c r="E18" s="631"/>
      <c r="F18" s="631"/>
      <c r="G18" s="631"/>
      <c r="H18" s="631"/>
      <c r="I18" s="631"/>
    </row>
    <row r="19" spans="1:12" s="343" customFormat="1" ht="80.25" customHeight="1" x14ac:dyDescent="0.2">
      <c r="A19" s="344" t="s">
        <v>1233</v>
      </c>
      <c r="B19" s="642" t="s">
        <v>1284</v>
      </c>
      <c r="C19" s="643"/>
      <c r="D19" s="644"/>
      <c r="E19" s="636" t="s">
        <v>1234</v>
      </c>
      <c r="F19" s="638"/>
      <c r="G19" s="642" t="s">
        <v>1263</v>
      </c>
      <c r="H19" s="643"/>
      <c r="I19" s="644"/>
    </row>
    <row r="20" spans="1:12" s="343" customFormat="1" ht="30.75" customHeight="1" x14ac:dyDescent="0.2">
      <c r="A20" s="636" t="s">
        <v>1235</v>
      </c>
      <c r="B20" s="637"/>
      <c r="C20" s="637"/>
      <c r="D20" s="637"/>
      <c r="E20" s="637"/>
      <c r="F20" s="637"/>
      <c r="G20" s="637"/>
      <c r="H20" s="637"/>
      <c r="I20" s="638"/>
    </row>
    <row r="21" spans="1:12" s="343" customFormat="1" ht="30.75" customHeight="1" x14ac:dyDescent="0.2">
      <c r="A21" s="344" t="s">
        <v>1236</v>
      </c>
      <c r="B21" s="678" t="s">
        <v>1285</v>
      </c>
      <c r="C21" s="679"/>
      <c r="D21" s="679"/>
      <c r="E21" s="679"/>
      <c r="F21" s="679"/>
      <c r="G21" s="679"/>
      <c r="H21" s="679"/>
      <c r="I21" s="680"/>
      <c r="L21" s="354">
        <f>50/50</f>
        <v>1</v>
      </c>
    </row>
    <row r="22" spans="1:12" s="343" customFormat="1" ht="30.75" customHeight="1" x14ac:dyDescent="0.2">
      <c r="A22" s="344" t="s">
        <v>1237</v>
      </c>
      <c r="B22" s="636" t="s">
        <v>1238</v>
      </c>
      <c r="C22" s="638"/>
      <c r="D22" s="636" t="s">
        <v>1239</v>
      </c>
      <c r="E22" s="638"/>
      <c r="F22" s="636" t="s">
        <v>1240</v>
      </c>
      <c r="G22" s="638"/>
      <c r="H22" s="636" t="s">
        <v>1241</v>
      </c>
      <c r="I22" s="638"/>
    </row>
    <row r="23" spans="1:12" s="343" customFormat="1" ht="30.75" customHeight="1" x14ac:dyDescent="0.2">
      <c r="A23" s="344" t="s">
        <v>1242</v>
      </c>
      <c r="B23" s="641" t="s">
        <v>1286</v>
      </c>
      <c r="C23" s="641"/>
      <c r="D23" s="641" t="s">
        <v>1287</v>
      </c>
      <c r="E23" s="641"/>
      <c r="F23" s="633"/>
      <c r="G23" s="633"/>
      <c r="H23" s="634"/>
      <c r="I23" s="635"/>
    </row>
    <row r="24" spans="1:12" s="343" customFormat="1" ht="30.75" customHeight="1" x14ac:dyDescent="0.2">
      <c r="A24" s="344" t="s">
        <v>1243</v>
      </c>
      <c r="B24" s="639" t="s">
        <v>1227</v>
      </c>
      <c r="C24" s="640"/>
      <c r="D24" s="639" t="s">
        <v>1227</v>
      </c>
      <c r="E24" s="640"/>
      <c r="F24" s="633"/>
      <c r="G24" s="633"/>
      <c r="H24" s="634"/>
      <c r="I24" s="635"/>
    </row>
    <row r="25" spans="1:12" s="343" customFormat="1" ht="30.75" customHeight="1" x14ac:dyDescent="0.2">
      <c r="A25" s="344" t="s">
        <v>1244</v>
      </c>
      <c r="B25" s="639" t="s">
        <v>1265</v>
      </c>
      <c r="C25" s="640"/>
      <c r="D25" s="639" t="s">
        <v>1265</v>
      </c>
      <c r="E25" s="640"/>
      <c r="F25" s="633"/>
      <c r="G25" s="633"/>
      <c r="H25" s="634"/>
      <c r="I25" s="635"/>
    </row>
    <row r="26" spans="1:12" s="343" customFormat="1" ht="30.75" customHeight="1" x14ac:dyDescent="0.2">
      <c r="A26" s="344" t="s">
        <v>1245</v>
      </c>
      <c r="B26" s="641" t="s">
        <v>723</v>
      </c>
      <c r="C26" s="641"/>
      <c r="D26" s="641" t="s">
        <v>723</v>
      </c>
      <c r="E26" s="641"/>
      <c r="F26" s="633"/>
      <c r="G26" s="633"/>
      <c r="H26" s="634"/>
      <c r="I26" s="635"/>
    </row>
    <row r="27" spans="1:12" s="343" customFormat="1" ht="66" customHeight="1" x14ac:dyDescent="0.2">
      <c r="A27" s="344" t="s">
        <v>1246</v>
      </c>
      <c r="B27" s="631" t="s">
        <v>1288</v>
      </c>
      <c r="C27" s="631"/>
      <c r="D27" s="631" t="s">
        <v>1288</v>
      </c>
      <c r="E27" s="631"/>
      <c r="F27" s="633"/>
      <c r="G27" s="633"/>
      <c r="H27" s="634"/>
      <c r="I27" s="635"/>
    </row>
    <row r="28" spans="1:12" s="343" customFormat="1" ht="105" customHeight="1" x14ac:dyDescent="0.2">
      <c r="A28" s="344" t="s">
        <v>1247</v>
      </c>
      <c r="B28" s="631" t="s">
        <v>1392</v>
      </c>
      <c r="C28" s="631"/>
      <c r="D28" s="631" t="s">
        <v>1393</v>
      </c>
      <c r="E28" s="631"/>
      <c r="F28" s="633"/>
      <c r="G28" s="633"/>
      <c r="H28" s="634"/>
      <c r="I28" s="635"/>
    </row>
    <row r="29" spans="1:12" s="343" customFormat="1" ht="30.75" customHeight="1" x14ac:dyDescent="0.2">
      <c r="A29" s="636" t="s">
        <v>1248</v>
      </c>
      <c r="B29" s="637"/>
      <c r="C29" s="637"/>
      <c r="D29" s="637"/>
      <c r="E29" s="637"/>
      <c r="F29" s="637"/>
      <c r="G29" s="637"/>
      <c r="H29" s="637"/>
      <c r="I29" s="638"/>
    </row>
    <row r="30" spans="1:12" s="343" customFormat="1" ht="30.75" customHeight="1" x14ac:dyDescent="0.2">
      <c r="A30" s="344" t="s">
        <v>1249</v>
      </c>
      <c r="B30" s="619" t="s">
        <v>814</v>
      </c>
      <c r="C30" s="620"/>
      <c r="D30" s="621"/>
      <c r="E30" s="346" t="s">
        <v>1250</v>
      </c>
      <c r="F30" s="622" t="s">
        <v>814</v>
      </c>
      <c r="G30" s="623"/>
      <c r="H30" s="623"/>
      <c r="I30" s="624"/>
    </row>
    <row r="31" spans="1:12" s="343" customFormat="1" ht="30.75" customHeight="1" x14ac:dyDescent="0.2">
      <c r="A31" s="344" t="s">
        <v>1251</v>
      </c>
      <c r="B31" s="609" t="s">
        <v>814</v>
      </c>
      <c r="C31" s="609"/>
      <c r="D31" s="609"/>
      <c r="E31" s="609"/>
      <c r="F31" s="609"/>
      <c r="G31" s="609"/>
      <c r="H31" s="609"/>
      <c r="I31" s="609"/>
    </row>
    <row r="32" spans="1:12" s="343" customFormat="1" ht="30.75" customHeight="1" x14ac:dyDescent="0.2">
      <c r="A32" s="344" t="s">
        <v>1252</v>
      </c>
      <c r="B32" s="609" t="s">
        <v>814</v>
      </c>
      <c r="C32" s="609"/>
      <c r="D32" s="609"/>
      <c r="E32" s="609"/>
      <c r="F32" s="609"/>
      <c r="G32" s="609"/>
      <c r="H32" s="609"/>
      <c r="I32" s="609"/>
    </row>
    <row r="33" spans="1:13" s="343" customFormat="1" ht="30.75" customHeight="1" x14ac:dyDescent="0.2">
      <c r="A33" s="344" t="s">
        <v>1253</v>
      </c>
      <c r="B33" s="625" t="s">
        <v>814</v>
      </c>
      <c r="C33" s="626"/>
      <c r="D33" s="627"/>
      <c r="E33" s="346" t="s">
        <v>1254</v>
      </c>
      <c r="F33" s="625" t="s">
        <v>814</v>
      </c>
      <c r="G33" s="626"/>
      <c r="H33" s="626"/>
      <c r="I33" s="627"/>
    </row>
    <row r="34" spans="1:13" s="343" customFormat="1" ht="30.75" customHeight="1" x14ac:dyDescent="0.2">
      <c r="A34" s="628" t="s">
        <v>1255</v>
      </c>
      <c r="B34" s="629"/>
      <c r="C34" s="628" t="s">
        <v>1256</v>
      </c>
      <c r="D34" s="629"/>
      <c r="E34" s="628" t="s">
        <v>1257</v>
      </c>
      <c r="F34" s="630"/>
      <c r="G34" s="629"/>
      <c r="H34" s="628" t="s">
        <v>1258</v>
      </c>
      <c r="I34" s="629"/>
    </row>
    <row r="35" spans="1:13" s="343" customFormat="1" ht="30.75" customHeight="1" x14ac:dyDescent="0.2">
      <c r="A35" s="609" t="s">
        <v>1279</v>
      </c>
      <c r="B35" s="609"/>
      <c r="C35" s="610" t="s">
        <v>1289</v>
      </c>
      <c r="D35" s="610"/>
      <c r="E35" s="611" t="s">
        <v>1296</v>
      </c>
      <c r="F35" s="611"/>
      <c r="G35" s="611"/>
      <c r="H35" s="612" t="s">
        <v>1390</v>
      </c>
      <c r="I35" s="613"/>
    </row>
    <row r="36" spans="1:13" s="343" customFormat="1" ht="24" customHeight="1" x14ac:dyDescent="0.2">
      <c r="A36" s="614" t="s">
        <v>1259</v>
      </c>
      <c r="B36" s="614"/>
      <c r="C36" s="614"/>
      <c r="D36" s="614"/>
      <c r="E36" s="614"/>
      <c r="F36" s="614"/>
      <c r="G36" s="614"/>
      <c r="H36" s="614"/>
      <c r="I36" s="614"/>
    </row>
    <row r="37" spans="1:13" s="343" customFormat="1" ht="38.25" customHeight="1" x14ac:dyDescent="0.2">
      <c r="A37" s="346" t="s">
        <v>38</v>
      </c>
      <c r="B37" s="615" t="s">
        <v>1260</v>
      </c>
      <c r="C37" s="615"/>
      <c r="D37" s="615"/>
      <c r="E37" s="615"/>
      <c r="F37" s="615"/>
      <c r="G37" s="615"/>
      <c r="H37" s="615"/>
      <c r="I37" s="346" t="s">
        <v>1261</v>
      </c>
    </row>
    <row r="38" spans="1:13" ht="30.75" customHeight="1" x14ac:dyDescent="0.2">
      <c r="A38" s="355"/>
      <c r="B38" s="616"/>
      <c r="C38" s="617"/>
      <c r="D38" s="617"/>
      <c r="E38" s="617"/>
      <c r="F38" s="617"/>
      <c r="G38" s="617"/>
      <c r="H38" s="618"/>
      <c r="I38" s="356"/>
    </row>
    <row r="39" spans="1:13" ht="30.75" customHeight="1" x14ac:dyDescent="0.2">
      <c r="A39" s="355"/>
      <c r="B39" s="616"/>
      <c r="C39" s="617"/>
      <c r="D39" s="617"/>
      <c r="E39" s="617"/>
      <c r="F39" s="617"/>
      <c r="G39" s="617"/>
      <c r="H39" s="618"/>
      <c r="I39" s="356"/>
    </row>
    <row r="40" spans="1:13" ht="30.75" customHeight="1" x14ac:dyDescent="0.2">
      <c r="A40" s="677"/>
      <c r="B40" s="677"/>
      <c r="C40" s="677"/>
      <c r="D40" s="677"/>
      <c r="E40" s="677"/>
      <c r="F40" s="677"/>
      <c r="G40" s="677"/>
      <c r="H40" s="677"/>
      <c r="I40" s="677"/>
    </row>
    <row r="41" spans="1:13" s="341" customFormat="1" ht="13.5" customHeight="1" x14ac:dyDescent="0.2">
      <c r="A41" s="667" t="s">
        <v>0</v>
      </c>
      <c r="B41" s="668"/>
      <c r="C41" s="668"/>
      <c r="D41" s="668"/>
      <c r="E41" s="668"/>
      <c r="F41" s="668"/>
      <c r="G41" s="668"/>
      <c r="H41" s="668"/>
      <c r="I41" s="669"/>
    </row>
    <row r="42" spans="1:13" s="341" customFormat="1" ht="13.5" customHeight="1" x14ac:dyDescent="0.2">
      <c r="A42" s="670" t="s">
        <v>1</v>
      </c>
      <c r="B42" s="671"/>
      <c r="C42" s="671"/>
      <c r="D42" s="671"/>
      <c r="E42" s="671"/>
      <c r="F42" s="671"/>
      <c r="G42" s="671"/>
      <c r="H42" s="671"/>
      <c r="I42" s="672"/>
    </row>
    <row r="43" spans="1:13" s="341" customFormat="1" ht="13.5" customHeight="1" x14ac:dyDescent="0.2">
      <c r="A43" s="670" t="s">
        <v>1204</v>
      </c>
      <c r="B43" s="671"/>
      <c r="C43" s="671"/>
      <c r="D43" s="671"/>
      <c r="E43" s="671"/>
      <c r="F43" s="671"/>
      <c r="G43" s="671"/>
      <c r="H43" s="671"/>
      <c r="I43" s="672"/>
    </row>
    <row r="44" spans="1:13" s="341" customFormat="1" ht="18.75" customHeight="1" x14ac:dyDescent="0.2">
      <c r="A44" s="342"/>
      <c r="B44" s="673" t="s">
        <v>1205</v>
      </c>
      <c r="C44" s="673"/>
      <c r="D44" s="673"/>
      <c r="E44" s="673"/>
      <c r="F44" s="674" t="s">
        <v>1206</v>
      </c>
      <c r="G44" s="674"/>
      <c r="H44" s="674"/>
      <c r="I44" s="675"/>
    </row>
    <row r="45" spans="1:13" s="343" customFormat="1" ht="30.75" customHeight="1" x14ac:dyDescent="0.2">
      <c r="A45" s="636" t="s">
        <v>1207</v>
      </c>
      <c r="B45" s="637"/>
      <c r="C45" s="637"/>
      <c r="D45" s="637"/>
      <c r="E45" s="637"/>
      <c r="F45" s="637"/>
      <c r="G45" s="637"/>
      <c r="H45" s="637"/>
      <c r="I45" s="638"/>
      <c r="J45" s="341"/>
      <c r="K45" s="341"/>
      <c r="L45" s="341"/>
      <c r="M45" s="341"/>
    </row>
    <row r="46" spans="1:13" s="343" customFormat="1" ht="30.75" customHeight="1" x14ac:dyDescent="0.2">
      <c r="A46" s="636" t="s">
        <v>1208</v>
      </c>
      <c r="B46" s="637"/>
      <c r="C46" s="637"/>
      <c r="D46" s="637"/>
      <c r="E46" s="637"/>
      <c r="F46" s="637"/>
      <c r="G46" s="637"/>
      <c r="H46" s="637"/>
      <c r="I46" s="638"/>
    </row>
    <row r="47" spans="1:13" s="343" customFormat="1" ht="30.75" customHeight="1" x14ac:dyDescent="0.2">
      <c r="A47" s="344" t="s">
        <v>1209</v>
      </c>
      <c r="B47" s="345">
        <v>2</v>
      </c>
      <c r="C47" s="636" t="s">
        <v>1210</v>
      </c>
      <c r="D47" s="638"/>
      <c r="E47" s="676" t="s">
        <v>1280</v>
      </c>
      <c r="F47" s="676"/>
      <c r="G47" s="676"/>
      <c r="H47" s="346" t="s">
        <v>1211</v>
      </c>
      <c r="I47" s="347" t="s">
        <v>1281</v>
      </c>
    </row>
    <row r="48" spans="1:13" s="343" customFormat="1" ht="30.75" customHeight="1" x14ac:dyDescent="0.2">
      <c r="A48" s="344" t="s">
        <v>1212</v>
      </c>
      <c r="B48" s="631" t="s">
        <v>769</v>
      </c>
      <c r="C48" s="631"/>
      <c r="D48" s="631"/>
      <c r="E48" s="636" t="s">
        <v>1213</v>
      </c>
      <c r="F48" s="638"/>
      <c r="G48" s="631" t="s">
        <v>1278</v>
      </c>
      <c r="H48" s="631"/>
      <c r="I48" s="631"/>
    </row>
    <row r="49" spans="1:12" s="343" customFormat="1" ht="62.25" customHeight="1" x14ac:dyDescent="0.2">
      <c r="A49" s="344" t="s">
        <v>1214</v>
      </c>
      <c r="B49" s="631" t="s">
        <v>1290</v>
      </c>
      <c r="C49" s="631"/>
      <c r="D49" s="631"/>
      <c r="E49" s="631"/>
      <c r="F49" s="631"/>
      <c r="G49" s="631"/>
      <c r="H49" s="631"/>
      <c r="I49" s="631"/>
    </row>
    <row r="50" spans="1:12" s="343" customFormat="1" ht="30.75" customHeight="1" x14ac:dyDescent="0.2">
      <c r="A50" s="344" t="s">
        <v>1215</v>
      </c>
      <c r="B50" s="658" t="s">
        <v>1291</v>
      </c>
      <c r="C50" s="659"/>
      <c r="D50" s="659"/>
      <c r="E50" s="659"/>
      <c r="F50" s="659"/>
      <c r="G50" s="659"/>
      <c r="H50" s="659"/>
      <c r="I50" s="660"/>
    </row>
    <row r="51" spans="1:12" s="343" customFormat="1" ht="30.75" customHeight="1" x14ac:dyDescent="0.2">
      <c r="A51" s="344" t="s">
        <v>1216</v>
      </c>
      <c r="B51" s="348">
        <v>1</v>
      </c>
      <c r="C51" s="348">
        <v>7</v>
      </c>
      <c r="D51" s="348">
        <v>2020</v>
      </c>
      <c r="E51" s="661" t="s">
        <v>1217</v>
      </c>
      <c r="F51" s="662"/>
      <c r="G51" s="665">
        <v>31</v>
      </c>
      <c r="H51" s="665">
        <v>12</v>
      </c>
      <c r="I51" s="665">
        <v>2022</v>
      </c>
    </row>
    <row r="52" spans="1:12" s="343" customFormat="1" ht="30.75" customHeight="1" x14ac:dyDescent="0.2">
      <c r="A52" s="344" t="s">
        <v>1218</v>
      </c>
      <c r="B52" s="348">
        <v>7</v>
      </c>
      <c r="C52" s="348">
        <v>1</v>
      </c>
      <c r="D52" s="348">
        <v>2022</v>
      </c>
      <c r="E52" s="663"/>
      <c r="F52" s="664"/>
      <c r="G52" s="666"/>
      <c r="H52" s="666"/>
      <c r="I52" s="666"/>
    </row>
    <row r="53" spans="1:12" s="343" customFormat="1" ht="30.75" customHeight="1" x14ac:dyDescent="0.2">
      <c r="A53" s="344" t="s">
        <v>1219</v>
      </c>
      <c r="B53" s="353">
        <v>0.3</v>
      </c>
      <c r="C53" s="346" t="s">
        <v>1220</v>
      </c>
      <c r="D53" s="349" t="s">
        <v>37</v>
      </c>
      <c r="E53" s="650" t="s">
        <v>1221</v>
      </c>
      <c r="F53" s="651"/>
      <c r="G53" s="625" t="s">
        <v>37</v>
      </c>
      <c r="H53" s="652"/>
      <c r="I53" s="653"/>
    </row>
    <row r="54" spans="1:12" s="343" customFormat="1" ht="30.75" customHeight="1" x14ac:dyDescent="0.2">
      <c r="A54" s="636" t="s">
        <v>1222</v>
      </c>
      <c r="B54" s="637"/>
      <c r="C54" s="637"/>
      <c r="D54" s="637"/>
      <c r="E54" s="637"/>
      <c r="F54" s="637"/>
      <c r="G54" s="637"/>
      <c r="H54" s="637"/>
      <c r="I54" s="638"/>
    </row>
    <row r="55" spans="1:12" s="343" customFormat="1" ht="30.75" customHeight="1" x14ac:dyDescent="0.2">
      <c r="A55" s="344" t="s">
        <v>1223</v>
      </c>
      <c r="B55" s="611" t="s">
        <v>1294</v>
      </c>
      <c r="C55" s="656"/>
      <c r="D55" s="344" t="s">
        <v>1224</v>
      </c>
      <c r="E55" s="654" t="s">
        <v>37</v>
      </c>
      <c r="F55" s="655"/>
      <c r="G55" s="344" t="s">
        <v>1225</v>
      </c>
      <c r="H55" s="611" t="s">
        <v>37</v>
      </c>
      <c r="I55" s="656"/>
    </row>
    <row r="56" spans="1:12" s="343" customFormat="1" ht="30.75" customHeight="1" x14ac:dyDescent="0.2">
      <c r="A56" s="344" t="s">
        <v>1226</v>
      </c>
      <c r="B56" s="641" t="s">
        <v>1227</v>
      </c>
      <c r="C56" s="657"/>
      <c r="D56" s="657"/>
      <c r="E56" s="657"/>
      <c r="F56" s="657"/>
      <c r="G56" s="657"/>
      <c r="H56" s="657"/>
      <c r="I56" s="657"/>
    </row>
    <row r="57" spans="1:12" s="343" customFormat="1" ht="30.75" customHeight="1" x14ac:dyDescent="0.2">
      <c r="A57" s="344" t="s">
        <v>1228</v>
      </c>
      <c r="B57" s="350" t="s">
        <v>115</v>
      </c>
      <c r="C57" s="344" t="s">
        <v>1229</v>
      </c>
      <c r="D57" s="351" t="s">
        <v>703</v>
      </c>
      <c r="E57" s="636" t="s">
        <v>1230</v>
      </c>
      <c r="F57" s="638"/>
      <c r="G57" s="352" t="s">
        <v>723</v>
      </c>
      <c r="H57" s="344" t="s">
        <v>1231</v>
      </c>
      <c r="I57" s="353">
        <v>0.3</v>
      </c>
    </row>
    <row r="58" spans="1:12" s="343" customFormat="1" ht="54.75" customHeight="1" x14ac:dyDescent="0.2">
      <c r="A58" s="344" t="s">
        <v>1232</v>
      </c>
      <c r="B58" s="631" t="s">
        <v>1389</v>
      </c>
      <c r="C58" s="631"/>
      <c r="D58" s="631"/>
      <c r="E58" s="631"/>
      <c r="F58" s="631"/>
      <c r="G58" s="631"/>
      <c r="H58" s="631"/>
      <c r="I58" s="631"/>
    </row>
    <row r="59" spans="1:12" s="343" customFormat="1" ht="78" customHeight="1" x14ac:dyDescent="0.2">
      <c r="A59" s="346" t="s">
        <v>1233</v>
      </c>
      <c r="B59" s="642" t="s">
        <v>1292</v>
      </c>
      <c r="C59" s="643"/>
      <c r="D59" s="644"/>
      <c r="E59" s="357" t="s">
        <v>1234</v>
      </c>
      <c r="F59" s="645" t="s">
        <v>1293</v>
      </c>
      <c r="G59" s="645"/>
      <c r="H59" s="645"/>
      <c r="I59" s="646"/>
    </row>
    <row r="60" spans="1:12" s="343" customFormat="1" ht="30.75" customHeight="1" x14ac:dyDescent="0.2">
      <c r="A60" s="636" t="s">
        <v>1235</v>
      </c>
      <c r="B60" s="637"/>
      <c r="C60" s="637"/>
      <c r="D60" s="637"/>
      <c r="E60" s="637"/>
      <c r="F60" s="637"/>
      <c r="G60" s="637"/>
      <c r="H60" s="637"/>
      <c r="I60" s="638"/>
    </row>
    <row r="61" spans="1:12" s="343" customFormat="1" ht="48.75" customHeight="1" x14ac:dyDescent="0.2">
      <c r="A61" s="344" t="s">
        <v>1236</v>
      </c>
      <c r="B61" s="647" t="s">
        <v>1295</v>
      </c>
      <c r="C61" s="648"/>
      <c r="D61" s="648"/>
      <c r="E61" s="648"/>
      <c r="F61" s="648"/>
      <c r="G61" s="648"/>
      <c r="H61" s="648"/>
      <c r="I61" s="649"/>
      <c r="L61" s="354">
        <f>50/50</f>
        <v>1</v>
      </c>
    </row>
    <row r="62" spans="1:12" s="343" customFormat="1" ht="30.75" customHeight="1" x14ac:dyDescent="0.2">
      <c r="A62" s="344" t="s">
        <v>1237</v>
      </c>
      <c r="B62" s="636" t="s">
        <v>1238</v>
      </c>
      <c r="C62" s="638"/>
      <c r="D62" s="636" t="s">
        <v>1239</v>
      </c>
      <c r="E62" s="638"/>
      <c r="F62" s="636" t="s">
        <v>1240</v>
      </c>
      <c r="G62" s="638"/>
      <c r="H62" s="636" t="s">
        <v>1241</v>
      </c>
      <c r="I62" s="638"/>
    </row>
    <row r="63" spans="1:12" s="343" customFormat="1" ht="30.75" customHeight="1" x14ac:dyDescent="0.2">
      <c r="A63" s="344" t="s">
        <v>1242</v>
      </c>
      <c r="B63" s="641" t="s">
        <v>1286</v>
      </c>
      <c r="C63" s="641"/>
      <c r="D63" s="641" t="s">
        <v>1287</v>
      </c>
      <c r="E63" s="641"/>
      <c r="F63" s="633"/>
      <c r="G63" s="633"/>
      <c r="H63" s="634"/>
      <c r="I63" s="635"/>
    </row>
    <row r="64" spans="1:12" s="343" customFormat="1" ht="30.75" customHeight="1" x14ac:dyDescent="0.2">
      <c r="A64" s="344" t="s">
        <v>1243</v>
      </c>
      <c r="B64" s="639" t="s">
        <v>1227</v>
      </c>
      <c r="C64" s="640"/>
      <c r="D64" s="639" t="s">
        <v>1227</v>
      </c>
      <c r="E64" s="640"/>
      <c r="F64" s="633"/>
      <c r="G64" s="633"/>
      <c r="H64" s="634"/>
      <c r="I64" s="635"/>
    </row>
    <row r="65" spans="1:9" s="343" customFormat="1" ht="30.75" customHeight="1" x14ac:dyDescent="0.2">
      <c r="A65" s="344" t="s">
        <v>1244</v>
      </c>
      <c r="B65" s="639" t="s">
        <v>1265</v>
      </c>
      <c r="C65" s="640"/>
      <c r="D65" s="639" t="s">
        <v>1265</v>
      </c>
      <c r="E65" s="640"/>
      <c r="F65" s="633"/>
      <c r="G65" s="633"/>
      <c r="H65" s="634"/>
      <c r="I65" s="635"/>
    </row>
    <row r="66" spans="1:9" s="343" customFormat="1" ht="30.75" customHeight="1" x14ac:dyDescent="0.2">
      <c r="A66" s="344" t="s">
        <v>1245</v>
      </c>
      <c r="B66" s="641" t="s">
        <v>723</v>
      </c>
      <c r="C66" s="641"/>
      <c r="D66" s="641" t="s">
        <v>723</v>
      </c>
      <c r="E66" s="641"/>
      <c r="F66" s="633"/>
      <c r="G66" s="633"/>
      <c r="H66" s="634"/>
      <c r="I66" s="635"/>
    </row>
    <row r="67" spans="1:9" s="343" customFormat="1" ht="30.75" customHeight="1" x14ac:dyDescent="0.2">
      <c r="A67" s="344" t="s">
        <v>1246</v>
      </c>
      <c r="B67" s="631" t="s">
        <v>1294</v>
      </c>
      <c r="C67" s="632"/>
      <c r="D67" s="631" t="s">
        <v>1294</v>
      </c>
      <c r="E67" s="632"/>
      <c r="F67" s="633"/>
      <c r="G67" s="633"/>
      <c r="H67" s="634"/>
      <c r="I67" s="635"/>
    </row>
    <row r="68" spans="1:9" s="343" customFormat="1" ht="101.25" customHeight="1" x14ac:dyDescent="0.2">
      <c r="A68" s="344" t="s">
        <v>1247</v>
      </c>
      <c r="B68" s="631" t="s">
        <v>1392</v>
      </c>
      <c r="C68" s="631"/>
      <c r="D68" s="631" t="s">
        <v>1393</v>
      </c>
      <c r="E68" s="631"/>
      <c r="F68" s="633"/>
      <c r="G68" s="633"/>
      <c r="H68" s="634"/>
      <c r="I68" s="635"/>
    </row>
    <row r="69" spans="1:9" s="343" customFormat="1" ht="30.75" customHeight="1" x14ac:dyDescent="0.2">
      <c r="A69" s="636" t="s">
        <v>1248</v>
      </c>
      <c r="B69" s="637"/>
      <c r="C69" s="637"/>
      <c r="D69" s="637"/>
      <c r="E69" s="637"/>
      <c r="F69" s="637"/>
      <c r="G69" s="637"/>
      <c r="H69" s="637"/>
      <c r="I69" s="638"/>
    </row>
    <row r="70" spans="1:9" s="343" customFormat="1" ht="30.75" customHeight="1" x14ac:dyDescent="0.2">
      <c r="A70" s="344" t="s">
        <v>1249</v>
      </c>
      <c r="B70" s="619" t="s">
        <v>814</v>
      </c>
      <c r="C70" s="620"/>
      <c r="D70" s="621"/>
      <c r="E70" s="344" t="s">
        <v>1250</v>
      </c>
      <c r="F70" s="622" t="s">
        <v>814</v>
      </c>
      <c r="G70" s="623"/>
      <c r="H70" s="623"/>
      <c r="I70" s="624"/>
    </row>
    <row r="71" spans="1:9" s="343" customFormat="1" ht="30.75" customHeight="1" x14ac:dyDescent="0.2">
      <c r="A71" s="344" t="s">
        <v>1251</v>
      </c>
      <c r="B71" s="609" t="s">
        <v>814</v>
      </c>
      <c r="C71" s="609"/>
      <c r="D71" s="609"/>
      <c r="E71" s="609"/>
      <c r="F71" s="609"/>
      <c r="G71" s="609"/>
      <c r="H71" s="609"/>
      <c r="I71" s="609"/>
    </row>
    <row r="72" spans="1:9" s="343" customFormat="1" ht="30.75" customHeight="1" x14ac:dyDescent="0.2">
      <c r="A72" s="344" t="s">
        <v>1252</v>
      </c>
      <c r="B72" s="609" t="s">
        <v>814</v>
      </c>
      <c r="C72" s="609"/>
      <c r="D72" s="609"/>
      <c r="E72" s="609"/>
      <c r="F72" s="609"/>
      <c r="G72" s="609"/>
      <c r="H72" s="609"/>
      <c r="I72" s="609"/>
    </row>
    <row r="73" spans="1:9" s="343" customFormat="1" ht="30.75" customHeight="1" x14ac:dyDescent="0.2">
      <c r="A73" s="344" t="s">
        <v>1253</v>
      </c>
      <c r="B73" s="625" t="s">
        <v>814</v>
      </c>
      <c r="C73" s="626"/>
      <c r="D73" s="627"/>
      <c r="E73" s="344" t="s">
        <v>1254</v>
      </c>
      <c r="F73" s="625" t="s">
        <v>814</v>
      </c>
      <c r="G73" s="626"/>
      <c r="H73" s="626"/>
      <c r="I73" s="627"/>
    </row>
    <row r="74" spans="1:9" s="343" customFormat="1" ht="30.75" customHeight="1" x14ac:dyDescent="0.2">
      <c r="A74" s="628" t="s">
        <v>1255</v>
      </c>
      <c r="B74" s="629"/>
      <c r="C74" s="628" t="s">
        <v>1256</v>
      </c>
      <c r="D74" s="629"/>
      <c r="E74" s="628" t="s">
        <v>1257</v>
      </c>
      <c r="F74" s="630"/>
      <c r="G74" s="629"/>
      <c r="H74" s="628" t="s">
        <v>1258</v>
      </c>
      <c r="I74" s="629"/>
    </row>
    <row r="75" spans="1:9" s="343" customFormat="1" ht="30.75" customHeight="1" x14ac:dyDescent="0.2">
      <c r="A75" s="609" t="s">
        <v>1279</v>
      </c>
      <c r="B75" s="609"/>
      <c r="C75" s="610" t="s">
        <v>1289</v>
      </c>
      <c r="D75" s="610"/>
      <c r="E75" s="611" t="s">
        <v>1296</v>
      </c>
      <c r="F75" s="611"/>
      <c r="G75" s="611"/>
      <c r="H75" s="612" t="s">
        <v>1390</v>
      </c>
      <c r="I75" s="613"/>
    </row>
    <row r="76" spans="1:9" s="343" customFormat="1" ht="24" customHeight="1" x14ac:dyDescent="0.2">
      <c r="A76" s="614" t="s">
        <v>1259</v>
      </c>
      <c r="B76" s="614"/>
      <c r="C76" s="614"/>
      <c r="D76" s="614"/>
      <c r="E76" s="614"/>
      <c r="F76" s="614"/>
      <c r="G76" s="614"/>
      <c r="H76" s="614"/>
      <c r="I76" s="614"/>
    </row>
    <row r="77" spans="1:9" s="343" customFormat="1" ht="38.25" customHeight="1" x14ac:dyDescent="0.2">
      <c r="A77" s="346" t="s">
        <v>38</v>
      </c>
      <c r="B77" s="615" t="s">
        <v>1260</v>
      </c>
      <c r="C77" s="615"/>
      <c r="D77" s="615"/>
      <c r="E77" s="615"/>
      <c r="F77" s="615"/>
      <c r="G77" s="615"/>
      <c r="H77" s="615"/>
      <c r="I77" s="346" t="s">
        <v>1261</v>
      </c>
    </row>
    <row r="78" spans="1:9" ht="30" customHeight="1" x14ac:dyDescent="0.2">
      <c r="A78" s="355"/>
      <c r="B78" s="616"/>
      <c r="C78" s="617"/>
      <c r="D78" s="617"/>
      <c r="E78" s="617"/>
      <c r="F78" s="617"/>
      <c r="G78" s="617"/>
      <c r="H78" s="618"/>
      <c r="I78" s="356"/>
    </row>
    <row r="79" spans="1:9" ht="30" customHeight="1" x14ac:dyDescent="0.2">
      <c r="A79" s="355"/>
      <c r="B79" s="616"/>
      <c r="C79" s="617"/>
      <c r="D79" s="617"/>
      <c r="E79" s="617"/>
      <c r="F79" s="617"/>
      <c r="G79" s="617"/>
      <c r="H79" s="618"/>
      <c r="I79" s="356"/>
    </row>
    <row r="80" spans="1:9" ht="30.75" customHeight="1" x14ac:dyDescent="0.2"/>
    <row r="81" spans="1:9" s="341" customFormat="1" ht="13.5" customHeight="1" x14ac:dyDescent="0.2">
      <c r="A81" s="667" t="s">
        <v>0</v>
      </c>
      <c r="B81" s="668"/>
      <c r="C81" s="668"/>
      <c r="D81" s="668"/>
      <c r="E81" s="668"/>
      <c r="F81" s="668"/>
      <c r="G81" s="668"/>
      <c r="H81" s="668"/>
      <c r="I81" s="669"/>
    </row>
    <row r="82" spans="1:9" s="341" customFormat="1" ht="13.5" customHeight="1" x14ac:dyDescent="0.2">
      <c r="A82" s="670" t="s">
        <v>1</v>
      </c>
      <c r="B82" s="671"/>
      <c r="C82" s="671"/>
      <c r="D82" s="671"/>
      <c r="E82" s="671"/>
      <c r="F82" s="671"/>
      <c r="G82" s="671"/>
      <c r="H82" s="671"/>
      <c r="I82" s="672"/>
    </row>
    <row r="83" spans="1:9" s="341" customFormat="1" ht="13.5" customHeight="1" x14ac:dyDescent="0.2">
      <c r="A83" s="670" t="s">
        <v>1204</v>
      </c>
      <c r="B83" s="671"/>
      <c r="C83" s="671"/>
      <c r="D83" s="671"/>
      <c r="E83" s="671"/>
      <c r="F83" s="671"/>
      <c r="G83" s="671"/>
      <c r="H83" s="671"/>
      <c r="I83" s="672"/>
    </row>
    <row r="84" spans="1:9" s="341" customFormat="1" ht="18.75" customHeight="1" x14ac:dyDescent="0.2">
      <c r="A84" s="342"/>
      <c r="B84" s="673" t="s">
        <v>1205</v>
      </c>
      <c r="C84" s="673"/>
      <c r="D84" s="673"/>
      <c r="E84" s="673"/>
      <c r="F84" s="674" t="s">
        <v>1206</v>
      </c>
      <c r="G84" s="674"/>
      <c r="H84" s="674"/>
      <c r="I84" s="675"/>
    </row>
    <row r="85" spans="1:9" ht="30" customHeight="1" x14ac:dyDescent="0.2">
      <c r="A85" s="636" t="s">
        <v>1207</v>
      </c>
      <c r="B85" s="637"/>
      <c r="C85" s="637"/>
      <c r="D85" s="637"/>
      <c r="E85" s="637"/>
      <c r="F85" s="637"/>
      <c r="G85" s="637"/>
      <c r="H85" s="637"/>
      <c r="I85" s="638"/>
    </row>
    <row r="86" spans="1:9" ht="30" customHeight="1" x14ac:dyDescent="0.2">
      <c r="A86" s="636" t="s">
        <v>1208</v>
      </c>
      <c r="B86" s="637"/>
      <c r="C86" s="637"/>
      <c r="D86" s="637"/>
      <c r="E86" s="637"/>
      <c r="F86" s="637"/>
      <c r="G86" s="637"/>
      <c r="H86" s="637"/>
      <c r="I86" s="638"/>
    </row>
    <row r="87" spans="1:9" ht="30" customHeight="1" x14ac:dyDescent="0.2">
      <c r="A87" s="344" t="s">
        <v>1209</v>
      </c>
      <c r="B87" s="345">
        <v>3</v>
      </c>
      <c r="C87" s="636" t="s">
        <v>1210</v>
      </c>
      <c r="D87" s="638"/>
      <c r="E87" s="676" t="s">
        <v>1280</v>
      </c>
      <c r="F87" s="676"/>
      <c r="G87" s="676"/>
      <c r="H87" s="346" t="s">
        <v>1211</v>
      </c>
      <c r="I87" s="347" t="s">
        <v>1281</v>
      </c>
    </row>
    <row r="88" spans="1:9" ht="30" customHeight="1" x14ac:dyDescent="0.2">
      <c r="A88" s="344" t="s">
        <v>1212</v>
      </c>
      <c r="B88" s="631" t="s">
        <v>769</v>
      </c>
      <c r="C88" s="631"/>
      <c r="D88" s="631"/>
      <c r="E88" s="636" t="s">
        <v>1213</v>
      </c>
      <c r="F88" s="638"/>
      <c r="G88" s="631" t="s">
        <v>1278</v>
      </c>
      <c r="H88" s="631"/>
      <c r="I88" s="631"/>
    </row>
    <row r="89" spans="1:9" ht="48.75" customHeight="1" x14ac:dyDescent="0.2">
      <c r="A89" s="344" t="s">
        <v>1214</v>
      </c>
      <c r="B89" s="631" t="s">
        <v>1297</v>
      </c>
      <c r="C89" s="631"/>
      <c r="D89" s="631"/>
      <c r="E89" s="631"/>
      <c r="F89" s="631"/>
      <c r="G89" s="631"/>
      <c r="H89" s="631"/>
      <c r="I89" s="631"/>
    </row>
    <row r="90" spans="1:9" ht="30" customHeight="1" x14ac:dyDescent="0.2">
      <c r="A90" s="344" t="s">
        <v>1215</v>
      </c>
      <c r="B90" s="658" t="s">
        <v>1298</v>
      </c>
      <c r="C90" s="659"/>
      <c r="D90" s="659"/>
      <c r="E90" s="659"/>
      <c r="F90" s="659"/>
      <c r="G90" s="659"/>
      <c r="H90" s="659"/>
      <c r="I90" s="660"/>
    </row>
    <row r="91" spans="1:9" ht="24" customHeight="1" x14ac:dyDescent="0.2">
      <c r="A91" s="344" t="s">
        <v>1216</v>
      </c>
      <c r="B91" s="348">
        <v>1</v>
      </c>
      <c r="C91" s="348">
        <v>7</v>
      </c>
      <c r="D91" s="348">
        <v>2020</v>
      </c>
      <c r="E91" s="661" t="s">
        <v>1217</v>
      </c>
      <c r="F91" s="662"/>
      <c r="G91" s="665">
        <v>31</v>
      </c>
      <c r="H91" s="665">
        <v>12</v>
      </c>
      <c r="I91" s="665">
        <v>2022</v>
      </c>
    </row>
    <row r="92" spans="1:9" ht="24" customHeight="1" x14ac:dyDescent="0.2">
      <c r="A92" s="344" t="s">
        <v>1218</v>
      </c>
      <c r="B92" s="348">
        <v>7</v>
      </c>
      <c r="C92" s="348">
        <v>1</v>
      </c>
      <c r="D92" s="348">
        <v>2022</v>
      </c>
      <c r="E92" s="663"/>
      <c r="F92" s="664"/>
      <c r="G92" s="666"/>
      <c r="H92" s="666"/>
      <c r="I92" s="666"/>
    </row>
    <row r="93" spans="1:9" ht="30" customHeight="1" x14ac:dyDescent="0.2">
      <c r="A93" s="344" t="s">
        <v>1219</v>
      </c>
      <c r="B93" s="353">
        <v>0.3</v>
      </c>
      <c r="C93" s="346" t="s">
        <v>1220</v>
      </c>
      <c r="D93" s="349" t="s">
        <v>37</v>
      </c>
      <c r="E93" s="650" t="s">
        <v>1221</v>
      </c>
      <c r="F93" s="651"/>
      <c r="G93" s="625" t="s">
        <v>37</v>
      </c>
      <c r="H93" s="652"/>
      <c r="I93" s="653"/>
    </row>
    <row r="94" spans="1:9" ht="30" customHeight="1" x14ac:dyDescent="0.2">
      <c r="A94" s="636" t="s">
        <v>1222</v>
      </c>
      <c r="B94" s="637"/>
      <c r="C94" s="637"/>
      <c r="D94" s="637"/>
      <c r="E94" s="637"/>
      <c r="F94" s="637"/>
      <c r="G94" s="637"/>
      <c r="H94" s="637"/>
      <c r="I94" s="638"/>
    </row>
    <row r="95" spans="1:9" ht="30" customHeight="1" x14ac:dyDescent="0.2">
      <c r="A95" s="344" t="s">
        <v>1223</v>
      </c>
      <c r="B95" s="611" t="s">
        <v>1294</v>
      </c>
      <c r="C95" s="656"/>
      <c r="D95" s="344" t="s">
        <v>1224</v>
      </c>
      <c r="E95" s="654" t="s">
        <v>37</v>
      </c>
      <c r="F95" s="655"/>
      <c r="G95" s="344" t="s">
        <v>1225</v>
      </c>
      <c r="H95" s="611" t="s">
        <v>37</v>
      </c>
      <c r="I95" s="656"/>
    </row>
    <row r="96" spans="1:9" ht="30" customHeight="1" x14ac:dyDescent="0.2">
      <c r="A96" s="344" t="s">
        <v>1226</v>
      </c>
      <c r="B96" s="641" t="s">
        <v>1227</v>
      </c>
      <c r="C96" s="657"/>
      <c r="D96" s="657"/>
      <c r="E96" s="657"/>
      <c r="F96" s="657"/>
      <c r="G96" s="657"/>
      <c r="H96" s="657"/>
      <c r="I96" s="657"/>
    </row>
    <row r="97" spans="1:9" ht="30" customHeight="1" x14ac:dyDescent="0.2">
      <c r="A97" s="344" t="s">
        <v>1228</v>
      </c>
      <c r="B97" s="350" t="s">
        <v>115</v>
      </c>
      <c r="C97" s="344" t="s">
        <v>1229</v>
      </c>
      <c r="D97" s="351" t="s">
        <v>703</v>
      </c>
      <c r="E97" s="636" t="s">
        <v>1230</v>
      </c>
      <c r="F97" s="638"/>
      <c r="G97" s="352" t="s">
        <v>723</v>
      </c>
      <c r="H97" s="344" t="s">
        <v>1231</v>
      </c>
      <c r="I97" s="353">
        <v>0.3</v>
      </c>
    </row>
    <row r="98" spans="1:9" ht="60" customHeight="1" x14ac:dyDescent="0.2">
      <c r="A98" s="344" t="s">
        <v>1232</v>
      </c>
      <c r="B98" s="631" t="s">
        <v>1391</v>
      </c>
      <c r="C98" s="631"/>
      <c r="D98" s="631"/>
      <c r="E98" s="631"/>
      <c r="F98" s="631"/>
      <c r="G98" s="631"/>
      <c r="H98" s="631"/>
      <c r="I98" s="631"/>
    </row>
    <row r="99" spans="1:9" ht="78" customHeight="1" x14ac:dyDescent="0.2">
      <c r="A99" s="346" t="s">
        <v>1233</v>
      </c>
      <c r="B99" s="642" t="s">
        <v>1414</v>
      </c>
      <c r="C99" s="643"/>
      <c r="D99" s="644"/>
      <c r="E99" s="357" t="s">
        <v>1234</v>
      </c>
      <c r="F99" s="645" t="s">
        <v>1299</v>
      </c>
      <c r="G99" s="645"/>
      <c r="H99" s="645"/>
      <c r="I99" s="646"/>
    </row>
    <row r="100" spans="1:9" ht="30" customHeight="1" x14ac:dyDescent="0.2">
      <c r="A100" s="636" t="s">
        <v>1235</v>
      </c>
      <c r="B100" s="637"/>
      <c r="C100" s="637"/>
      <c r="D100" s="637"/>
      <c r="E100" s="637"/>
      <c r="F100" s="637"/>
      <c r="G100" s="637"/>
      <c r="H100" s="637"/>
      <c r="I100" s="638"/>
    </row>
    <row r="101" spans="1:9" ht="30" customHeight="1" x14ac:dyDescent="0.2">
      <c r="A101" s="344" t="s">
        <v>1236</v>
      </c>
      <c r="B101" s="647" t="s">
        <v>1300</v>
      </c>
      <c r="C101" s="648"/>
      <c r="D101" s="648"/>
      <c r="E101" s="648"/>
      <c r="F101" s="648"/>
      <c r="G101" s="648"/>
      <c r="H101" s="648"/>
      <c r="I101" s="649"/>
    </row>
    <row r="102" spans="1:9" ht="30" customHeight="1" x14ac:dyDescent="0.2">
      <c r="A102" s="344" t="s">
        <v>1237</v>
      </c>
      <c r="B102" s="636" t="s">
        <v>1238</v>
      </c>
      <c r="C102" s="638"/>
      <c r="D102" s="636" t="s">
        <v>1239</v>
      </c>
      <c r="E102" s="638"/>
      <c r="F102" s="636" t="s">
        <v>1240</v>
      </c>
      <c r="G102" s="638"/>
      <c r="H102" s="636" t="s">
        <v>1241</v>
      </c>
      <c r="I102" s="638"/>
    </row>
    <row r="103" spans="1:9" ht="54" customHeight="1" x14ac:dyDescent="0.2">
      <c r="A103" s="344" t="s">
        <v>1242</v>
      </c>
      <c r="B103" s="641" t="s">
        <v>1286</v>
      </c>
      <c r="C103" s="641"/>
      <c r="D103" s="641" t="s">
        <v>1287</v>
      </c>
      <c r="E103" s="641"/>
      <c r="F103" s="633"/>
      <c r="G103" s="633"/>
      <c r="H103" s="634"/>
      <c r="I103" s="635"/>
    </row>
    <row r="104" spans="1:9" ht="30" customHeight="1" x14ac:dyDescent="0.2">
      <c r="A104" s="344" t="s">
        <v>1243</v>
      </c>
      <c r="B104" s="639" t="s">
        <v>1227</v>
      </c>
      <c r="C104" s="640"/>
      <c r="D104" s="639" t="s">
        <v>1227</v>
      </c>
      <c r="E104" s="640"/>
      <c r="F104" s="633"/>
      <c r="G104" s="633"/>
      <c r="H104" s="634"/>
      <c r="I104" s="635"/>
    </row>
    <row r="105" spans="1:9" ht="30" customHeight="1" x14ac:dyDescent="0.2">
      <c r="A105" s="344" t="s">
        <v>1244</v>
      </c>
      <c r="B105" s="639" t="s">
        <v>1265</v>
      </c>
      <c r="C105" s="640"/>
      <c r="D105" s="639" t="s">
        <v>1265</v>
      </c>
      <c r="E105" s="640"/>
      <c r="F105" s="633"/>
      <c r="G105" s="633"/>
      <c r="H105" s="634"/>
      <c r="I105" s="635"/>
    </row>
    <row r="106" spans="1:9" ht="30" customHeight="1" x14ac:dyDescent="0.2">
      <c r="A106" s="344" t="s">
        <v>1245</v>
      </c>
      <c r="B106" s="641" t="s">
        <v>723</v>
      </c>
      <c r="C106" s="641"/>
      <c r="D106" s="641" t="s">
        <v>723</v>
      </c>
      <c r="E106" s="641"/>
      <c r="F106" s="633"/>
      <c r="G106" s="633"/>
      <c r="H106" s="634"/>
      <c r="I106" s="635"/>
    </row>
    <row r="107" spans="1:9" ht="30" customHeight="1" x14ac:dyDescent="0.2">
      <c r="A107" s="344" t="s">
        <v>1246</v>
      </c>
      <c r="B107" s="631" t="s">
        <v>1294</v>
      </c>
      <c r="C107" s="632"/>
      <c r="D107" s="631" t="s">
        <v>1294</v>
      </c>
      <c r="E107" s="632"/>
      <c r="F107" s="633"/>
      <c r="G107" s="633"/>
      <c r="H107" s="634"/>
      <c r="I107" s="635"/>
    </row>
    <row r="108" spans="1:9" ht="132" customHeight="1" x14ac:dyDescent="0.2">
      <c r="A108" s="344" t="s">
        <v>1247</v>
      </c>
      <c r="B108" s="631" t="s">
        <v>1392</v>
      </c>
      <c r="C108" s="631"/>
      <c r="D108" s="631" t="s">
        <v>1393</v>
      </c>
      <c r="E108" s="631"/>
      <c r="F108" s="633"/>
      <c r="G108" s="633"/>
      <c r="H108" s="634"/>
      <c r="I108" s="635"/>
    </row>
    <row r="109" spans="1:9" ht="30" customHeight="1" x14ac:dyDescent="0.2">
      <c r="A109" s="636" t="s">
        <v>1248</v>
      </c>
      <c r="B109" s="637"/>
      <c r="C109" s="637"/>
      <c r="D109" s="637"/>
      <c r="E109" s="637"/>
      <c r="F109" s="637"/>
      <c r="G109" s="637"/>
      <c r="H109" s="637"/>
      <c r="I109" s="638"/>
    </row>
    <row r="110" spans="1:9" ht="30" customHeight="1" x14ac:dyDescent="0.2">
      <c r="A110" s="344" t="s">
        <v>1249</v>
      </c>
      <c r="B110" s="619" t="s">
        <v>814</v>
      </c>
      <c r="C110" s="620"/>
      <c r="D110" s="621"/>
      <c r="E110" s="344" t="s">
        <v>1250</v>
      </c>
      <c r="F110" s="622" t="s">
        <v>814</v>
      </c>
      <c r="G110" s="623"/>
      <c r="H110" s="623"/>
      <c r="I110" s="624"/>
    </row>
    <row r="111" spans="1:9" ht="30" customHeight="1" x14ac:dyDescent="0.2">
      <c r="A111" s="344" t="s">
        <v>1251</v>
      </c>
      <c r="B111" s="609" t="s">
        <v>814</v>
      </c>
      <c r="C111" s="609"/>
      <c r="D111" s="609"/>
      <c r="E111" s="609"/>
      <c r="F111" s="609"/>
      <c r="G111" s="609"/>
      <c r="H111" s="609"/>
      <c r="I111" s="609"/>
    </row>
    <row r="112" spans="1:9" ht="30" customHeight="1" x14ac:dyDescent="0.2">
      <c r="A112" s="344" t="s">
        <v>1252</v>
      </c>
      <c r="B112" s="609" t="s">
        <v>814</v>
      </c>
      <c r="C112" s="609"/>
      <c r="D112" s="609"/>
      <c r="E112" s="609"/>
      <c r="F112" s="609"/>
      <c r="G112" s="609"/>
      <c r="H112" s="609"/>
      <c r="I112" s="609"/>
    </row>
    <row r="113" spans="1:9" ht="30" customHeight="1" x14ac:dyDescent="0.2">
      <c r="A113" s="344" t="s">
        <v>1253</v>
      </c>
      <c r="B113" s="625" t="s">
        <v>814</v>
      </c>
      <c r="C113" s="626"/>
      <c r="D113" s="627"/>
      <c r="E113" s="344" t="s">
        <v>1254</v>
      </c>
      <c r="F113" s="625" t="s">
        <v>814</v>
      </c>
      <c r="G113" s="626"/>
      <c r="H113" s="626"/>
      <c r="I113" s="627"/>
    </row>
    <row r="114" spans="1:9" ht="30" customHeight="1" x14ac:dyDescent="0.2">
      <c r="A114" s="628" t="s">
        <v>1255</v>
      </c>
      <c r="B114" s="629"/>
      <c r="C114" s="628" t="s">
        <v>1256</v>
      </c>
      <c r="D114" s="629"/>
      <c r="E114" s="628" t="s">
        <v>1257</v>
      </c>
      <c r="F114" s="630"/>
      <c r="G114" s="629"/>
      <c r="H114" s="628" t="s">
        <v>1258</v>
      </c>
      <c r="I114" s="629"/>
    </row>
    <row r="115" spans="1:9" ht="30" customHeight="1" x14ac:dyDescent="0.2">
      <c r="A115" s="609" t="s">
        <v>1279</v>
      </c>
      <c r="B115" s="609"/>
      <c r="C115" s="610" t="s">
        <v>1289</v>
      </c>
      <c r="D115" s="610"/>
      <c r="E115" s="611" t="s">
        <v>1296</v>
      </c>
      <c r="F115" s="611"/>
      <c r="G115" s="611"/>
      <c r="H115" s="612" t="s">
        <v>1301</v>
      </c>
      <c r="I115" s="613"/>
    </row>
    <row r="116" spans="1:9" ht="30" customHeight="1" x14ac:dyDescent="0.2">
      <c r="A116" s="614" t="s">
        <v>1259</v>
      </c>
      <c r="B116" s="614"/>
      <c r="C116" s="614"/>
      <c r="D116" s="614"/>
      <c r="E116" s="614"/>
      <c r="F116" s="614"/>
      <c r="G116" s="614"/>
      <c r="H116" s="614"/>
      <c r="I116" s="614"/>
    </row>
    <row r="117" spans="1:9" ht="38.25" x14ac:dyDescent="0.2">
      <c r="A117" s="346" t="s">
        <v>38</v>
      </c>
      <c r="B117" s="615" t="s">
        <v>1260</v>
      </c>
      <c r="C117" s="615"/>
      <c r="D117" s="615"/>
      <c r="E117" s="615"/>
      <c r="F117" s="615"/>
      <c r="G117" s="615"/>
      <c r="H117" s="615"/>
      <c r="I117" s="346" t="s">
        <v>1261</v>
      </c>
    </row>
    <row r="118" spans="1:9" ht="30" customHeight="1" x14ac:dyDescent="0.2">
      <c r="A118" s="355"/>
      <c r="B118" s="616"/>
      <c r="C118" s="617"/>
      <c r="D118" s="617"/>
      <c r="E118" s="617"/>
      <c r="F118" s="617"/>
      <c r="G118" s="617"/>
      <c r="H118" s="618"/>
      <c r="I118" s="356"/>
    </row>
    <row r="119" spans="1:9" ht="30" customHeight="1" x14ac:dyDescent="0.2">
      <c r="A119" s="355"/>
      <c r="B119" s="616"/>
      <c r="C119" s="617"/>
      <c r="D119" s="617"/>
      <c r="E119" s="617"/>
      <c r="F119" s="617"/>
      <c r="G119" s="617"/>
      <c r="H119" s="618"/>
      <c r="I119" s="356"/>
    </row>
    <row r="120" spans="1:9" ht="30" customHeight="1" x14ac:dyDescent="0.2">
      <c r="A120" s="677"/>
      <c r="B120" s="677"/>
      <c r="C120" s="677"/>
      <c r="D120" s="677"/>
      <c r="E120" s="677"/>
      <c r="F120" s="677"/>
      <c r="G120" s="677"/>
      <c r="H120" s="677"/>
      <c r="I120" s="677"/>
    </row>
    <row r="121" spans="1:9" s="341" customFormat="1" ht="13.5" customHeight="1" x14ac:dyDescent="0.2">
      <c r="A121" s="667" t="s">
        <v>0</v>
      </c>
      <c r="B121" s="668"/>
      <c r="C121" s="668"/>
      <c r="D121" s="668"/>
      <c r="E121" s="668"/>
      <c r="F121" s="668"/>
      <c r="G121" s="668"/>
      <c r="H121" s="668"/>
      <c r="I121" s="669"/>
    </row>
    <row r="122" spans="1:9" s="341" customFormat="1" ht="13.5" customHeight="1" x14ac:dyDescent="0.2">
      <c r="A122" s="670" t="s">
        <v>1</v>
      </c>
      <c r="B122" s="671"/>
      <c r="C122" s="671"/>
      <c r="D122" s="671"/>
      <c r="E122" s="671"/>
      <c r="F122" s="671"/>
      <c r="G122" s="671"/>
      <c r="H122" s="671"/>
      <c r="I122" s="672"/>
    </row>
    <row r="123" spans="1:9" s="341" customFormat="1" ht="13.5" customHeight="1" x14ac:dyDescent="0.2">
      <c r="A123" s="670" t="s">
        <v>1204</v>
      </c>
      <c r="B123" s="671"/>
      <c r="C123" s="671"/>
      <c r="D123" s="671"/>
      <c r="E123" s="671"/>
      <c r="F123" s="671"/>
      <c r="G123" s="671"/>
      <c r="H123" s="671"/>
      <c r="I123" s="672"/>
    </row>
    <row r="124" spans="1:9" s="341" customFormat="1" ht="18.75" customHeight="1" x14ac:dyDescent="0.2">
      <c r="A124" s="342"/>
      <c r="B124" s="673" t="s">
        <v>1205</v>
      </c>
      <c r="C124" s="673"/>
      <c r="D124" s="673"/>
      <c r="E124" s="673"/>
      <c r="F124" s="674" t="s">
        <v>1206</v>
      </c>
      <c r="G124" s="674"/>
      <c r="H124" s="674"/>
      <c r="I124" s="675"/>
    </row>
    <row r="125" spans="1:9" ht="30" customHeight="1" x14ac:dyDescent="0.2">
      <c r="A125" s="636" t="s">
        <v>1207</v>
      </c>
      <c r="B125" s="637"/>
      <c r="C125" s="637"/>
      <c r="D125" s="637"/>
      <c r="E125" s="637"/>
      <c r="F125" s="637"/>
      <c r="G125" s="637"/>
      <c r="H125" s="637"/>
      <c r="I125" s="638"/>
    </row>
    <row r="126" spans="1:9" ht="30" customHeight="1" x14ac:dyDescent="0.2">
      <c r="A126" s="636" t="s">
        <v>1208</v>
      </c>
      <c r="B126" s="637"/>
      <c r="C126" s="637"/>
      <c r="D126" s="637"/>
      <c r="E126" s="637"/>
      <c r="F126" s="637"/>
      <c r="G126" s="637"/>
      <c r="H126" s="637"/>
      <c r="I126" s="638"/>
    </row>
    <row r="127" spans="1:9" ht="30" customHeight="1" x14ac:dyDescent="0.2">
      <c r="A127" s="344" t="s">
        <v>1209</v>
      </c>
      <c r="B127" s="345">
        <v>4</v>
      </c>
      <c r="C127" s="636" t="s">
        <v>1210</v>
      </c>
      <c r="D127" s="638"/>
      <c r="E127" s="676" t="s">
        <v>1280</v>
      </c>
      <c r="F127" s="676"/>
      <c r="G127" s="676"/>
      <c r="H127" s="346" t="s">
        <v>1211</v>
      </c>
      <c r="I127" s="347" t="s">
        <v>1281</v>
      </c>
    </row>
    <row r="128" spans="1:9" ht="30" customHeight="1" x14ac:dyDescent="0.2">
      <c r="A128" s="344" t="s">
        <v>1212</v>
      </c>
      <c r="B128" s="631" t="s">
        <v>769</v>
      </c>
      <c r="C128" s="631"/>
      <c r="D128" s="631"/>
      <c r="E128" s="636" t="s">
        <v>1213</v>
      </c>
      <c r="F128" s="638"/>
      <c r="G128" s="631" t="s">
        <v>1278</v>
      </c>
      <c r="H128" s="631"/>
      <c r="I128" s="631"/>
    </row>
    <row r="129" spans="1:9" ht="43.5" customHeight="1" x14ac:dyDescent="0.2">
      <c r="A129" s="344" t="s">
        <v>1214</v>
      </c>
      <c r="B129" s="631" t="s">
        <v>1302</v>
      </c>
      <c r="C129" s="631"/>
      <c r="D129" s="631"/>
      <c r="E129" s="631"/>
      <c r="F129" s="631"/>
      <c r="G129" s="631"/>
      <c r="H129" s="631"/>
      <c r="I129" s="631"/>
    </row>
    <row r="130" spans="1:9" ht="30" customHeight="1" x14ac:dyDescent="0.2">
      <c r="A130" s="344" t="s">
        <v>1215</v>
      </c>
      <c r="B130" s="658" t="s">
        <v>1303</v>
      </c>
      <c r="C130" s="659"/>
      <c r="D130" s="659"/>
      <c r="E130" s="659"/>
      <c r="F130" s="659"/>
      <c r="G130" s="659"/>
      <c r="H130" s="659"/>
      <c r="I130" s="660"/>
    </row>
    <row r="131" spans="1:9" ht="24" customHeight="1" x14ac:dyDescent="0.2">
      <c r="A131" s="344" t="s">
        <v>1216</v>
      </c>
      <c r="B131" s="348">
        <v>1</v>
      </c>
      <c r="C131" s="348">
        <v>7</v>
      </c>
      <c r="D131" s="348">
        <v>2020</v>
      </c>
      <c r="E131" s="661" t="s">
        <v>1217</v>
      </c>
      <c r="F131" s="662"/>
      <c r="G131" s="665">
        <v>31</v>
      </c>
      <c r="H131" s="665">
        <v>12</v>
      </c>
      <c r="I131" s="665">
        <v>2022</v>
      </c>
    </row>
    <row r="132" spans="1:9" ht="24" customHeight="1" x14ac:dyDescent="0.2">
      <c r="A132" s="344" t="s">
        <v>1218</v>
      </c>
      <c r="B132" s="348">
        <v>7</v>
      </c>
      <c r="C132" s="348">
        <v>7</v>
      </c>
      <c r="D132" s="348">
        <v>2022</v>
      </c>
      <c r="E132" s="663"/>
      <c r="F132" s="664"/>
      <c r="G132" s="666"/>
      <c r="H132" s="666"/>
      <c r="I132" s="666"/>
    </row>
    <row r="133" spans="1:9" ht="30" customHeight="1" x14ac:dyDescent="0.2">
      <c r="A133" s="344" t="s">
        <v>1219</v>
      </c>
      <c r="B133" s="353">
        <v>0.3</v>
      </c>
      <c r="C133" s="346" t="s">
        <v>1220</v>
      </c>
      <c r="D133" s="349" t="s">
        <v>37</v>
      </c>
      <c r="E133" s="650" t="s">
        <v>1221</v>
      </c>
      <c r="F133" s="651"/>
      <c r="G133" s="625" t="s">
        <v>37</v>
      </c>
      <c r="H133" s="652"/>
      <c r="I133" s="653"/>
    </row>
    <row r="134" spans="1:9" ht="30" customHeight="1" x14ac:dyDescent="0.2">
      <c r="A134" s="636" t="s">
        <v>1222</v>
      </c>
      <c r="B134" s="637"/>
      <c r="C134" s="637"/>
      <c r="D134" s="637"/>
      <c r="E134" s="637"/>
      <c r="F134" s="637"/>
      <c r="G134" s="637"/>
      <c r="H134" s="637"/>
      <c r="I134" s="638"/>
    </row>
    <row r="135" spans="1:9" ht="30" customHeight="1" x14ac:dyDescent="0.2">
      <c r="A135" s="344" t="s">
        <v>1223</v>
      </c>
      <c r="B135" s="611" t="s">
        <v>1294</v>
      </c>
      <c r="C135" s="656"/>
      <c r="D135" s="344" t="s">
        <v>1224</v>
      </c>
      <c r="E135" s="654" t="s">
        <v>37</v>
      </c>
      <c r="F135" s="655"/>
      <c r="G135" s="344" t="s">
        <v>1225</v>
      </c>
      <c r="H135" s="611" t="s">
        <v>37</v>
      </c>
      <c r="I135" s="656"/>
    </row>
    <row r="136" spans="1:9" ht="30" customHeight="1" x14ac:dyDescent="0.2">
      <c r="A136" s="344" t="s">
        <v>1226</v>
      </c>
      <c r="B136" s="641" t="s">
        <v>1227</v>
      </c>
      <c r="C136" s="657"/>
      <c r="D136" s="657"/>
      <c r="E136" s="657"/>
      <c r="F136" s="657"/>
      <c r="G136" s="657"/>
      <c r="H136" s="657"/>
      <c r="I136" s="657"/>
    </row>
    <row r="137" spans="1:9" ht="30" customHeight="1" x14ac:dyDescent="0.2">
      <c r="A137" s="344" t="s">
        <v>1228</v>
      </c>
      <c r="B137" s="350" t="s">
        <v>115</v>
      </c>
      <c r="C137" s="344" t="s">
        <v>1229</v>
      </c>
      <c r="D137" s="351" t="s">
        <v>703</v>
      </c>
      <c r="E137" s="636" t="s">
        <v>1230</v>
      </c>
      <c r="F137" s="638"/>
      <c r="G137" s="352" t="s">
        <v>723</v>
      </c>
      <c r="H137" s="344" t="s">
        <v>1231</v>
      </c>
      <c r="I137" s="353">
        <v>0.3</v>
      </c>
    </row>
    <row r="138" spans="1:9" ht="48.75" customHeight="1" x14ac:dyDescent="0.2">
      <c r="A138" s="344" t="s">
        <v>1232</v>
      </c>
      <c r="B138" s="631" t="s">
        <v>1389</v>
      </c>
      <c r="C138" s="631"/>
      <c r="D138" s="631"/>
      <c r="E138" s="631"/>
      <c r="F138" s="631"/>
      <c r="G138" s="631"/>
      <c r="H138" s="631"/>
      <c r="I138" s="631"/>
    </row>
    <row r="139" spans="1:9" ht="67.5" customHeight="1" x14ac:dyDescent="0.2">
      <c r="A139" s="346" t="s">
        <v>1233</v>
      </c>
      <c r="B139" s="642" t="s">
        <v>1304</v>
      </c>
      <c r="C139" s="643"/>
      <c r="D139" s="644"/>
      <c r="E139" s="357" t="s">
        <v>1234</v>
      </c>
      <c r="F139" s="645" t="s">
        <v>1305</v>
      </c>
      <c r="G139" s="645"/>
      <c r="H139" s="645"/>
      <c r="I139" s="646"/>
    </row>
    <row r="140" spans="1:9" ht="30" customHeight="1" x14ac:dyDescent="0.2">
      <c r="A140" s="636" t="s">
        <v>1235</v>
      </c>
      <c r="B140" s="637"/>
      <c r="C140" s="637"/>
      <c r="D140" s="637"/>
      <c r="E140" s="637"/>
      <c r="F140" s="637"/>
      <c r="G140" s="637"/>
      <c r="H140" s="637"/>
      <c r="I140" s="638"/>
    </row>
    <row r="141" spans="1:9" ht="30" customHeight="1" x14ac:dyDescent="0.2">
      <c r="A141" s="344" t="s">
        <v>1236</v>
      </c>
      <c r="B141" s="647" t="s">
        <v>1395</v>
      </c>
      <c r="C141" s="648"/>
      <c r="D141" s="648"/>
      <c r="E141" s="648"/>
      <c r="F141" s="648"/>
      <c r="G141" s="648"/>
      <c r="H141" s="648"/>
      <c r="I141" s="649"/>
    </row>
    <row r="142" spans="1:9" ht="30" customHeight="1" x14ac:dyDescent="0.2">
      <c r="A142" s="344" t="s">
        <v>1237</v>
      </c>
      <c r="B142" s="636" t="s">
        <v>1238</v>
      </c>
      <c r="C142" s="638"/>
      <c r="D142" s="636" t="s">
        <v>1239</v>
      </c>
      <c r="E142" s="638"/>
      <c r="F142" s="636" t="s">
        <v>1240</v>
      </c>
      <c r="G142" s="638"/>
      <c r="H142" s="636" t="s">
        <v>1241</v>
      </c>
      <c r="I142" s="638"/>
    </row>
    <row r="143" spans="1:9" ht="52.5" customHeight="1" x14ac:dyDescent="0.2">
      <c r="A143" s="344" t="s">
        <v>1242</v>
      </c>
      <c r="B143" s="641" t="s">
        <v>1286</v>
      </c>
      <c r="C143" s="641"/>
      <c r="D143" s="641" t="s">
        <v>1287</v>
      </c>
      <c r="E143" s="641"/>
      <c r="F143" s="633"/>
      <c r="G143" s="633"/>
      <c r="H143" s="634"/>
      <c r="I143" s="635"/>
    </row>
    <row r="144" spans="1:9" ht="30" customHeight="1" x14ac:dyDescent="0.2">
      <c r="A144" s="344" t="s">
        <v>1243</v>
      </c>
      <c r="B144" s="639" t="s">
        <v>1227</v>
      </c>
      <c r="C144" s="640"/>
      <c r="D144" s="639" t="s">
        <v>1227</v>
      </c>
      <c r="E144" s="640"/>
      <c r="F144" s="633"/>
      <c r="G144" s="633"/>
      <c r="H144" s="634"/>
      <c r="I144" s="635"/>
    </row>
    <row r="145" spans="1:9" ht="30" customHeight="1" x14ac:dyDescent="0.2">
      <c r="A145" s="344" t="s">
        <v>1244</v>
      </c>
      <c r="B145" s="639" t="s">
        <v>1265</v>
      </c>
      <c r="C145" s="640"/>
      <c r="D145" s="639" t="s">
        <v>1265</v>
      </c>
      <c r="E145" s="640"/>
      <c r="F145" s="633"/>
      <c r="G145" s="633"/>
      <c r="H145" s="634"/>
      <c r="I145" s="635"/>
    </row>
    <row r="146" spans="1:9" ht="30" customHeight="1" x14ac:dyDescent="0.2">
      <c r="A146" s="344" t="s">
        <v>1245</v>
      </c>
      <c r="B146" s="641" t="s">
        <v>723</v>
      </c>
      <c r="C146" s="641"/>
      <c r="D146" s="641" t="s">
        <v>723</v>
      </c>
      <c r="E146" s="641"/>
      <c r="F146" s="633"/>
      <c r="G146" s="633"/>
      <c r="H146" s="634"/>
      <c r="I146" s="635"/>
    </row>
    <row r="147" spans="1:9" ht="30" customHeight="1" x14ac:dyDescent="0.2">
      <c r="A147" s="344" t="s">
        <v>1246</v>
      </c>
      <c r="B147" s="631" t="s">
        <v>1294</v>
      </c>
      <c r="C147" s="632"/>
      <c r="D147" s="631" t="s">
        <v>1294</v>
      </c>
      <c r="E147" s="632"/>
      <c r="F147" s="633"/>
      <c r="G147" s="633"/>
      <c r="H147" s="634"/>
      <c r="I147" s="635"/>
    </row>
    <row r="148" spans="1:9" ht="129.75" customHeight="1" x14ac:dyDescent="0.2">
      <c r="A148" s="344" t="s">
        <v>1247</v>
      </c>
      <c r="B148" s="631" t="s">
        <v>1392</v>
      </c>
      <c r="C148" s="631"/>
      <c r="D148" s="631" t="s">
        <v>1393</v>
      </c>
      <c r="E148" s="631"/>
      <c r="F148" s="633"/>
      <c r="G148" s="633"/>
      <c r="H148" s="634"/>
      <c r="I148" s="635"/>
    </row>
    <row r="149" spans="1:9" ht="30" customHeight="1" x14ac:dyDescent="0.2">
      <c r="A149" s="636" t="s">
        <v>1248</v>
      </c>
      <c r="B149" s="637"/>
      <c r="C149" s="637"/>
      <c r="D149" s="637"/>
      <c r="E149" s="637"/>
      <c r="F149" s="637"/>
      <c r="G149" s="637"/>
      <c r="H149" s="637"/>
      <c r="I149" s="638"/>
    </row>
    <row r="150" spans="1:9" ht="30" customHeight="1" x14ac:dyDescent="0.2">
      <c r="A150" s="344" t="s">
        <v>1249</v>
      </c>
      <c r="B150" s="619" t="s">
        <v>814</v>
      </c>
      <c r="C150" s="620"/>
      <c r="D150" s="621"/>
      <c r="E150" s="344" t="s">
        <v>1250</v>
      </c>
      <c r="F150" s="622" t="s">
        <v>814</v>
      </c>
      <c r="G150" s="623"/>
      <c r="H150" s="623"/>
      <c r="I150" s="624"/>
    </row>
    <row r="151" spans="1:9" ht="30" customHeight="1" x14ac:dyDescent="0.2">
      <c r="A151" s="344" t="s">
        <v>1251</v>
      </c>
      <c r="B151" s="609" t="s">
        <v>814</v>
      </c>
      <c r="C151" s="609"/>
      <c r="D151" s="609"/>
      <c r="E151" s="609"/>
      <c r="F151" s="609"/>
      <c r="G151" s="609"/>
      <c r="H151" s="609"/>
      <c r="I151" s="609"/>
    </row>
    <row r="152" spans="1:9" ht="30" customHeight="1" x14ac:dyDescent="0.2">
      <c r="A152" s="344" t="s">
        <v>1252</v>
      </c>
      <c r="B152" s="609" t="s">
        <v>814</v>
      </c>
      <c r="C152" s="609"/>
      <c r="D152" s="609"/>
      <c r="E152" s="609"/>
      <c r="F152" s="609"/>
      <c r="G152" s="609"/>
      <c r="H152" s="609"/>
      <c r="I152" s="609"/>
    </row>
    <row r="153" spans="1:9" ht="30" customHeight="1" x14ac:dyDescent="0.2">
      <c r="A153" s="344" t="s">
        <v>1253</v>
      </c>
      <c r="B153" s="625" t="s">
        <v>814</v>
      </c>
      <c r="C153" s="626"/>
      <c r="D153" s="627"/>
      <c r="E153" s="344" t="s">
        <v>1254</v>
      </c>
      <c r="F153" s="625" t="s">
        <v>814</v>
      </c>
      <c r="G153" s="626"/>
      <c r="H153" s="626"/>
      <c r="I153" s="627"/>
    </row>
    <row r="154" spans="1:9" ht="30" customHeight="1" x14ac:dyDescent="0.2">
      <c r="A154" s="628" t="s">
        <v>1255</v>
      </c>
      <c r="B154" s="629"/>
      <c r="C154" s="628" t="s">
        <v>1256</v>
      </c>
      <c r="D154" s="629"/>
      <c r="E154" s="628" t="s">
        <v>1257</v>
      </c>
      <c r="F154" s="630"/>
      <c r="G154" s="629"/>
      <c r="H154" s="628" t="s">
        <v>1258</v>
      </c>
      <c r="I154" s="629"/>
    </row>
    <row r="155" spans="1:9" ht="30" customHeight="1" x14ac:dyDescent="0.2">
      <c r="A155" s="609" t="s">
        <v>1279</v>
      </c>
      <c r="B155" s="609"/>
      <c r="C155" s="610" t="s">
        <v>1289</v>
      </c>
      <c r="D155" s="610"/>
      <c r="E155" s="611" t="s">
        <v>1296</v>
      </c>
      <c r="F155" s="611"/>
      <c r="G155" s="611"/>
      <c r="H155" s="612" t="s">
        <v>1306</v>
      </c>
      <c r="I155" s="613"/>
    </row>
    <row r="156" spans="1:9" ht="30" customHeight="1" x14ac:dyDescent="0.2">
      <c r="A156" s="614" t="s">
        <v>1259</v>
      </c>
      <c r="B156" s="614"/>
      <c r="C156" s="614"/>
      <c r="D156" s="614"/>
      <c r="E156" s="614"/>
      <c r="F156" s="614"/>
      <c r="G156" s="614"/>
      <c r="H156" s="614"/>
      <c r="I156" s="614"/>
    </row>
    <row r="157" spans="1:9" ht="38.25" x14ac:dyDescent="0.2">
      <c r="A157" s="346" t="s">
        <v>38</v>
      </c>
      <c r="B157" s="615" t="s">
        <v>1260</v>
      </c>
      <c r="C157" s="615"/>
      <c r="D157" s="615"/>
      <c r="E157" s="615"/>
      <c r="F157" s="615"/>
      <c r="G157" s="615"/>
      <c r="H157" s="615"/>
      <c r="I157" s="346" t="s">
        <v>1261</v>
      </c>
    </row>
    <row r="158" spans="1:9" ht="30" customHeight="1" x14ac:dyDescent="0.2">
      <c r="A158" s="355"/>
      <c r="B158" s="616"/>
      <c r="C158" s="617"/>
      <c r="D158" s="617"/>
      <c r="E158" s="617"/>
      <c r="F158" s="617"/>
      <c r="G158" s="617"/>
      <c r="H158" s="618"/>
      <c r="I158" s="356"/>
    </row>
    <row r="159" spans="1:9" ht="30" customHeight="1" x14ac:dyDescent="0.2">
      <c r="A159" s="355"/>
      <c r="B159" s="616"/>
      <c r="C159" s="617"/>
      <c r="D159" s="617"/>
      <c r="E159" s="617"/>
      <c r="F159" s="617"/>
      <c r="G159" s="617"/>
      <c r="H159" s="618"/>
      <c r="I159" s="356"/>
    </row>
    <row r="160" spans="1:9" ht="30" customHeight="1" x14ac:dyDescent="0.2">
      <c r="A160" s="677"/>
      <c r="B160" s="677"/>
      <c r="C160" s="677"/>
      <c r="D160" s="677"/>
      <c r="E160" s="677"/>
      <c r="F160" s="677"/>
      <c r="G160" s="677"/>
      <c r="H160" s="677"/>
      <c r="I160" s="677"/>
    </row>
    <row r="161" spans="1:9" s="341" customFormat="1" ht="13.5" customHeight="1" x14ac:dyDescent="0.2">
      <c r="A161" s="667" t="s">
        <v>0</v>
      </c>
      <c r="B161" s="668"/>
      <c r="C161" s="668"/>
      <c r="D161" s="668"/>
      <c r="E161" s="668"/>
      <c r="F161" s="668"/>
      <c r="G161" s="668"/>
      <c r="H161" s="668"/>
      <c r="I161" s="669"/>
    </row>
    <row r="162" spans="1:9" s="341" customFormat="1" ht="13.5" customHeight="1" x14ac:dyDescent="0.2">
      <c r="A162" s="670" t="s">
        <v>1</v>
      </c>
      <c r="B162" s="671"/>
      <c r="C162" s="671"/>
      <c r="D162" s="671"/>
      <c r="E162" s="671"/>
      <c r="F162" s="671"/>
      <c r="G162" s="671"/>
      <c r="H162" s="671"/>
      <c r="I162" s="672"/>
    </row>
    <row r="163" spans="1:9" s="341" customFormat="1" ht="13.5" customHeight="1" x14ac:dyDescent="0.2">
      <c r="A163" s="670" t="s">
        <v>1204</v>
      </c>
      <c r="B163" s="671"/>
      <c r="C163" s="671"/>
      <c r="D163" s="671"/>
      <c r="E163" s="671"/>
      <c r="F163" s="671"/>
      <c r="G163" s="671"/>
      <c r="H163" s="671"/>
      <c r="I163" s="672"/>
    </row>
    <row r="164" spans="1:9" s="341" customFormat="1" ht="18.75" customHeight="1" x14ac:dyDescent="0.2">
      <c r="A164" s="342"/>
      <c r="B164" s="673" t="s">
        <v>1205</v>
      </c>
      <c r="C164" s="673"/>
      <c r="D164" s="673"/>
      <c r="E164" s="673"/>
      <c r="F164" s="674" t="s">
        <v>1206</v>
      </c>
      <c r="G164" s="674"/>
      <c r="H164" s="674"/>
      <c r="I164" s="675"/>
    </row>
    <row r="165" spans="1:9" x14ac:dyDescent="0.2">
      <c r="A165" s="636" t="s">
        <v>1207</v>
      </c>
      <c r="B165" s="637"/>
      <c r="C165" s="637"/>
      <c r="D165" s="637"/>
      <c r="E165" s="637"/>
      <c r="F165" s="637"/>
      <c r="G165" s="637"/>
      <c r="H165" s="637"/>
      <c r="I165" s="638"/>
    </row>
    <row r="166" spans="1:9" ht="30" customHeight="1" x14ac:dyDescent="0.2">
      <c r="A166" s="636" t="s">
        <v>1208</v>
      </c>
      <c r="B166" s="637"/>
      <c r="C166" s="637"/>
      <c r="D166" s="637"/>
      <c r="E166" s="637"/>
      <c r="F166" s="637"/>
      <c r="G166" s="637"/>
      <c r="H166" s="637"/>
      <c r="I166" s="638"/>
    </row>
    <row r="167" spans="1:9" ht="30" customHeight="1" x14ac:dyDescent="0.2">
      <c r="A167" s="344" t="s">
        <v>1209</v>
      </c>
      <c r="B167" s="345">
        <v>5</v>
      </c>
      <c r="C167" s="636" t="s">
        <v>1210</v>
      </c>
      <c r="D167" s="638"/>
      <c r="E167" s="676" t="s">
        <v>1280</v>
      </c>
      <c r="F167" s="676"/>
      <c r="G167" s="676"/>
      <c r="H167" s="346" t="s">
        <v>1211</v>
      </c>
      <c r="I167" s="347" t="s">
        <v>1281</v>
      </c>
    </row>
    <row r="168" spans="1:9" ht="30" customHeight="1" x14ac:dyDescent="0.2">
      <c r="A168" s="344" t="s">
        <v>1212</v>
      </c>
      <c r="B168" s="631" t="s">
        <v>769</v>
      </c>
      <c r="C168" s="631"/>
      <c r="D168" s="631"/>
      <c r="E168" s="636" t="s">
        <v>1213</v>
      </c>
      <c r="F168" s="638"/>
      <c r="G168" s="631" t="s">
        <v>1278</v>
      </c>
      <c r="H168" s="631"/>
      <c r="I168" s="631"/>
    </row>
    <row r="169" spans="1:9" ht="48" customHeight="1" x14ac:dyDescent="0.2">
      <c r="A169" s="344" t="s">
        <v>1214</v>
      </c>
      <c r="B169" s="631" t="s">
        <v>1307</v>
      </c>
      <c r="C169" s="631"/>
      <c r="D169" s="631"/>
      <c r="E169" s="631"/>
      <c r="F169" s="631"/>
      <c r="G169" s="631"/>
      <c r="H169" s="631"/>
      <c r="I169" s="631"/>
    </row>
    <row r="170" spans="1:9" ht="30" customHeight="1" x14ac:dyDescent="0.2">
      <c r="A170" s="344" t="s">
        <v>1215</v>
      </c>
      <c r="B170" s="658" t="s">
        <v>1308</v>
      </c>
      <c r="C170" s="659"/>
      <c r="D170" s="659"/>
      <c r="E170" s="659"/>
      <c r="F170" s="659"/>
      <c r="G170" s="659"/>
      <c r="H170" s="659"/>
      <c r="I170" s="660"/>
    </row>
    <row r="171" spans="1:9" ht="30" customHeight="1" x14ac:dyDescent="0.2">
      <c r="A171" s="344" t="s">
        <v>1216</v>
      </c>
      <c r="B171" s="348">
        <v>1</v>
      </c>
      <c r="C171" s="348">
        <v>7</v>
      </c>
      <c r="D171" s="348">
        <v>2020</v>
      </c>
      <c r="E171" s="661" t="s">
        <v>1217</v>
      </c>
      <c r="F171" s="662"/>
      <c r="G171" s="665">
        <v>31</v>
      </c>
      <c r="H171" s="665">
        <v>12</v>
      </c>
      <c r="I171" s="665">
        <v>2022</v>
      </c>
    </row>
    <row r="172" spans="1:9" ht="30" customHeight="1" x14ac:dyDescent="0.2">
      <c r="A172" s="344" t="s">
        <v>1218</v>
      </c>
      <c r="B172" s="348">
        <v>7</v>
      </c>
      <c r="C172" s="348">
        <v>1</v>
      </c>
      <c r="D172" s="348">
        <v>2022</v>
      </c>
      <c r="E172" s="663"/>
      <c r="F172" s="664"/>
      <c r="G172" s="666"/>
      <c r="H172" s="666"/>
      <c r="I172" s="666"/>
    </row>
    <row r="173" spans="1:9" ht="30" customHeight="1" x14ac:dyDescent="0.2">
      <c r="A173" s="344" t="s">
        <v>1219</v>
      </c>
      <c r="B173" s="353">
        <v>0.3</v>
      </c>
      <c r="C173" s="346" t="s">
        <v>1220</v>
      </c>
      <c r="D173" s="349" t="s">
        <v>37</v>
      </c>
      <c r="E173" s="650" t="s">
        <v>1221</v>
      </c>
      <c r="F173" s="651"/>
      <c r="G173" s="625" t="s">
        <v>37</v>
      </c>
      <c r="H173" s="652"/>
      <c r="I173" s="653"/>
    </row>
    <row r="174" spans="1:9" ht="30" customHeight="1" x14ac:dyDescent="0.2">
      <c r="A174" s="636" t="s">
        <v>1222</v>
      </c>
      <c r="B174" s="637"/>
      <c r="C174" s="637"/>
      <c r="D174" s="637"/>
      <c r="E174" s="637"/>
      <c r="F174" s="637"/>
      <c r="G174" s="637"/>
      <c r="H174" s="637"/>
      <c r="I174" s="638"/>
    </row>
    <row r="175" spans="1:9" ht="30" customHeight="1" x14ac:dyDescent="0.2">
      <c r="A175" s="344" t="s">
        <v>1223</v>
      </c>
      <c r="B175" s="631" t="s">
        <v>1294</v>
      </c>
      <c r="C175" s="632"/>
      <c r="D175" s="344" t="s">
        <v>1224</v>
      </c>
      <c r="E175" s="654" t="s">
        <v>37</v>
      </c>
      <c r="F175" s="655"/>
      <c r="G175" s="344" t="s">
        <v>1225</v>
      </c>
      <c r="H175" s="611" t="s">
        <v>37</v>
      </c>
      <c r="I175" s="656"/>
    </row>
    <row r="176" spans="1:9" ht="30" customHeight="1" x14ac:dyDescent="0.2">
      <c r="A176" s="344" t="s">
        <v>1226</v>
      </c>
      <c r="B176" s="641" t="s">
        <v>1227</v>
      </c>
      <c r="C176" s="657"/>
      <c r="D176" s="657"/>
      <c r="E176" s="657"/>
      <c r="F176" s="657"/>
      <c r="G176" s="657"/>
      <c r="H176" s="657"/>
      <c r="I176" s="657"/>
    </row>
    <row r="177" spans="1:9" ht="30" customHeight="1" x14ac:dyDescent="0.2">
      <c r="A177" s="344" t="s">
        <v>1228</v>
      </c>
      <c r="B177" s="350" t="s">
        <v>115</v>
      </c>
      <c r="C177" s="344" t="s">
        <v>1229</v>
      </c>
      <c r="D177" s="351" t="s">
        <v>703</v>
      </c>
      <c r="E177" s="636" t="s">
        <v>1230</v>
      </c>
      <c r="F177" s="638"/>
      <c r="G177" s="352" t="s">
        <v>723</v>
      </c>
      <c r="H177" s="344" t="s">
        <v>1231</v>
      </c>
      <c r="I177" s="353">
        <v>0.3</v>
      </c>
    </row>
    <row r="178" spans="1:9" ht="30" customHeight="1" x14ac:dyDescent="0.2">
      <c r="A178" s="344" t="s">
        <v>1232</v>
      </c>
      <c r="B178" s="631" t="s">
        <v>1394</v>
      </c>
      <c r="C178" s="631"/>
      <c r="D178" s="631"/>
      <c r="E178" s="631"/>
      <c r="F178" s="631"/>
      <c r="G178" s="631"/>
      <c r="H178" s="631"/>
      <c r="I178" s="631"/>
    </row>
    <row r="179" spans="1:9" ht="61.5" customHeight="1" x14ac:dyDescent="0.2">
      <c r="A179" s="346" t="s">
        <v>1233</v>
      </c>
      <c r="B179" s="642" t="s">
        <v>1309</v>
      </c>
      <c r="C179" s="643"/>
      <c r="D179" s="644"/>
      <c r="E179" s="357" t="s">
        <v>1234</v>
      </c>
      <c r="F179" s="645" t="s">
        <v>1310</v>
      </c>
      <c r="G179" s="645"/>
      <c r="H179" s="645"/>
      <c r="I179" s="646"/>
    </row>
    <row r="180" spans="1:9" ht="30" customHeight="1" x14ac:dyDescent="0.2">
      <c r="A180" s="636" t="s">
        <v>1235</v>
      </c>
      <c r="B180" s="637"/>
      <c r="C180" s="637"/>
      <c r="D180" s="637"/>
      <c r="E180" s="637"/>
      <c r="F180" s="637"/>
      <c r="G180" s="637"/>
      <c r="H180" s="637"/>
      <c r="I180" s="638"/>
    </row>
    <row r="181" spans="1:9" ht="41.25" customHeight="1" x14ac:dyDescent="0.2">
      <c r="A181" s="344" t="s">
        <v>1236</v>
      </c>
      <c r="B181" s="647" t="s">
        <v>1311</v>
      </c>
      <c r="C181" s="648"/>
      <c r="D181" s="648"/>
      <c r="E181" s="648"/>
      <c r="F181" s="648"/>
      <c r="G181" s="648"/>
      <c r="H181" s="648"/>
      <c r="I181" s="649"/>
    </row>
    <row r="182" spans="1:9" ht="30" customHeight="1" x14ac:dyDescent="0.2">
      <c r="A182" s="344" t="s">
        <v>1237</v>
      </c>
      <c r="B182" s="636" t="s">
        <v>1238</v>
      </c>
      <c r="C182" s="638"/>
      <c r="D182" s="636" t="s">
        <v>1239</v>
      </c>
      <c r="E182" s="638"/>
      <c r="F182" s="636" t="s">
        <v>1240</v>
      </c>
      <c r="G182" s="638"/>
      <c r="H182" s="636" t="s">
        <v>1241</v>
      </c>
      <c r="I182" s="638"/>
    </row>
    <row r="183" spans="1:9" ht="30" customHeight="1" x14ac:dyDescent="0.2">
      <c r="A183" s="344" t="s">
        <v>1242</v>
      </c>
      <c r="B183" s="641" t="s">
        <v>1286</v>
      </c>
      <c r="C183" s="641"/>
      <c r="D183" s="641" t="s">
        <v>1287</v>
      </c>
      <c r="E183" s="641"/>
      <c r="F183" s="633"/>
      <c r="G183" s="633"/>
      <c r="H183" s="634"/>
      <c r="I183" s="635"/>
    </row>
    <row r="184" spans="1:9" ht="30" customHeight="1" x14ac:dyDescent="0.2">
      <c r="A184" s="344" t="s">
        <v>1243</v>
      </c>
      <c r="B184" s="639" t="s">
        <v>1227</v>
      </c>
      <c r="C184" s="640"/>
      <c r="D184" s="639" t="s">
        <v>1227</v>
      </c>
      <c r="E184" s="640"/>
      <c r="F184" s="633"/>
      <c r="G184" s="633"/>
      <c r="H184" s="634"/>
      <c r="I184" s="635"/>
    </row>
    <row r="185" spans="1:9" ht="30" customHeight="1" x14ac:dyDescent="0.2">
      <c r="A185" s="344" t="s">
        <v>1244</v>
      </c>
      <c r="B185" s="639" t="s">
        <v>1265</v>
      </c>
      <c r="C185" s="640"/>
      <c r="D185" s="639" t="s">
        <v>1265</v>
      </c>
      <c r="E185" s="640"/>
      <c r="F185" s="633"/>
      <c r="G185" s="633"/>
      <c r="H185" s="634"/>
      <c r="I185" s="635"/>
    </row>
    <row r="186" spans="1:9" ht="30" customHeight="1" x14ac:dyDescent="0.2">
      <c r="A186" s="344" t="s">
        <v>1245</v>
      </c>
      <c r="B186" s="641" t="s">
        <v>723</v>
      </c>
      <c r="C186" s="641"/>
      <c r="D186" s="641" t="s">
        <v>723</v>
      </c>
      <c r="E186" s="641"/>
      <c r="F186" s="633"/>
      <c r="G186" s="633"/>
      <c r="H186" s="634"/>
      <c r="I186" s="635"/>
    </row>
    <row r="187" spans="1:9" ht="30" customHeight="1" x14ac:dyDescent="0.2">
      <c r="A187" s="344" t="s">
        <v>1246</v>
      </c>
      <c r="B187" s="631" t="s">
        <v>1294</v>
      </c>
      <c r="C187" s="632"/>
      <c r="D187" s="631" t="s">
        <v>1294</v>
      </c>
      <c r="E187" s="632"/>
      <c r="F187" s="633"/>
      <c r="G187" s="633"/>
      <c r="H187" s="634"/>
      <c r="I187" s="635"/>
    </row>
    <row r="188" spans="1:9" ht="124.5" customHeight="1" x14ac:dyDescent="0.2">
      <c r="A188" s="344" t="s">
        <v>1247</v>
      </c>
      <c r="B188" s="631" t="s">
        <v>1392</v>
      </c>
      <c r="C188" s="631"/>
      <c r="D188" s="631" t="s">
        <v>1393</v>
      </c>
      <c r="E188" s="631"/>
      <c r="F188" s="633"/>
      <c r="G188" s="633"/>
      <c r="H188" s="634"/>
      <c r="I188" s="635"/>
    </row>
    <row r="189" spans="1:9" ht="30" customHeight="1" x14ac:dyDescent="0.2">
      <c r="A189" s="636" t="s">
        <v>1248</v>
      </c>
      <c r="B189" s="637"/>
      <c r="C189" s="637"/>
      <c r="D189" s="637"/>
      <c r="E189" s="637"/>
      <c r="F189" s="637"/>
      <c r="G189" s="637"/>
      <c r="H189" s="637"/>
      <c r="I189" s="638"/>
    </row>
    <row r="190" spans="1:9" ht="30" customHeight="1" x14ac:dyDescent="0.2">
      <c r="A190" s="344" t="s">
        <v>1249</v>
      </c>
      <c r="B190" s="619" t="s">
        <v>814</v>
      </c>
      <c r="C190" s="620"/>
      <c r="D190" s="621"/>
      <c r="E190" s="344" t="s">
        <v>1250</v>
      </c>
      <c r="F190" s="622" t="s">
        <v>814</v>
      </c>
      <c r="G190" s="623"/>
      <c r="H190" s="623"/>
      <c r="I190" s="624"/>
    </row>
    <row r="191" spans="1:9" ht="30" customHeight="1" x14ac:dyDescent="0.2">
      <c r="A191" s="344" t="s">
        <v>1251</v>
      </c>
      <c r="B191" s="609" t="s">
        <v>814</v>
      </c>
      <c r="C191" s="609"/>
      <c r="D191" s="609"/>
      <c r="E191" s="609"/>
      <c r="F191" s="609"/>
      <c r="G191" s="609"/>
      <c r="H191" s="609"/>
      <c r="I191" s="609"/>
    </row>
    <row r="192" spans="1:9" ht="30" customHeight="1" x14ac:dyDescent="0.2">
      <c r="A192" s="344" t="s">
        <v>1252</v>
      </c>
      <c r="B192" s="609" t="s">
        <v>814</v>
      </c>
      <c r="C192" s="609"/>
      <c r="D192" s="609"/>
      <c r="E192" s="609"/>
      <c r="F192" s="609"/>
      <c r="G192" s="609"/>
      <c r="H192" s="609"/>
      <c r="I192" s="609"/>
    </row>
    <row r="193" spans="1:9" ht="30" customHeight="1" x14ac:dyDescent="0.2">
      <c r="A193" s="344" t="s">
        <v>1253</v>
      </c>
      <c r="B193" s="625" t="s">
        <v>814</v>
      </c>
      <c r="C193" s="626"/>
      <c r="D193" s="627"/>
      <c r="E193" s="344" t="s">
        <v>1254</v>
      </c>
      <c r="F193" s="625" t="s">
        <v>814</v>
      </c>
      <c r="G193" s="626"/>
      <c r="H193" s="626"/>
      <c r="I193" s="627"/>
    </row>
    <row r="194" spans="1:9" ht="30" customHeight="1" x14ac:dyDescent="0.2">
      <c r="A194" s="628" t="s">
        <v>1255</v>
      </c>
      <c r="B194" s="629"/>
      <c r="C194" s="628" t="s">
        <v>1256</v>
      </c>
      <c r="D194" s="629"/>
      <c r="E194" s="628" t="s">
        <v>1257</v>
      </c>
      <c r="F194" s="630"/>
      <c r="G194" s="629"/>
      <c r="H194" s="628" t="s">
        <v>1258</v>
      </c>
      <c r="I194" s="629"/>
    </row>
    <row r="195" spans="1:9" ht="30" customHeight="1" x14ac:dyDescent="0.2">
      <c r="A195" s="609" t="s">
        <v>1279</v>
      </c>
      <c r="B195" s="609"/>
      <c r="C195" s="610" t="s">
        <v>1289</v>
      </c>
      <c r="D195" s="610"/>
      <c r="E195" s="611" t="s">
        <v>1296</v>
      </c>
      <c r="F195" s="611"/>
      <c r="G195" s="611"/>
      <c r="H195" s="612" t="s">
        <v>1396</v>
      </c>
      <c r="I195" s="613"/>
    </row>
    <row r="196" spans="1:9" ht="30" customHeight="1" x14ac:dyDescent="0.2">
      <c r="A196" s="614" t="s">
        <v>1259</v>
      </c>
      <c r="B196" s="614"/>
      <c r="C196" s="614"/>
      <c r="D196" s="614"/>
      <c r="E196" s="614"/>
      <c r="F196" s="614"/>
      <c r="G196" s="614"/>
      <c r="H196" s="614"/>
      <c r="I196" s="614"/>
    </row>
    <row r="197" spans="1:9" ht="30" customHeight="1" x14ac:dyDescent="0.2">
      <c r="A197" s="346" t="s">
        <v>38</v>
      </c>
      <c r="B197" s="615" t="s">
        <v>1260</v>
      </c>
      <c r="C197" s="615"/>
      <c r="D197" s="615"/>
      <c r="E197" s="615"/>
      <c r="F197" s="615"/>
      <c r="G197" s="615"/>
      <c r="H197" s="615"/>
      <c r="I197" s="346" t="s">
        <v>1261</v>
      </c>
    </row>
    <row r="198" spans="1:9" ht="30" customHeight="1" x14ac:dyDescent="0.2">
      <c r="A198" s="355"/>
      <c r="B198" s="616"/>
      <c r="C198" s="617"/>
      <c r="D198" s="617"/>
      <c r="E198" s="617"/>
      <c r="F198" s="617"/>
      <c r="G198" s="617"/>
      <c r="H198" s="618"/>
      <c r="I198" s="356"/>
    </row>
    <row r="199" spans="1:9" ht="30" customHeight="1" x14ac:dyDescent="0.2">
      <c r="A199" s="355"/>
      <c r="B199" s="616"/>
      <c r="C199" s="617"/>
      <c r="D199" s="617"/>
      <c r="E199" s="617"/>
      <c r="F199" s="617"/>
      <c r="G199" s="617"/>
      <c r="H199" s="618"/>
      <c r="I199" s="356"/>
    </row>
  </sheetData>
  <mergeCells count="394">
    <mergeCell ref="A35:B35"/>
    <mergeCell ref="C35:D35"/>
    <mergeCell ref="E35:G35"/>
    <mergeCell ref="H35:I35"/>
    <mergeCell ref="B33:D33"/>
    <mergeCell ref="A1:I1"/>
    <mergeCell ref="A2:I2"/>
    <mergeCell ref="A3:I3"/>
    <mergeCell ref="B9:I9"/>
    <mergeCell ref="B10:I10"/>
    <mergeCell ref="E11:F12"/>
    <mergeCell ref="G11:G12"/>
    <mergeCell ref="H11:H12"/>
    <mergeCell ref="I11:I12"/>
    <mergeCell ref="B4:E4"/>
    <mergeCell ref="F4:I4"/>
    <mergeCell ref="A5:I5"/>
    <mergeCell ref="A6:I6"/>
    <mergeCell ref="C7:D7"/>
    <mergeCell ref="E7:G7"/>
    <mergeCell ref="B8:D8"/>
    <mergeCell ref="E8:F8"/>
    <mergeCell ref="G8:I8"/>
    <mergeCell ref="G13:I13"/>
    <mergeCell ref="E13:F13"/>
    <mergeCell ref="A36:I36"/>
    <mergeCell ref="B37:H37"/>
    <mergeCell ref="B39:H39"/>
    <mergeCell ref="A14:I14"/>
    <mergeCell ref="B15:C15"/>
    <mergeCell ref="E15:F15"/>
    <mergeCell ref="H15:I15"/>
    <mergeCell ref="B16:I16"/>
    <mergeCell ref="E17:F17"/>
    <mergeCell ref="B18:I18"/>
    <mergeCell ref="B19:D19"/>
    <mergeCell ref="E19:F19"/>
    <mergeCell ref="G19:I19"/>
    <mergeCell ref="A20:I20"/>
    <mergeCell ref="B21:I21"/>
    <mergeCell ref="B22:C22"/>
    <mergeCell ref="D22:E22"/>
    <mergeCell ref="F33:I33"/>
    <mergeCell ref="A34:B34"/>
    <mergeCell ref="C34:D34"/>
    <mergeCell ref="E34:G34"/>
    <mergeCell ref="H34:I34"/>
    <mergeCell ref="F22:G22"/>
    <mergeCell ref="H22:I22"/>
    <mergeCell ref="B23:C23"/>
    <mergeCell ref="D23:E23"/>
    <mergeCell ref="F23:G23"/>
    <mergeCell ref="H23:I23"/>
    <mergeCell ref="B27:C27"/>
    <mergeCell ref="D27:E27"/>
    <mergeCell ref="F27:G27"/>
    <mergeCell ref="H27:I27"/>
    <mergeCell ref="B24:C24"/>
    <mergeCell ref="D24:E24"/>
    <mergeCell ref="F24:G24"/>
    <mergeCell ref="H24:I24"/>
    <mergeCell ref="B25:C25"/>
    <mergeCell ref="D25:E25"/>
    <mergeCell ref="F25:G25"/>
    <mergeCell ref="H25:I25"/>
    <mergeCell ref="B26:C26"/>
    <mergeCell ref="D26:E26"/>
    <mergeCell ref="F26:G26"/>
    <mergeCell ref="H26:I26"/>
    <mergeCell ref="B28:C28"/>
    <mergeCell ref="D28:E28"/>
    <mergeCell ref="F28:G28"/>
    <mergeCell ref="H28:I28"/>
    <mergeCell ref="A29:I29"/>
    <mergeCell ref="B30:D30"/>
    <mergeCell ref="F30:I30"/>
    <mergeCell ref="B31:I31"/>
    <mergeCell ref="B32:I32"/>
    <mergeCell ref="B38:H38"/>
    <mergeCell ref="A41:I41"/>
    <mergeCell ref="A42:I42"/>
    <mergeCell ref="A43:I43"/>
    <mergeCell ref="B44:E44"/>
    <mergeCell ref="F44:I44"/>
    <mergeCell ref="A45:I45"/>
    <mergeCell ref="A46:I46"/>
    <mergeCell ref="C47:D47"/>
    <mergeCell ref="E47:G47"/>
    <mergeCell ref="B48:D48"/>
    <mergeCell ref="E48:F48"/>
    <mergeCell ref="G48:I48"/>
    <mergeCell ref="B49:I49"/>
    <mergeCell ref="B50:I50"/>
    <mergeCell ref="E51:F52"/>
    <mergeCell ref="G51:G52"/>
    <mergeCell ref="H51:H52"/>
    <mergeCell ref="I51:I52"/>
    <mergeCell ref="B59:D59"/>
    <mergeCell ref="A60:I60"/>
    <mergeCell ref="B61:I61"/>
    <mergeCell ref="B62:C62"/>
    <mergeCell ref="D62:E62"/>
    <mergeCell ref="F62:G62"/>
    <mergeCell ref="H62:I62"/>
    <mergeCell ref="E53:F53"/>
    <mergeCell ref="G53:I53"/>
    <mergeCell ref="A54:I54"/>
    <mergeCell ref="B55:C55"/>
    <mergeCell ref="E55:F55"/>
    <mergeCell ref="H55:I55"/>
    <mergeCell ref="B56:I56"/>
    <mergeCell ref="E57:F57"/>
    <mergeCell ref="B58:I58"/>
    <mergeCell ref="B63:C63"/>
    <mergeCell ref="D63:E63"/>
    <mergeCell ref="F63:G63"/>
    <mergeCell ref="H63:I63"/>
    <mergeCell ref="B64:C64"/>
    <mergeCell ref="D64:E64"/>
    <mergeCell ref="F64:G64"/>
    <mergeCell ref="H64:I64"/>
    <mergeCell ref="B65:C65"/>
    <mergeCell ref="D65:E65"/>
    <mergeCell ref="F65:G65"/>
    <mergeCell ref="H65:I65"/>
    <mergeCell ref="H66:I66"/>
    <mergeCell ref="B67:C67"/>
    <mergeCell ref="D67:E67"/>
    <mergeCell ref="F67:G67"/>
    <mergeCell ref="H67:I67"/>
    <mergeCell ref="B68:C68"/>
    <mergeCell ref="D68:E68"/>
    <mergeCell ref="F68:G68"/>
    <mergeCell ref="H68:I68"/>
    <mergeCell ref="A75:B75"/>
    <mergeCell ref="C75:D75"/>
    <mergeCell ref="E75:G75"/>
    <mergeCell ref="H75:I75"/>
    <mergeCell ref="A76:I76"/>
    <mergeCell ref="B77:H77"/>
    <mergeCell ref="B78:H78"/>
    <mergeCell ref="B79:H79"/>
    <mergeCell ref="A40:I40"/>
    <mergeCell ref="F59:I59"/>
    <mergeCell ref="A69:I69"/>
    <mergeCell ref="B70:D70"/>
    <mergeCell ref="F70:I70"/>
    <mergeCell ref="B71:I71"/>
    <mergeCell ref="B72:I72"/>
    <mergeCell ref="B73:D73"/>
    <mergeCell ref="F73:I73"/>
    <mergeCell ref="A74:B74"/>
    <mergeCell ref="C74:D74"/>
    <mergeCell ref="E74:G74"/>
    <mergeCell ref="H74:I74"/>
    <mergeCell ref="B66:C66"/>
    <mergeCell ref="D66:E66"/>
    <mergeCell ref="F66:G66"/>
    <mergeCell ref="A81:I81"/>
    <mergeCell ref="A82:I82"/>
    <mergeCell ref="A83:I83"/>
    <mergeCell ref="B84:E84"/>
    <mergeCell ref="F84:I84"/>
    <mergeCell ref="A85:I85"/>
    <mergeCell ref="A86:I86"/>
    <mergeCell ref="C87:D87"/>
    <mergeCell ref="E87:G87"/>
    <mergeCell ref="B88:D88"/>
    <mergeCell ref="E88:F88"/>
    <mergeCell ref="G88:I88"/>
    <mergeCell ref="B89:I89"/>
    <mergeCell ref="B90:I90"/>
    <mergeCell ref="E91:F92"/>
    <mergeCell ref="G91:G92"/>
    <mergeCell ref="H91:H92"/>
    <mergeCell ref="I91:I92"/>
    <mergeCell ref="E93:F93"/>
    <mergeCell ref="G93:I93"/>
    <mergeCell ref="A94:I94"/>
    <mergeCell ref="B95:C95"/>
    <mergeCell ref="E95:F95"/>
    <mergeCell ref="H95:I95"/>
    <mergeCell ref="B96:I96"/>
    <mergeCell ref="E97:F97"/>
    <mergeCell ref="B98:I98"/>
    <mergeCell ref="B99:D99"/>
    <mergeCell ref="F99:I99"/>
    <mergeCell ref="A100:I100"/>
    <mergeCell ref="B101:I101"/>
    <mergeCell ref="B102:C102"/>
    <mergeCell ref="D102:E102"/>
    <mergeCell ref="F102:G102"/>
    <mergeCell ref="H102:I102"/>
    <mergeCell ref="B103:C103"/>
    <mergeCell ref="D103:E103"/>
    <mergeCell ref="F103:G103"/>
    <mergeCell ref="H103:I103"/>
    <mergeCell ref="B104:C104"/>
    <mergeCell ref="D104:E104"/>
    <mergeCell ref="F104:G104"/>
    <mergeCell ref="H104:I104"/>
    <mergeCell ref="B105:C105"/>
    <mergeCell ref="D105:E105"/>
    <mergeCell ref="F105:G105"/>
    <mergeCell ref="H105:I105"/>
    <mergeCell ref="B106:C106"/>
    <mergeCell ref="D106:E106"/>
    <mergeCell ref="F106:G106"/>
    <mergeCell ref="H106:I106"/>
    <mergeCell ref="B107:C107"/>
    <mergeCell ref="D107:E107"/>
    <mergeCell ref="F107:G107"/>
    <mergeCell ref="H107:I107"/>
    <mergeCell ref="B108:C108"/>
    <mergeCell ref="D108:E108"/>
    <mergeCell ref="F108:G108"/>
    <mergeCell ref="H108:I108"/>
    <mergeCell ref="A109:I109"/>
    <mergeCell ref="B110:D110"/>
    <mergeCell ref="F110:I110"/>
    <mergeCell ref="B111:I111"/>
    <mergeCell ref="B112:I112"/>
    <mergeCell ref="B113:D113"/>
    <mergeCell ref="F113:I113"/>
    <mergeCell ref="A114:B114"/>
    <mergeCell ref="C114:D114"/>
    <mergeCell ref="E114:G114"/>
    <mergeCell ref="H114:I114"/>
    <mergeCell ref="A115:B115"/>
    <mergeCell ref="C115:D115"/>
    <mergeCell ref="E115:G115"/>
    <mergeCell ref="H115:I115"/>
    <mergeCell ref="A116:I116"/>
    <mergeCell ref="B117:H117"/>
    <mergeCell ref="B118:H118"/>
    <mergeCell ref="B119:H119"/>
    <mergeCell ref="A120:I120"/>
    <mergeCell ref="A121:I121"/>
    <mergeCell ref="A122:I122"/>
    <mergeCell ref="A123:I123"/>
    <mergeCell ref="B124:E124"/>
    <mergeCell ref="F124:I124"/>
    <mergeCell ref="A125:I125"/>
    <mergeCell ref="A126:I126"/>
    <mergeCell ref="C127:D127"/>
    <mergeCell ref="E127:G127"/>
    <mergeCell ref="B128:D128"/>
    <mergeCell ref="E128:F128"/>
    <mergeCell ref="G128:I128"/>
    <mergeCell ref="B129:I129"/>
    <mergeCell ref="B130:I130"/>
    <mergeCell ref="E131:F132"/>
    <mergeCell ref="G131:G132"/>
    <mergeCell ref="H131:H132"/>
    <mergeCell ref="I131:I132"/>
    <mergeCell ref="E133:F133"/>
    <mergeCell ref="G133:I133"/>
    <mergeCell ref="A134:I134"/>
    <mergeCell ref="B135:C135"/>
    <mergeCell ref="E135:F135"/>
    <mergeCell ref="H135:I135"/>
    <mergeCell ref="B136:I136"/>
    <mergeCell ref="E137:F137"/>
    <mergeCell ref="B138:I138"/>
    <mergeCell ref="B139:D139"/>
    <mergeCell ref="F139:I139"/>
    <mergeCell ref="A140:I140"/>
    <mergeCell ref="B141:I141"/>
    <mergeCell ref="B142:C142"/>
    <mergeCell ref="D142:E142"/>
    <mergeCell ref="F142:G142"/>
    <mergeCell ref="H142:I142"/>
    <mergeCell ref="B143:C143"/>
    <mergeCell ref="D143:E143"/>
    <mergeCell ref="F143:G143"/>
    <mergeCell ref="H143:I143"/>
    <mergeCell ref="B144:C144"/>
    <mergeCell ref="D144:E144"/>
    <mergeCell ref="F144:G144"/>
    <mergeCell ref="H144:I144"/>
    <mergeCell ref="B145:C145"/>
    <mergeCell ref="D145:E145"/>
    <mergeCell ref="F145:G145"/>
    <mergeCell ref="H145:I145"/>
    <mergeCell ref="B146:C146"/>
    <mergeCell ref="D146:E146"/>
    <mergeCell ref="F146:G146"/>
    <mergeCell ref="H146:I146"/>
    <mergeCell ref="B147:C147"/>
    <mergeCell ref="D147:E147"/>
    <mergeCell ref="F147:G147"/>
    <mergeCell ref="H147:I147"/>
    <mergeCell ref="B148:C148"/>
    <mergeCell ref="D148:E148"/>
    <mergeCell ref="F148:G148"/>
    <mergeCell ref="H148:I148"/>
    <mergeCell ref="A149:I149"/>
    <mergeCell ref="B150:D150"/>
    <mergeCell ref="F150:I150"/>
    <mergeCell ref="B151:I151"/>
    <mergeCell ref="B152:I152"/>
    <mergeCell ref="B153:D153"/>
    <mergeCell ref="F153:I153"/>
    <mergeCell ref="A154:B154"/>
    <mergeCell ref="C154:D154"/>
    <mergeCell ref="E154:G154"/>
    <mergeCell ref="H154:I154"/>
    <mergeCell ref="A155:B155"/>
    <mergeCell ref="C155:D155"/>
    <mergeCell ref="E155:G155"/>
    <mergeCell ref="H155:I155"/>
    <mergeCell ref="A156:I156"/>
    <mergeCell ref="B157:H157"/>
    <mergeCell ref="B158:H158"/>
    <mergeCell ref="B159:H159"/>
    <mergeCell ref="A160:I160"/>
    <mergeCell ref="A161:I161"/>
    <mergeCell ref="A162:I162"/>
    <mergeCell ref="A163:I163"/>
    <mergeCell ref="B164:E164"/>
    <mergeCell ref="F164:I164"/>
    <mergeCell ref="A165:I165"/>
    <mergeCell ref="A166:I166"/>
    <mergeCell ref="C167:D167"/>
    <mergeCell ref="E167:G167"/>
    <mergeCell ref="B168:D168"/>
    <mergeCell ref="E168:F168"/>
    <mergeCell ref="G168:I168"/>
    <mergeCell ref="B169:I169"/>
    <mergeCell ref="B170:I170"/>
    <mergeCell ref="E171:F172"/>
    <mergeCell ref="G171:G172"/>
    <mergeCell ref="H171:H172"/>
    <mergeCell ref="I171:I172"/>
    <mergeCell ref="E173:F173"/>
    <mergeCell ref="G173:I173"/>
    <mergeCell ref="A174:I174"/>
    <mergeCell ref="B175:C175"/>
    <mergeCell ref="E175:F175"/>
    <mergeCell ref="H175:I175"/>
    <mergeCell ref="B176:I176"/>
    <mergeCell ref="E177:F177"/>
    <mergeCell ref="B178:I178"/>
    <mergeCell ref="B179:D179"/>
    <mergeCell ref="F179:I179"/>
    <mergeCell ref="A180:I180"/>
    <mergeCell ref="B181:I181"/>
    <mergeCell ref="B182:C182"/>
    <mergeCell ref="D182:E182"/>
    <mergeCell ref="F182:G182"/>
    <mergeCell ref="H182:I182"/>
    <mergeCell ref="B183:C183"/>
    <mergeCell ref="D183:E183"/>
    <mergeCell ref="F183:G183"/>
    <mergeCell ref="H183:I183"/>
    <mergeCell ref="B184:C184"/>
    <mergeCell ref="D184:E184"/>
    <mergeCell ref="F184:G184"/>
    <mergeCell ref="H184:I184"/>
    <mergeCell ref="B185:C185"/>
    <mergeCell ref="D185:E185"/>
    <mergeCell ref="F185:G185"/>
    <mergeCell ref="H185:I185"/>
    <mergeCell ref="B186:C186"/>
    <mergeCell ref="D186:E186"/>
    <mergeCell ref="F186:G186"/>
    <mergeCell ref="H186:I186"/>
    <mergeCell ref="B187:C187"/>
    <mergeCell ref="D187:E187"/>
    <mergeCell ref="F187:G187"/>
    <mergeCell ref="H187:I187"/>
    <mergeCell ref="B188:C188"/>
    <mergeCell ref="D188:E188"/>
    <mergeCell ref="F188:G188"/>
    <mergeCell ref="H188:I188"/>
    <mergeCell ref="A189:I189"/>
    <mergeCell ref="A195:B195"/>
    <mergeCell ref="C195:D195"/>
    <mergeCell ref="E195:G195"/>
    <mergeCell ref="H195:I195"/>
    <mergeCell ref="A196:I196"/>
    <mergeCell ref="B197:H197"/>
    <mergeCell ref="B198:H198"/>
    <mergeCell ref="B199:H199"/>
    <mergeCell ref="B190:D190"/>
    <mergeCell ref="F190:I190"/>
    <mergeCell ref="B191:I191"/>
    <mergeCell ref="B192:I192"/>
    <mergeCell ref="B193:D193"/>
    <mergeCell ref="F193:I193"/>
    <mergeCell ref="A194:B194"/>
    <mergeCell ref="C194:D194"/>
    <mergeCell ref="E194:G194"/>
    <mergeCell ref="H194:I194"/>
  </mergeCells>
  <dataValidations count="39">
    <dataValidation allowBlank="1" showInputMessage="1" showErrorMessage="1" prompt="Señalar el enlace donde está publicados los resultados del indicador. (Si aplica)" sqref="E33 E193 E73 E113 E153"/>
    <dataValidation allowBlank="1" showInputMessage="1" showErrorMessage="1" prompt="Descripción corta que explique el contenido, objeto o lo que mide la variable que compone el indicador._x000a_" sqref="A28 A68 A108 A148 A188"/>
    <dataValidation allowBlank="1" showInputMessage="1" showErrorMessage="1" prompt="Describe de dónde se obtiene la información_x000a_para alimentar o establecer la información de la variable" sqref="A27 A67 A107 A147 A187"/>
    <dataValidation allowBlank="1" showInputMessage="1" showErrorMessage="1" prompt="Indica la periodicidad en que se reporta la variable (Anual, Semestral, Trimestral, Bimestral o Mensual)" sqref="A26 A66 A106 A146 A186"/>
    <dataValidation allowBlank="1" showInputMessage="1" showErrorMessage="1" prompt="Indicar el parámetro de referencia para la medición, de acuerdo con la(s) variable(s) establecidas, Ejemplo: porcentaje, número, kilo, grados, hectáreas, personas, hogares, etc." sqref="A24 A64 A104 A144 A184"/>
    <dataValidation allowBlank="1" showInputMessage="1" showErrorMessage="1" prompt="Presente el nombre de cada una de las variables a partir de las cuales se construye la fórmula del indicador." sqref="A23 A63 A103 A143 A183"/>
    <dataValidation allowBlank="1" showInputMessage="1" showErrorMessage="1" prompt="Representación matemática del cálculo del indicador. La fórmula se debe presentar con siglas claras o abreviación de variables" sqref="A21 A61 A101 A141 A181"/>
    <dataValidation allowBlank="1" showInputMessage="1" showErrorMessage="1" prompt="Propósito que se pretende alcanzar con la medición de dicho indicador, es decir, la finalidad e importancia del indicador." sqref="A19 A59 A99 A139 A179"/>
    <dataValidation allowBlank="1" showInputMessage="1" showErrorMessage="1" prompt="Señalar la justificación y/o normatividad que le aplique para el diseño del indicador (PMM, PDD, Decretos, etc)" sqref="A18 A58 A98 A138 A178"/>
    <dataValidation allowBlank="1" showInputMessage="1" showErrorMessage="1" prompt="Define si el indicador es de eficacia, eficiencia, efectividad, o calidad._x000a_Guía para la construcción y análisis de indicadores de gestión V.4_DAFP" sqref="C17 C57 C97 C137 C177"/>
    <dataValidation allowBlank="1" showInputMessage="1" showErrorMessage="1" prompt="Es  la cuantificación o unidad de medida de lo que se pretende medir con el indicador, ej: Km, m, km/hora, personas, etc" sqref="A16 A56 A96 A136 A176"/>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55 A95 A135 A175"/>
    <dataValidation allowBlank="1" showInputMessage="1" showErrorMessage="1" prompt="Campo destinado para registrar una breve justificación cuando el valor de la meta sea inferior a la línea base_x000a_" sqref="E13 E53 E93 E133 E173"/>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3 C133 C53 C93 C173"/>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53 A93 A133 A173"/>
    <dataValidation allowBlank="1" showInputMessage="1" showErrorMessage="1" prompt="Corresponde al día, mes y año en que la dependencia realiza la programación de los indicadores a efectuar seguimiento en la vigencia" sqref="A12 A52 A92 A132 A172"/>
    <dataValidation allowBlank="1" showInputMessage="1" showErrorMessage="1" prompt="Corresponde al valor total obtenido y reportado por las Áreas en la vigencia inmediatamente anterior. En el caso de que no exista se colocará “No Aplica - N/A”" sqref="H17 H57 H97 H137 H177"/>
    <dataValidation allowBlank="1" showInputMessage="1" showErrorMessage="1" prompt="Indica la periodicidad en que se reporta el indicador (Anual, Semestral, Trimestral, Bimestral o Mensual)" sqref="E17 E57 E97 E137 E177"/>
    <dataValidation allowBlank="1" showInputMessage="1" showErrorMessage="1" prompt="Se refiere a la denominación dada al indicador,que exprese la característica, el evento o el hecho que se pretende medir con el mismo. " sqref="A10 A50 A90 A130 A170"/>
    <dataValidation allowBlank="1" showInputMessage="1" showErrorMessage="1" prompt="En este espacio se relacionará el tema bajo el cual se define el indicador_x000a_1. Proyecto de inversión_x000a_2. Meta PDD_x000a_3. Meta de gestión_x000a_4. Otro tipo de indicador_x000a_" sqref="A9 A49 A89 A129 A169"/>
    <dataValidation allowBlank="1" showInputMessage="1" showErrorMessage="1" prompt="Corresponde a la dependencia responsable de la_x000a_construcción y seguimiento al indicador" sqref="E8 E128 E48 E88 E168"/>
    <dataValidation allowBlank="1" showInputMessage="1" showErrorMessage="1" prompt="Subsecretaria a la cual esta adscrita la dependencia responsable" sqref="A8 A48 A88 A128 A168"/>
    <dataValidation allowBlank="1" showInputMessage="1" showErrorMessage="1" prompt="Corresponde al código y nombre del proceso que ampara el indicador conforme al mapa de procesos de la entidad._x000a_Área al cual está asociado el indicador" sqref="C7 C127 C47 C87 C167"/>
    <dataValidation allowBlank="1" showInputMessage="1" showErrorMessage="1" prompt="Corresponde al número asignado para el Indicador/ Número de Meta_x000a_" sqref="A7 A47 A87 A127 A167"/>
    <dataValidation allowBlank="1" showInputMessage="1" showErrorMessage="1" prompt="Señalar la información adicional que debe agregarse en la gráfica para dar mayor claridad de la información que se está presentando." sqref="A33 A73 A113 A153 A193"/>
    <dataValidation allowBlank="1" showInputMessage="1" showErrorMessage="1" prompt="Se debe hacer mención al tipo de formato de la fuente y origen de datos, pueder ser Excel, pdf, archivo plano, shapefile, entre otros. " sqref="D15 D55 D95 D135 D175"/>
    <dataValidation allowBlank="1" showInputMessage="1" showErrorMessage="1" prompt="Relacionar el sistema de información (si aplica) de la fuente u origen de datos del indicador. ej Sistema de información estadística de apoyo territorial SIEAT del DANE" sqref="G15 G55 G95 G135 G175"/>
    <dataValidation allowBlank="1" showInputMessage="1" showErrorMessage="1" prompt="Indicar la metodología utilizada y/o aspectos a tener en cuenta para la medición del indicador. ej suma de variables_x000a_" sqref="E19:F19 E59 E99 E139 E179"/>
    <dataValidation allowBlank="1" showInputMessage="1" showErrorMessage="1" prompt="Indicar el tipo de variable: alfanumérico, texto, cadena, entero, etc." sqref="A25 A65 A105 A145 A185"/>
    <dataValidation allowBlank="1" showInputMessage="1" showErrorMessage="1" prompt="Forma en que se presenta gráficamente el indicador: torta, barras, mapas, líneas, dispersión, histograma, caja-y-bigotes, etc." sqref="A30 A70 A110 A150 A190"/>
    <dataValidation allowBlank="1" showInputMessage="1" showErrorMessage="1" prompt="Indicar el origen de la gráfica: Link/ base de datos / drive/ pág web" sqref="E30 E190 E70 E110 E150"/>
    <dataValidation allowBlank="1" showInputMessage="1" showErrorMessage="1" prompt="Tipo de nivel de agregación de la información que puede ser por estrato, deciles, quintiles, género, grupos poblaciones, manzanas, barrios, UPZ, localidades, etc." sqref="A31 A71 A111 A151 A191"/>
    <dataValidation allowBlank="1" showInputMessage="1" showErrorMessage="1" prompt="Indicar el nombre que recibe la gráfica" sqref="A32 A72 A112 A152 A192"/>
    <dataValidation allowBlank="1" showInputMessage="1" showErrorMessage="1" prompt="Es la fecha de finalización de la medición del indicador " sqref="E11 E51 E91 E131 E171"/>
    <dataValidation allowBlank="1" showInputMessage="1" showErrorMessage="1" prompt="Se genera una versión nueva cada vez que se realice un cambio relacionado con el  indicador" sqref="I37 I77 I117 I157 I197"/>
    <dataValidation allowBlank="1" showInputMessage="1" showErrorMessage="1" prompt="Relacionar el campo modificado y una breve descripción del cambio realizado" sqref="B37 B77 B117 B157 B197"/>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57 A97 A137 A177"/>
    <dataValidation allowBlank="1" showInputMessage="1" showErrorMessage="1" prompt="Corresponde al tipo de proceso (Misional, Estratégico, de Apoyo o de Evaluación), conforme al mapa de procesos de la entidad." sqref="H7:I7 H127:I127 H47:I47 H87:I87 H167:I167"/>
    <dataValidation allowBlank="1" showInputMessage="1" showErrorMessage="1" prompt="Es la fecha de inicio de la medición del indicador en la vigencia. (Ej: enero de 2020" sqref="A11 A51 A91 A131 A171"/>
  </dataValidation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LISTAS_1!$D$2:$D$6</xm:f>
          </x14:formula1>
          <xm:sqref>B8:D8 B48:D48 B88:D88 B128:D128 B168:D168</xm:sqref>
        </x14:dataValidation>
        <x14:dataValidation type="list" allowBlank="1" showInputMessage="1" showErrorMessage="1">
          <x14:formula1>
            <xm:f>LISTAS_1!$D$2:$D$38</xm:f>
          </x14:formula1>
          <xm:sqref>G8:I8 G48:I48 G88:I88 G128:I128 G168:I168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V1000"/>
  <sheetViews>
    <sheetView topLeftCell="H1" zoomScale="78" zoomScaleNormal="78" workbookViewId="0">
      <selection activeCell="AR16" sqref="AR16:AR19"/>
    </sheetView>
  </sheetViews>
  <sheetFormatPr baseColWidth="10" defaultColWidth="12.625" defaultRowHeight="15" customHeight="1" x14ac:dyDescent="0.2"/>
  <cols>
    <col min="1" max="1" width="7.625" customWidth="1"/>
    <col min="2" max="2" width="26.625" customWidth="1"/>
    <col min="3" max="3" width="9.5" customWidth="1"/>
    <col min="4" max="4" width="35" customWidth="1"/>
    <col min="5" max="5" width="12" customWidth="1"/>
    <col min="6" max="6" width="8.125" customWidth="1"/>
    <col min="7" max="7" width="41.375" customWidth="1"/>
    <col min="8" max="8" width="12" customWidth="1"/>
    <col min="9" max="14" width="10.625" hidden="1" customWidth="1"/>
    <col min="15" max="15" width="59.625" hidden="1" customWidth="1"/>
    <col min="16" max="21" width="10.625" hidden="1" customWidth="1"/>
    <col min="22" max="22" width="57.875" hidden="1" customWidth="1"/>
    <col min="23" max="28" width="10.625" hidden="1" customWidth="1"/>
    <col min="29" max="29" width="57.125" hidden="1" customWidth="1"/>
    <col min="30" max="35" width="10.625" customWidth="1"/>
    <col min="36" max="36" width="45.375" customWidth="1"/>
    <col min="37" max="38" width="10" customWidth="1"/>
    <col min="39" max="44" width="14.625" customWidth="1"/>
  </cols>
  <sheetData>
    <row r="1" spans="1:48" ht="25.5" customHeight="1" x14ac:dyDescent="0.2">
      <c r="A1" s="37"/>
      <c r="B1" s="37"/>
      <c r="C1" s="37"/>
      <c r="D1" s="37"/>
      <c r="E1" s="38"/>
      <c r="F1" s="38"/>
      <c r="G1" s="38"/>
      <c r="H1" s="38"/>
      <c r="I1" s="39"/>
      <c r="J1" s="40"/>
      <c r="K1" s="41"/>
      <c r="L1" s="42"/>
      <c r="M1" s="42"/>
      <c r="N1" s="42"/>
      <c r="O1" s="42"/>
      <c r="P1" s="43"/>
      <c r="Q1" s="43"/>
      <c r="R1" s="42"/>
      <c r="S1" s="42"/>
      <c r="T1" s="42"/>
      <c r="U1" s="42"/>
      <c r="V1" s="42"/>
      <c r="W1" s="43"/>
      <c r="X1" s="43"/>
      <c r="Y1" s="42"/>
      <c r="Z1" s="42"/>
      <c r="AA1" s="42"/>
      <c r="AB1" s="42"/>
      <c r="AC1" s="42"/>
      <c r="AD1" s="43"/>
      <c r="AE1" s="44"/>
      <c r="AF1" s="45"/>
      <c r="AG1" s="45"/>
      <c r="AH1" s="45"/>
      <c r="AI1" s="45"/>
      <c r="AJ1" s="45"/>
      <c r="AK1" s="38"/>
      <c r="AL1" s="38"/>
      <c r="AM1" s="712" t="s">
        <v>40</v>
      </c>
      <c r="AN1" s="556"/>
      <c r="AO1" s="556"/>
      <c r="AP1" s="556"/>
      <c r="AQ1" s="556"/>
      <c r="AR1" s="557"/>
    </row>
    <row r="2" spans="1:48" ht="36" customHeight="1" x14ac:dyDescent="0.2">
      <c r="A2" s="46"/>
      <c r="B2" s="46"/>
      <c r="C2" s="711" t="s">
        <v>41</v>
      </c>
      <c r="D2" s="709"/>
      <c r="E2" s="710"/>
      <c r="F2" s="713" t="s">
        <v>42</v>
      </c>
      <c r="G2" s="559"/>
      <c r="H2" s="560"/>
      <c r="I2" s="714" t="s">
        <v>43</v>
      </c>
      <c r="J2" s="559"/>
      <c r="K2" s="559"/>
      <c r="L2" s="559"/>
      <c r="M2" s="559"/>
      <c r="N2" s="559"/>
      <c r="O2" s="560"/>
      <c r="P2" s="714" t="s">
        <v>44</v>
      </c>
      <c r="Q2" s="559"/>
      <c r="R2" s="559"/>
      <c r="S2" s="559"/>
      <c r="T2" s="559"/>
      <c r="U2" s="559"/>
      <c r="V2" s="560"/>
      <c r="W2" s="714" t="s">
        <v>45</v>
      </c>
      <c r="X2" s="559"/>
      <c r="Y2" s="559"/>
      <c r="Z2" s="559"/>
      <c r="AA2" s="559"/>
      <c r="AB2" s="559"/>
      <c r="AC2" s="560"/>
      <c r="AD2" s="714" t="s">
        <v>46</v>
      </c>
      <c r="AE2" s="559"/>
      <c r="AF2" s="559"/>
      <c r="AG2" s="559"/>
      <c r="AH2" s="559"/>
      <c r="AI2" s="559"/>
      <c r="AJ2" s="560"/>
      <c r="AK2" s="47"/>
      <c r="AL2" s="47"/>
      <c r="AM2" s="708" t="s">
        <v>47</v>
      </c>
      <c r="AN2" s="709"/>
      <c r="AO2" s="710"/>
      <c r="AP2" s="711" t="s">
        <v>48</v>
      </c>
      <c r="AQ2" s="709"/>
      <c r="AR2" s="710"/>
    </row>
    <row r="3" spans="1:48" ht="75" customHeight="1" x14ac:dyDescent="0.2">
      <c r="A3" s="505" t="s">
        <v>49</v>
      </c>
      <c r="B3" s="505" t="s">
        <v>50</v>
      </c>
      <c r="C3" s="502" t="s">
        <v>51</v>
      </c>
      <c r="D3" s="502" t="s">
        <v>52</v>
      </c>
      <c r="E3" s="502" t="s">
        <v>53</v>
      </c>
      <c r="F3" s="503" t="s">
        <v>54</v>
      </c>
      <c r="G3" s="503" t="s">
        <v>55</v>
      </c>
      <c r="H3" s="503" t="s">
        <v>56</v>
      </c>
      <c r="I3" s="502" t="str">
        <f>I2&amp;": Programado actividad"</f>
        <v>Ene-Mar: Programado actividad</v>
      </c>
      <c r="J3" s="502" t="str">
        <f>I2&amp;": Ejecutado actividad"</f>
        <v>Ene-Mar: Ejecutado actividad</v>
      </c>
      <c r="K3" s="502" t="s">
        <v>57</v>
      </c>
      <c r="L3" s="503" t="str">
        <f>I2&amp;": % Programado tarea"</f>
        <v>Ene-Mar: % Programado tarea</v>
      </c>
      <c r="M3" s="503" t="str">
        <f>I2&amp;": % Ejecutado tarea"</f>
        <v>Ene-Mar: % Ejecutado tarea</v>
      </c>
      <c r="N3" s="503" t="s">
        <v>58</v>
      </c>
      <c r="O3" s="504" t="s">
        <v>59</v>
      </c>
      <c r="P3" s="502" t="str">
        <f>P2&amp;": Programado actividad"</f>
        <v>Abr-Jun: Programado actividad</v>
      </c>
      <c r="Q3" s="502" t="str">
        <f>P2&amp;": Ejecutado actividad"</f>
        <v>Abr-Jun: Ejecutado actividad</v>
      </c>
      <c r="R3" s="502" t="s">
        <v>57</v>
      </c>
      <c r="S3" s="503" t="str">
        <f>P2&amp;": Programado tarea"</f>
        <v>Abr-Jun: Programado tarea</v>
      </c>
      <c r="T3" s="503" t="str">
        <f>P2&amp;": Ejecutado tarea"</f>
        <v>Abr-Jun: Ejecutado tarea</v>
      </c>
      <c r="U3" s="503" t="s">
        <v>58</v>
      </c>
      <c r="V3" s="504" t="s">
        <v>59</v>
      </c>
      <c r="W3" s="502" t="str">
        <f>W2&amp;": Programado actividad"</f>
        <v>Jul-Sep: Programado actividad</v>
      </c>
      <c r="X3" s="502" t="str">
        <f>W2&amp;": Ejecutado actividad"</f>
        <v>Jul-Sep: Ejecutado actividad</v>
      </c>
      <c r="Y3" s="502" t="s">
        <v>57</v>
      </c>
      <c r="Z3" s="503" t="str">
        <f>W2&amp;": % Programado tarea"</f>
        <v>Jul-Sep: % Programado tarea</v>
      </c>
      <c r="AA3" s="503" t="str">
        <f>W2&amp;": % Ejecutado tarea"</f>
        <v>Jul-Sep: % Ejecutado tarea</v>
      </c>
      <c r="AB3" s="503" t="s">
        <v>58</v>
      </c>
      <c r="AC3" s="504" t="s">
        <v>59</v>
      </c>
      <c r="AD3" s="502" t="str">
        <f>AD2&amp;": Programado actividad"</f>
        <v>Oct-Dic: Programado actividad</v>
      </c>
      <c r="AE3" s="502" t="str">
        <f>AD2&amp;": Ejecutado actividad"</f>
        <v>Oct-Dic: Ejecutado actividad</v>
      </c>
      <c r="AF3" s="502" t="s">
        <v>57</v>
      </c>
      <c r="AG3" s="503" t="str">
        <f>AD2&amp;": % Programado tarea"</f>
        <v>Oct-Dic: % Programado tarea</v>
      </c>
      <c r="AH3" s="503" t="str">
        <f>AD2&amp;": % Ejecutado tarea"</f>
        <v>Oct-Dic: % Ejecutado tarea</v>
      </c>
      <c r="AI3" s="503" t="s">
        <v>60</v>
      </c>
      <c r="AJ3" s="504" t="s">
        <v>59</v>
      </c>
      <c r="AK3" s="47"/>
      <c r="AL3" s="47"/>
      <c r="AM3" s="48" t="s">
        <v>61</v>
      </c>
      <c r="AN3" s="48" t="s">
        <v>61</v>
      </c>
      <c r="AO3" s="48" t="s">
        <v>62</v>
      </c>
      <c r="AP3" s="49" t="s">
        <v>63</v>
      </c>
      <c r="AQ3" s="49" t="s">
        <v>64</v>
      </c>
      <c r="AR3" s="49" t="s">
        <v>65</v>
      </c>
    </row>
    <row r="4" spans="1:48" s="341" customFormat="1" ht="68.25" customHeight="1" x14ac:dyDescent="0.2">
      <c r="A4" s="684">
        <v>1</v>
      </c>
      <c r="B4" s="687" t="s">
        <v>1313</v>
      </c>
      <c r="C4" s="684">
        <v>1</v>
      </c>
      <c r="D4" s="687" t="s">
        <v>1314</v>
      </c>
      <c r="E4" s="705">
        <f>H4+H5+H6</f>
        <v>1</v>
      </c>
      <c r="F4" s="359" t="s">
        <v>1315</v>
      </c>
      <c r="G4" s="533" t="s">
        <v>1316</v>
      </c>
      <c r="H4" s="379">
        <v>0.4</v>
      </c>
      <c r="I4" s="693">
        <f>SUM(L4+L5+L6)</f>
        <v>0.35</v>
      </c>
      <c r="J4" s="693">
        <f>SUM(M4+M5+M6)</f>
        <v>0.35</v>
      </c>
      <c r="K4" s="681">
        <f>J4/I4</f>
        <v>1</v>
      </c>
      <c r="L4" s="534">
        <v>0.25</v>
      </c>
      <c r="M4" s="380">
        <v>0.25</v>
      </c>
      <c r="N4" s="362">
        <f>IFERROR(M4/L4,"0,00%")</f>
        <v>1</v>
      </c>
      <c r="O4" s="535" t="s">
        <v>1397</v>
      </c>
      <c r="P4" s="693">
        <f>SUM(S4+S5+S6)</f>
        <v>0.15000000000000002</v>
      </c>
      <c r="Q4" s="693">
        <f>SUM(T4+T5+T6)</f>
        <v>0.15000000000000002</v>
      </c>
      <c r="R4" s="681">
        <f>Q4/P4</f>
        <v>1</v>
      </c>
      <c r="S4" s="536">
        <v>0</v>
      </c>
      <c r="T4" s="380">
        <v>0</v>
      </c>
      <c r="U4" s="362" t="str">
        <f>IFERROR(T4/S4,"0,00%")</f>
        <v>0,00%</v>
      </c>
      <c r="V4" s="537" t="s">
        <v>1466</v>
      </c>
      <c r="W4" s="695">
        <f>SUM(Z4+Z5+Z6)</f>
        <v>0.4</v>
      </c>
      <c r="X4" s="695">
        <f>SUM(AA4+AA5+AA6)</f>
        <v>0.4</v>
      </c>
      <c r="Y4" s="681">
        <f>X4/W4</f>
        <v>1</v>
      </c>
      <c r="Z4" s="525">
        <v>0.15</v>
      </c>
      <c r="AA4" s="361">
        <v>0.15</v>
      </c>
      <c r="AB4" s="362">
        <f>IFERROR(AA4/Z4,"0,00%")</f>
        <v>1</v>
      </c>
      <c r="AC4" s="365" t="s">
        <v>1470</v>
      </c>
      <c r="AD4" s="695">
        <f>SUM(AG4+AG5+AG6)</f>
        <v>0.1</v>
      </c>
      <c r="AE4" s="695">
        <f>SUM(AH4+AH5+AH6)</f>
        <v>0.1</v>
      </c>
      <c r="AF4" s="681">
        <f>AE4/AD4</f>
        <v>1</v>
      </c>
      <c r="AG4" s="363">
        <v>0</v>
      </c>
      <c r="AH4" s="361">
        <v>0</v>
      </c>
      <c r="AI4" s="362" t="str">
        <f>IFERROR(AH4/AG4,"0,00%")</f>
        <v>0,00%</v>
      </c>
      <c r="AJ4" s="364" t="s">
        <v>1509</v>
      </c>
      <c r="AK4" s="367"/>
      <c r="AL4" s="367"/>
      <c r="AM4" s="362">
        <f>SUM(L4+S4+Z4+AG4)</f>
        <v>0.4</v>
      </c>
      <c r="AN4" s="362">
        <f>SUM(M4+T4+AA4+AH4)</f>
        <v>0.4</v>
      </c>
      <c r="AO4" s="362">
        <f>AN4/AM4</f>
        <v>1</v>
      </c>
      <c r="AP4" s="681">
        <f>SUM(AM4+AM5+AM6)</f>
        <v>1</v>
      </c>
      <c r="AQ4" s="681">
        <f>SUM(AN4+AN5+AN6)</f>
        <v>1</v>
      </c>
      <c r="AR4" s="681">
        <f>AQ4/AP4</f>
        <v>1</v>
      </c>
    </row>
    <row r="5" spans="1:48" s="341" customFormat="1" ht="153" customHeight="1" x14ac:dyDescent="0.2">
      <c r="A5" s="685"/>
      <c r="B5" s="688"/>
      <c r="C5" s="685"/>
      <c r="D5" s="688"/>
      <c r="E5" s="706"/>
      <c r="F5" s="359" t="s">
        <v>1317</v>
      </c>
      <c r="G5" s="533" t="s">
        <v>1318</v>
      </c>
      <c r="H5" s="379">
        <v>0.3</v>
      </c>
      <c r="I5" s="694"/>
      <c r="J5" s="694"/>
      <c r="K5" s="682"/>
      <c r="L5" s="534">
        <v>0.05</v>
      </c>
      <c r="M5" s="380">
        <v>0.05</v>
      </c>
      <c r="N5" s="362">
        <f>IFERROR(M5/L5,"0,00%")</f>
        <v>1</v>
      </c>
      <c r="O5" s="535" t="s">
        <v>1398</v>
      </c>
      <c r="P5" s="694"/>
      <c r="Q5" s="694"/>
      <c r="R5" s="682"/>
      <c r="S5" s="374">
        <v>0.1</v>
      </c>
      <c r="T5" s="380">
        <v>0.1</v>
      </c>
      <c r="U5" s="362">
        <f t="shared" ref="U5:U19" si="0">IFERROR(T5/S5,"0,00%")</f>
        <v>1</v>
      </c>
      <c r="V5" s="537" t="s">
        <v>1469</v>
      </c>
      <c r="W5" s="696"/>
      <c r="X5" s="696"/>
      <c r="Y5" s="682"/>
      <c r="Z5" s="363">
        <v>0.1</v>
      </c>
      <c r="AA5" s="361">
        <v>0.1</v>
      </c>
      <c r="AB5" s="362">
        <f t="shared" ref="AB5:AB19" si="1">IFERROR(AA5/Z5,"0,00%")</f>
        <v>1</v>
      </c>
      <c r="AC5" s="364" t="s">
        <v>1471</v>
      </c>
      <c r="AD5" s="696"/>
      <c r="AE5" s="696"/>
      <c r="AF5" s="682"/>
      <c r="AG5" s="363">
        <v>0.05</v>
      </c>
      <c r="AH5" s="361">
        <v>0.05</v>
      </c>
      <c r="AI5" s="362">
        <f t="shared" ref="AI5:AI19" si="2">IFERROR(AH5/AG5,"0,00%")</f>
        <v>1</v>
      </c>
      <c r="AJ5" s="364" t="s">
        <v>1510</v>
      </c>
      <c r="AK5" s="367"/>
      <c r="AL5" s="367"/>
      <c r="AM5" s="362">
        <f t="shared" ref="AM5:AM19" si="3">SUM(L5+S5+Z5+AG5)</f>
        <v>0.3</v>
      </c>
      <c r="AN5" s="362">
        <f t="shared" ref="AN5:AN19" si="4">SUM(M5+T5+AA5+AH5)</f>
        <v>0.3</v>
      </c>
      <c r="AO5" s="362">
        <f t="shared" ref="AO5:AO19" si="5">AN5/AM5</f>
        <v>1</v>
      </c>
      <c r="AP5" s="682"/>
      <c r="AQ5" s="682"/>
      <c r="AR5" s="682"/>
    </row>
    <row r="6" spans="1:48" s="341" customFormat="1" ht="174" customHeight="1" x14ac:dyDescent="0.2">
      <c r="A6" s="685"/>
      <c r="B6" s="688"/>
      <c r="C6" s="686"/>
      <c r="D6" s="689"/>
      <c r="E6" s="707"/>
      <c r="F6" s="359" t="s">
        <v>1319</v>
      </c>
      <c r="G6" s="533" t="s">
        <v>1320</v>
      </c>
      <c r="H6" s="379">
        <v>0.3</v>
      </c>
      <c r="I6" s="694"/>
      <c r="J6" s="694"/>
      <c r="K6" s="682"/>
      <c r="L6" s="534">
        <v>0.05</v>
      </c>
      <c r="M6" s="380">
        <v>0.05</v>
      </c>
      <c r="N6" s="362">
        <f t="shared" ref="N6:N19" si="6">IFERROR(M6/L6,"0,00%")</f>
        <v>1</v>
      </c>
      <c r="O6" s="535" t="s">
        <v>1400</v>
      </c>
      <c r="P6" s="694"/>
      <c r="Q6" s="694"/>
      <c r="R6" s="682"/>
      <c r="S6" s="374">
        <v>0.05</v>
      </c>
      <c r="T6" s="380">
        <v>0.05</v>
      </c>
      <c r="U6" s="362">
        <f t="shared" si="0"/>
        <v>1</v>
      </c>
      <c r="V6" s="537" t="s">
        <v>1467</v>
      </c>
      <c r="W6" s="696"/>
      <c r="X6" s="696"/>
      <c r="Y6" s="682"/>
      <c r="Z6" s="363">
        <v>0.15</v>
      </c>
      <c r="AA6" s="361">
        <v>0.15</v>
      </c>
      <c r="AB6" s="362">
        <f t="shared" si="1"/>
        <v>1</v>
      </c>
      <c r="AC6" s="364" t="s">
        <v>1479</v>
      </c>
      <c r="AD6" s="696"/>
      <c r="AE6" s="696"/>
      <c r="AF6" s="682"/>
      <c r="AG6" s="363">
        <v>0.05</v>
      </c>
      <c r="AH6" s="361">
        <v>0.05</v>
      </c>
      <c r="AI6" s="362">
        <f t="shared" si="2"/>
        <v>1</v>
      </c>
      <c r="AJ6" s="364" t="s">
        <v>1493</v>
      </c>
      <c r="AK6" s="367"/>
      <c r="AL6" s="367"/>
      <c r="AM6" s="362">
        <f t="shared" si="3"/>
        <v>0.3</v>
      </c>
      <c r="AN6" s="362">
        <f t="shared" si="4"/>
        <v>0.3</v>
      </c>
      <c r="AO6" s="362">
        <f t="shared" si="5"/>
        <v>1</v>
      </c>
      <c r="AP6" s="683"/>
      <c r="AQ6" s="683"/>
      <c r="AR6" s="683"/>
    </row>
    <row r="7" spans="1:48" s="341" customFormat="1" ht="252.75" customHeight="1" x14ac:dyDescent="0.2">
      <c r="A7" s="684">
        <v>2</v>
      </c>
      <c r="B7" s="687" t="s">
        <v>1321</v>
      </c>
      <c r="C7" s="684">
        <v>2</v>
      </c>
      <c r="D7" s="687" t="s">
        <v>1415</v>
      </c>
      <c r="E7" s="690">
        <f>H7+H8+H9</f>
        <v>1</v>
      </c>
      <c r="F7" s="359" t="s">
        <v>1322</v>
      </c>
      <c r="G7" s="533" t="s">
        <v>1323</v>
      </c>
      <c r="H7" s="379">
        <v>0.25</v>
      </c>
      <c r="I7" s="693">
        <f>SUM(L7+L8+L9)</f>
        <v>0.2</v>
      </c>
      <c r="J7" s="693">
        <f>SUM(M7+M8+M9)</f>
        <v>0.2</v>
      </c>
      <c r="K7" s="681">
        <f>J7/I7</f>
        <v>1</v>
      </c>
      <c r="L7" s="534">
        <v>0.05</v>
      </c>
      <c r="M7" s="380">
        <v>0.05</v>
      </c>
      <c r="N7" s="362">
        <f t="shared" si="6"/>
        <v>1</v>
      </c>
      <c r="O7" s="535" t="s">
        <v>1402</v>
      </c>
      <c r="P7" s="693">
        <f>SUM(S7+S8+S9)</f>
        <v>0.25</v>
      </c>
      <c r="Q7" s="693">
        <f>SUM(T7+T8+T9)</f>
        <v>0.25</v>
      </c>
      <c r="R7" s="681">
        <f>Q7/P7</f>
        <v>1</v>
      </c>
      <c r="S7" s="374">
        <v>0.1</v>
      </c>
      <c r="T7" s="380">
        <v>0.1</v>
      </c>
      <c r="U7" s="362">
        <f t="shared" si="0"/>
        <v>1</v>
      </c>
      <c r="V7" s="538" t="s">
        <v>1451</v>
      </c>
      <c r="W7" s="695">
        <f>SUM(Z7+Z8+Z9)</f>
        <v>0.35</v>
      </c>
      <c r="X7" s="695">
        <f>SUM(AA7+AA8+AA9)</f>
        <v>0.35</v>
      </c>
      <c r="Y7" s="681">
        <f>X7/W7</f>
        <v>1</v>
      </c>
      <c r="Z7" s="363">
        <v>0.1</v>
      </c>
      <c r="AA7" s="361">
        <v>0.1</v>
      </c>
      <c r="AB7" s="362">
        <f t="shared" si="1"/>
        <v>1</v>
      </c>
      <c r="AC7" s="364" t="s">
        <v>1477</v>
      </c>
      <c r="AD7" s="695">
        <f>SUM(AG7+AG8+AG9)</f>
        <v>0.2</v>
      </c>
      <c r="AE7" s="695">
        <f>SUM(AH7+AH8+AH9)</f>
        <v>0.2</v>
      </c>
      <c r="AF7" s="681">
        <f>AE7/AD7</f>
        <v>1</v>
      </c>
      <c r="AG7" s="363">
        <v>0</v>
      </c>
      <c r="AH7" s="361">
        <v>0</v>
      </c>
      <c r="AI7" s="362" t="str">
        <f t="shared" si="2"/>
        <v>0,00%</v>
      </c>
      <c r="AJ7" s="364" t="s">
        <v>1507</v>
      </c>
      <c r="AK7" s="367"/>
      <c r="AL7" s="367"/>
      <c r="AM7" s="362">
        <f t="shared" si="3"/>
        <v>0.25</v>
      </c>
      <c r="AN7" s="362">
        <f t="shared" si="4"/>
        <v>0.25</v>
      </c>
      <c r="AO7" s="362">
        <f t="shared" si="5"/>
        <v>1</v>
      </c>
      <c r="AP7" s="681">
        <f>SUM(AM7+AM8+AM9)</f>
        <v>1</v>
      </c>
      <c r="AQ7" s="681">
        <f>SUM(AN7+AN8+AN9)</f>
        <v>1</v>
      </c>
      <c r="AR7" s="681">
        <f>AQ7/AP7</f>
        <v>1</v>
      </c>
    </row>
    <row r="8" spans="1:48" s="341" customFormat="1" ht="139.5" customHeight="1" x14ac:dyDescent="0.2">
      <c r="A8" s="685"/>
      <c r="B8" s="688"/>
      <c r="C8" s="685"/>
      <c r="D8" s="688"/>
      <c r="E8" s="691"/>
      <c r="F8" s="359" t="s">
        <v>1324</v>
      </c>
      <c r="G8" s="533" t="s">
        <v>1325</v>
      </c>
      <c r="H8" s="379">
        <v>0.4</v>
      </c>
      <c r="I8" s="694"/>
      <c r="J8" s="694"/>
      <c r="K8" s="682"/>
      <c r="L8" s="534">
        <v>0.1</v>
      </c>
      <c r="M8" s="380">
        <v>0.1</v>
      </c>
      <c r="N8" s="362">
        <f t="shared" si="6"/>
        <v>1</v>
      </c>
      <c r="O8" s="535" t="s">
        <v>1416</v>
      </c>
      <c r="P8" s="694"/>
      <c r="Q8" s="694"/>
      <c r="R8" s="682"/>
      <c r="S8" s="374">
        <v>0.1</v>
      </c>
      <c r="T8" s="380">
        <v>0.1</v>
      </c>
      <c r="U8" s="362">
        <f t="shared" si="0"/>
        <v>1</v>
      </c>
      <c r="V8" s="538" t="s">
        <v>1468</v>
      </c>
      <c r="W8" s="696"/>
      <c r="X8" s="696"/>
      <c r="Y8" s="682"/>
      <c r="Z8" s="363">
        <v>0.1</v>
      </c>
      <c r="AA8" s="361">
        <v>0.1</v>
      </c>
      <c r="AB8" s="362">
        <f t="shared" si="1"/>
        <v>1</v>
      </c>
      <c r="AC8" s="365" t="s">
        <v>1472</v>
      </c>
      <c r="AD8" s="696"/>
      <c r="AE8" s="696"/>
      <c r="AF8" s="682"/>
      <c r="AG8" s="363">
        <v>0.1</v>
      </c>
      <c r="AH8" s="361">
        <v>0.1</v>
      </c>
      <c r="AI8" s="362">
        <f t="shared" si="2"/>
        <v>1</v>
      </c>
      <c r="AJ8" s="364" t="s">
        <v>1511</v>
      </c>
      <c r="AK8" s="367"/>
      <c r="AL8" s="367"/>
      <c r="AM8" s="362">
        <f t="shared" si="3"/>
        <v>0.4</v>
      </c>
      <c r="AN8" s="362">
        <f t="shared" si="4"/>
        <v>0.4</v>
      </c>
      <c r="AO8" s="362">
        <f t="shared" si="5"/>
        <v>1</v>
      </c>
      <c r="AP8" s="682"/>
      <c r="AQ8" s="682"/>
      <c r="AR8" s="682"/>
    </row>
    <row r="9" spans="1:48" s="341" customFormat="1" ht="190.5" customHeight="1" x14ac:dyDescent="0.2">
      <c r="A9" s="685"/>
      <c r="B9" s="688"/>
      <c r="C9" s="685"/>
      <c r="D9" s="688"/>
      <c r="E9" s="691"/>
      <c r="F9" s="359" t="s">
        <v>1326</v>
      </c>
      <c r="G9" s="533" t="s">
        <v>1327</v>
      </c>
      <c r="H9" s="379">
        <v>0.35</v>
      </c>
      <c r="I9" s="694"/>
      <c r="J9" s="694"/>
      <c r="K9" s="682"/>
      <c r="L9" s="534">
        <v>0.05</v>
      </c>
      <c r="M9" s="380">
        <v>0.05</v>
      </c>
      <c r="N9" s="362">
        <f t="shared" si="6"/>
        <v>1</v>
      </c>
      <c r="O9" s="535" t="s">
        <v>1409</v>
      </c>
      <c r="P9" s="694"/>
      <c r="Q9" s="694"/>
      <c r="R9" s="682"/>
      <c r="S9" s="374">
        <v>0.05</v>
      </c>
      <c r="T9" s="380">
        <v>0.05</v>
      </c>
      <c r="U9" s="362">
        <f t="shared" si="0"/>
        <v>1</v>
      </c>
      <c r="V9" s="538" t="s">
        <v>1462</v>
      </c>
      <c r="W9" s="696"/>
      <c r="X9" s="696"/>
      <c r="Y9" s="682"/>
      <c r="Z9" s="363">
        <v>0.15</v>
      </c>
      <c r="AA9" s="361">
        <v>0.15</v>
      </c>
      <c r="AB9" s="362">
        <f t="shared" si="1"/>
        <v>1</v>
      </c>
      <c r="AC9" s="364" t="s">
        <v>1480</v>
      </c>
      <c r="AD9" s="696"/>
      <c r="AE9" s="696"/>
      <c r="AF9" s="682"/>
      <c r="AG9" s="363">
        <v>0.1</v>
      </c>
      <c r="AH9" s="361">
        <v>0.1</v>
      </c>
      <c r="AI9" s="362">
        <f t="shared" si="2"/>
        <v>1</v>
      </c>
      <c r="AJ9" s="364" t="s">
        <v>1495</v>
      </c>
      <c r="AK9" s="367"/>
      <c r="AL9" s="367"/>
      <c r="AM9" s="362">
        <f t="shared" si="3"/>
        <v>0.35</v>
      </c>
      <c r="AN9" s="362">
        <f t="shared" si="4"/>
        <v>0.35</v>
      </c>
      <c r="AO9" s="362">
        <f t="shared" si="5"/>
        <v>1</v>
      </c>
      <c r="AP9" s="683"/>
      <c r="AQ9" s="683"/>
      <c r="AR9" s="683"/>
    </row>
    <row r="10" spans="1:48" s="37" customFormat="1" ht="159.75" customHeight="1" x14ac:dyDescent="0.2">
      <c r="A10" s="684">
        <v>3</v>
      </c>
      <c r="B10" s="687" t="s">
        <v>1328</v>
      </c>
      <c r="C10" s="684">
        <v>3</v>
      </c>
      <c r="D10" s="687" t="s">
        <v>1329</v>
      </c>
      <c r="E10" s="690">
        <f>H10+H11+H12</f>
        <v>1</v>
      </c>
      <c r="F10" s="359" t="s">
        <v>1330</v>
      </c>
      <c r="G10" s="539" t="s">
        <v>1331</v>
      </c>
      <c r="H10" s="379">
        <v>0.3</v>
      </c>
      <c r="I10" s="693">
        <f>SUM(L10+L11+L12)</f>
        <v>0.3</v>
      </c>
      <c r="J10" s="693">
        <f>SUM(M10+M11+M12)</f>
        <v>0.3</v>
      </c>
      <c r="K10" s="681">
        <f>J10/I10</f>
        <v>1</v>
      </c>
      <c r="L10" s="534">
        <v>0.15</v>
      </c>
      <c r="M10" s="380">
        <v>0.15</v>
      </c>
      <c r="N10" s="362">
        <f t="shared" si="6"/>
        <v>1</v>
      </c>
      <c r="O10" s="535" t="s">
        <v>1403</v>
      </c>
      <c r="P10" s="693">
        <f>SUM(S10+S11+S12)</f>
        <v>0.35</v>
      </c>
      <c r="Q10" s="693">
        <f>SUM(T10+T11+T12)</f>
        <v>0.35</v>
      </c>
      <c r="R10" s="681">
        <f>Q10/P10</f>
        <v>1</v>
      </c>
      <c r="S10" s="374">
        <v>0.1</v>
      </c>
      <c r="T10" s="380">
        <v>0.1</v>
      </c>
      <c r="U10" s="362">
        <f t="shared" si="0"/>
        <v>1</v>
      </c>
      <c r="V10" s="538" t="s">
        <v>1463</v>
      </c>
      <c r="W10" s="695">
        <f>SUM(Z10+Z11+Z12)</f>
        <v>0.25</v>
      </c>
      <c r="X10" s="695">
        <f>SUM(AA10+AA11+AA12)</f>
        <v>0.25</v>
      </c>
      <c r="Y10" s="681">
        <f>X10/W10</f>
        <v>1</v>
      </c>
      <c r="Z10" s="360">
        <v>0.05</v>
      </c>
      <c r="AA10" s="361">
        <v>0.05</v>
      </c>
      <c r="AB10" s="362">
        <f t="shared" si="1"/>
        <v>1</v>
      </c>
      <c r="AC10" s="364" t="s">
        <v>1473</v>
      </c>
      <c r="AD10" s="695">
        <f>SUM(AG10+AG11+AG12)</f>
        <v>0.1</v>
      </c>
      <c r="AE10" s="695">
        <f>SUM(AH10+AH11+AH12)</f>
        <v>0.1</v>
      </c>
      <c r="AF10" s="681">
        <f>AE10/AD10</f>
        <v>1</v>
      </c>
      <c r="AG10" s="360">
        <v>0</v>
      </c>
      <c r="AH10" s="361">
        <v>0</v>
      </c>
      <c r="AI10" s="362" t="str">
        <f t="shared" si="2"/>
        <v>0,00%</v>
      </c>
      <c r="AJ10" s="364" t="s">
        <v>1505</v>
      </c>
      <c r="AK10" s="367"/>
      <c r="AL10" s="367"/>
      <c r="AM10" s="362">
        <f t="shared" si="3"/>
        <v>0.3</v>
      </c>
      <c r="AN10" s="362">
        <f t="shared" si="4"/>
        <v>0.3</v>
      </c>
      <c r="AO10" s="362">
        <f t="shared" si="5"/>
        <v>1</v>
      </c>
      <c r="AP10" s="681">
        <f>SUM(AM10+AM11+AM12)</f>
        <v>1</v>
      </c>
      <c r="AQ10" s="681">
        <f>SUM(AN10+AN11+AN12)</f>
        <v>1</v>
      </c>
      <c r="AR10" s="681">
        <f>AQ10/AP10</f>
        <v>1</v>
      </c>
      <c r="AV10" s="200"/>
    </row>
    <row r="11" spans="1:48" s="37" customFormat="1" ht="70.5" customHeight="1" x14ac:dyDescent="0.2">
      <c r="A11" s="685"/>
      <c r="B11" s="688"/>
      <c r="C11" s="685"/>
      <c r="D11" s="688"/>
      <c r="E11" s="691"/>
      <c r="F11" s="359" t="s">
        <v>1332</v>
      </c>
      <c r="G11" s="539" t="s">
        <v>1333</v>
      </c>
      <c r="H11" s="379">
        <v>0.4</v>
      </c>
      <c r="I11" s="694"/>
      <c r="J11" s="694"/>
      <c r="K11" s="682"/>
      <c r="L11" s="534">
        <v>0.1</v>
      </c>
      <c r="M11" s="380">
        <v>0.1</v>
      </c>
      <c r="N11" s="362">
        <f t="shared" si="6"/>
        <v>1</v>
      </c>
      <c r="O11" s="535" t="s">
        <v>1408</v>
      </c>
      <c r="P11" s="694"/>
      <c r="Q11" s="694"/>
      <c r="R11" s="682"/>
      <c r="S11" s="374">
        <v>0.15</v>
      </c>
      <c r="T11" s="380">
        <v>0.15</v>
      </c>
      <c r="U11" s="362">
        <f t="shared" si="0"/>
        <v>1</v>
      </c>
      <c r="V11" s="538" t="s">
        <v>1452</v>
      </c>
      <c r="W11" s="696"/>
      <c r="X11" s="696"/>
      <c r="Y11" s="682"/>
      <c r="Z11" s="363">
        <v>0.1</v>
      </c>
      <c r="AA11" s="361">
        <v>0.1</v>
      </c>
      <c r="AB11" s="362">
        <f t="shared" si="1"/>
        <v>1</v>
      </c>
      <c r="AC11" s="364" t="s">
        <v>1474</v>
      </c>
      <c r="AD11" s="696"/>
      <c r="AE11" s="696"/>
      <c r="AF11" s="682"/>
      <c r="AG11" s="363">
        <v>0.05</v>
      </c>
      <c r="AH11" s="361">
        <v>0.05</v>
      </c>
      <c r="AI11" s="362">
        <f t="shared" si="2"/>
        <v>1</v>
      </c>
      <c r="AJ11" s="364" t="s">
        <v>1497</v>
      </c>
      <c r="AK11" s="367"/>
      <c r="AL11" s="367"/>
      <c r="AM11" s="362">
        <f t="shared" si="3"/>
        <v>0.39999999999999997</v>
      </c>
      <c r="AN11" s="362">
        <f t="shared" si="4"/>
        <v>0.39999999999999997</v>
      </c>
      <c r="AO11" s="362">
        <f t="shared" si="5"/>
        <v>1</v>
      </c>
      <c r="AP11" s="682"/>
      <c r="AQ11" s="682"/>
      <c r="AR11" s="682"/>
      <c r="AV11" s="200"/>
    </row>
    <row r="12" spans="1:48" s="37" customFormat="1" ht="108" customHeight="1" x14ac:dyDescent="0.2">
      <c r="A12" s="686"/>
      <c r="B12" s="689"/>
      <c r="C12" s="686"/>
      <c r="D12" s="689"/>
      <c r="E12" s="692"/>
      <c r="F12" s="359" t="s">
        <v>1334</v>
      </c>
      <c r="G12" s="539" t="s">
        <v>1335</v>
      </c>
      <c r="H12" s="379">
        <v>0.3</v>
      </c>
      <c r="I12" s="694"/>
      <c r="J12" s="694"/>
      <c r="K12" s="682"/>
      <c r="L12" s="534">
        <v>0.05</v>
      </c>
      <c r="M12" s="380">
        <v>0.05</v>
      </c>
      <c r="N12" s="362">
        <f t="shared" si="6"/>
        <v>1</v>
      </c>
      <c r="O12" s="540" t="s">
        <v>1405</v>
      </c>
      <c r="P12" s="694"/>
      <c r="Q12" s="694"/>
      <c r="R12" s="682"/>
      <c r="S12" s="374">
        <v>0.1</v>
      </c>
      <c r="T12" s="380">
        <v>0.1</v>
      </c>
      <c r="U12" s="362">
        <f t="shared" si="0"/>
        <v>1</v>
      </c>
      <c r="V12" s="538" t="s">
        <v>1453</v>
      </c>
      <c r="W12" s="696"/>
      <c r="X12" s="696"/>
      <c r="Y12" s="682"/>
      <c r="Z12" s="363">
        <v>0.1</v>
      </c>
      <c r="AA12" s="361">
        <v>0.1</v>
      </c>
      <c r="AB12" s="362">
        <f t="shared" si="1"/>
        <v>1</v>
      </c>
      <c r="AC12" s="364" t="s">
        <v>1483</v>
      </c>
      <c r="AD12" s="696"/>
      <c r="AE12" s="696"/>
      <c r="AF12" s="682"/>
      <c r="AG12" s="363">
        <v>0.05</v>
      </c>
      <c r="AH12" s="361">
        <v>0.05</v>
      </c>
      <c r="AI12" s="362">
        <f t="shared" si="2"/>
        <v>1</v>
      </c>
      <c r="AJ12" s="364" t="s">
        <v>1498</v>
      </c>
      <c r="AK12" s="367"/>
      <c r="AL12" s="367"/>
      <c r="AM12" s="362">
        <f t="shared" si="3"/>
        <v>0.3</v>
      </c>
      <c r="AN12" s="362">
        <f t="shared" si="4"/>
        <v>0.3</v>
      </c>
      <c r="AO12" s="362">
        <f t="shared" si="5"/>
        <v>1</v>
      </c>
      <c r="AP12" s="683"/>
      <c r="AQ12" s="683"/>
      <c r="AR12" s="683"/>
      <c r="AV12" s="200"/>
    </row>
    <row r="13" spans="1:48" s="37" customFormat="1" ht="110.25" customHeight="1" x14ac:dyDescent="0.2">
      <c r="A13" s="684">
        <v>4</v>
      </c>
      <c r="B13" s="687" t="s">
        <v>1336</v>
      </c>
      <c r="C13" s="684">
        <v>4</v>
      </c>
      <c r="D13" s="687" t="s">
        <v>1304</v>
      </c>
      <c r="E13" s="690">
        <f>H13+H14+H15</f>
        <v>1</v>
      </c>
      <c r="F13" s="541" t="s">
        <v>1337</v>
      </c>
      <c r="G13" s="542" t="s">
        <v>1331</v>
      </c>
      <c r="H13" s="543">
        <v>0.3</v>
      </c>
      <c r="I13" s="693">
        <f>SUM(L13+L14+L15)</f>
        <v>0.35000000000000003</v>
      </c>
      <c r="J13" s="693">
        <f>SUM(M13+M14+M15)</f>
        <v>0.35000000000000003</v>
      </c>
      <c r="K13" s="681">
        <f>J13/I13</f>
        <v>1</v>
      </c>
      <c r="L13" s="534">
        <v>0.2</v>
      </c>
      <c r="M13" s="380">
        <v>0.2</v>
      </c>
      <c r="N13" s="362">
        <f t="shared" si="6"/>
        <v>1</v>
      </c>
      <c r="O13" s="535" t="s">
        <v>1406</v>
      </c>
      <c r="P13" s="693">
        <f>SUM(S13+S14+S15)</f>
        <v>0.2</v>
      </c>
      <c r="Q13" s="693">
        <f>SUM(T13+T14+T15)</f>
        <v>0.2</v>
      </c>
      <c r="R13" s="681">
        <f>Q13/P13</f>
        <v>1</v>
      </c>
      <c r="S13" s="536">
        <v>0</v>
      </c>
      <c r="T13" s="380">
        <v>0</v>
      </c>
      <c r="U13" s="362" t="str">
        <f t="shared" si="0"/>
        <v>0,00%</v>
      </c>
      <c r="V13" s="537" t="s">
        <v>1466</v>
      </c>
      <c r="W13" s="695">
        <f>SUM(Z13+Z14+Z15)</f>
        <v>0.35</v>
      </c>
      <c r="X13" s="695">
        <f>SUM(AA13+AA14+AA15)</f>
        <v>0.35</v>
      </c>
      <c r="Y13" s="681">
        <f>X13/W13</f>
        <v>1</v>
      </c>
      <c r="Z13" s="525">
        <v>0.1</v>
      </c>
      <c r="AA13" s="361">
        <v>0.1</v>
      </c>
      <c r="AB13" s="362">
        <f t="shared" si="1"/>
        <v>1</v>
      </c>
      <c r="AC13" s="364" t="s">
        <v>1475</v>
      </c>
      <c r="AD13" s="695">
        <f>SUM(AG13+AG14+AG15)</f>
        <v>0.1</v>
      </c>
      <c r="AE13" s="695">
        <f>SUM(AH13+AH14+AH15)</f>
        <v>0.1</v>
      </c>
      <c r="AF13" s="681">
        <f>AE13/AD13</f>
        <v>1</v>
      </c>
      <c r="AG13" s="526">
        <v>0</v>
      </c>
      <c r="AH13" s="361">
        <v>0</v>
      </c>
      <c r="AI13" s="362" t="str">
        <f t="shared" si="2"/>
        <v>0,00%</v>
      </c>
      <c r="AJ13" s="366" t="s">
        <v>1506</v>
      </c>
      <c r="AK13" s="367"/>
      <c r="AL13" s="367"/>
      <c r="AM13" s="362">
        <f t="shared" si="3"/>
        <v>0.30000000000000004</v>
      </c>
      <c r="AN13" s="362">
        <f t="shared" si="4"/>
        <v>0.30000000000000004</v>
      </c>
      <c r="AO13" s="362">
        <f t="shared" si="5"/>
        <v>1</v>
      </c>
      <c r="AP13" s="681">
        <f>SUM(AM13+AM14+AM15)</f>
        <v>1</v>
      </c>
      <c r="AQ13" s="681">
        <f>SUM(AN13+AN14+AN15)</f>
        <v>1</v>
      </c>
      <c r="AR13" s="681">
        <f>AQ13/AP13</f>
        <v>1</v>
      </c>
      <c r="AV13" s="200"/>
    </row>
    <row r="14" spans="1:48" s="37" customFormat="1" ht="136.5" customHeight="1" x14ac:dyDescent="0.2">
      <c r="A14" s="685"/>
      <c r="B14" s="688"/>
      <c r="C14" s="685"/>
      <c r="D14" s="688"/>
      <c r="E14" s="691"/>
      <c r="F14" s="541" t="s">
        <v>1338</v>
      </c>
      <c r="G14" s="542" t="s">
        <v>1339</v>
      </c>
      <c r="H14" s="543">
        <v>0.45</v>
      </c>
      <c r="I14" s="694"/>
      <c r="J14" s="694"/>
      <c r="K14" s="682"/>
      <c r="L14" s="534">
        <v>0.1</v>
      </c>
      <c r="M14" s="380">
        <v>0.1</v>
      </c>
      <c r="N14" s="362">
        <f t="shared" si="6"/>
        <v>1</v>
      </c>
      <c r="O14" s="535" t="s">
        <v>1417</v>
      </c>
      <c r="P14" s="694"/>
      <c r="Q14" s="694"/>
      <c r="R14" s="682"/>
      <c r="S14" s="374">
        <v>0.15</v>
      </c>
      <c r="T14" s="380">
        <v>0.15</v>
      </c>
      <c r="U14" s="362">
        <f t="shared" si="0"/>
        <v>1</v>
      </c>
      <c r="V14" s="538" t="s">
        <v>1464</v>
      </c>
      <c r="W14" s="696"/>
      <c r="X14" s="696"/>
      <c r="Y14" s="682"/>
      <c r="Z14" s="363">
        <v>0.15</v>
      </c>
      <c r="AA14" s="361">
        <v>0.15</v>
      </c>
      <c r="AB14" s="362">
        <f t="shared" si="1"/>
        <v>1</v>
      </c>
      <c r="AC14" s="364" t="s">
        <v>1484</v>
      </c>
      <c r="AD14" s="696"/>
      <c r="AE14" s="696"/>
      <c r="AF14" s="682"/>
      <c r="AG14" s="363">
        <v>0.05</v>
      </c>
      <c r="AH14" s="361">
        <v>0.05</v>
      </c>
      <c r="AI14" s="362">
        <f t="shared" si="2"/>
        <v>1</v>
      </c>
      <c r="AJ14" s="364" t="s">
        <v>1499</v>
      </c>
      <c r="AK14" s="367"/>
      <c r="AL14" s="367"/>
      <c r="AM14" s="362">
        <f t="shared" si="3"/>
        <v>0.45</v>
      </c>
      <c r="AN14" s="362">
        <f t="shared" si="4"/>
        <v>0.45</v>
      </c>
      <c r="AO14" s="362">
        <f t="shared" si="5"/>
        <v>1</v>
      </c>
      <c r="AP14" s="682"/>
      <c r="AQ14" s="682"/>
      <c r="AR14" s="682"/>
      <c r="AV14" s="200"/>
    </row>
    <row r="15" spans="1:48" s="37" customFormat="1" ht="120.75" customHeight="1" x14ac:dyDescent="0.2">
      <c r="A15" s="685"/>
      <c r="B15" s="688"/>
      <c r="C15" s="685"/>
      <c r="D15" s="689"/>
      <c r="E15" s="692"/>
      <c r="F15" s="541" t="s">
        <v>1340</v>
      </c>
      <c r="G15" s="542" t="s">
        <v>1341</v>
      </c>
      <c r="H15" s="543">
        <v>0.25</v>
      </c>
      <c r="I15" s="694"/>
      <c r="J15" s="694"/>
      <c r="K15" s="682"/>
      <c r="L15" s="534">
        <v>0.05</v>
      </c>
      <c r="M15" s="380">
        <v>0.05</v>
      </c>
      <c r="N15" s="362">
        <f t="shared" si="6"/>
        <v>1</v>
      </c>
      <c r="O15" s="535" t="s">
        <v>1418</v>
      </c>
      <c r="P15" s="704"/>
      <c r="Q15" s="704"/>
      <c r="R15" s="683"/>
      <c r="S15" s="374">
        <v>0.05</v>
      </c>
      <c r="T15" s="380">
        <v>0.05</v>
      </c>
      <c r="U15" s="362">
        <f t="shared" si="0"/>
        <v>1</v>
      </c>
      <c r="V15" s="538" t="s">
        <v>1465</v>
      </c>
      <c r="W15" s="697"/>
      <c r="X15" s="697"/>
      <c r="Y15" s="683"/>
      <c r="Z15" s="363">
        <v>0.1</v>
      </c>
      <c r="AA15" s="361">
        <v>0.1</v>
      </c>
      <c r="AB15" s="362">
        <f t="shared" si="1"/>
        <v>1</v>
      </c>
      <c r="AC15" s="364" t="s">
        <v>1478</v>
      </c>
      <c r="AD15" s="697"/>
      <c r="AE15" s="697"/>
      <c r="AF15" s="683"/>
      <c r="AG15" s="363">
        <v>0.05</v>
      </c>
      <c r="AH15" s="361">
        <v>0.05</v>
      </c>
      <c r="AI15" s="362">
        <f t="shared" si="2"/>
        <v>1</v>
      </c>
      <c r="AJ15" s="364" t="s">
        <v>1500</v>
      </c>
      <c r="AK15" s="367"/>
      <c r="AL15" s="367"/>
      <c r="AM15" s="362">
        <f t="shared" si="3"/>
        <v>0.25</v>
      </c>
      <c r="AN15" s="362">
        <f t="shared" si="4"/>
        <v>0.25</v>
      </c>
      <c r="AO15" s="362">
        <f t="shared" si="5"/>
        <v>1</v>
      </c>
      <c r="AP15" s="683"/>
      <c r="AQ15" s="683"/>
      <c r="AR15" s="683"/>
      <c r="AV15" s="200"/>
    </row>
    <row r="16" spans="1:48" s="37" customFormat="1" ht="104.25" customHeight="1" x14ac:dyDescent="0.2">
      <c r="A16" s="684">
        <v>5</v>
      </c>
      <c r="B16" s="687" t="s">
        <v>1342</v>
      </c>
      <c r="C16" s="684">
        <v>5</v>
      </c>
      <c r="D16" s="687" t="s">
        <v>1343</v>
      </c>
      <c r="E16" s="690">
        <f>H16+H17+H18+H19</f>
        <v>1</v>
      </c>
      <c r="F16" s="359" t="s">
        <v>1344</v>
      </c>
      <c r="G16" s="533" t="s">
        <v>1331</v>
      </c>
      <c r="H16" s="379">
        <v>0.25</v>
      </c>
      <c r="I16" s="693">
        <f>L16+L17+L18+L19</f>
        <v>0.18000000000000002</v>
      </c>
      <c r="J16" s="693">
        <f>M16+M17+M18+M19</f>
        <v>0.18000000000000002</v>
      </c>
      <c r="K16" s="681">
        <f>J16/I16</f>
        <v>1</v>
      </c>
      <c r="L16" s="534">
        <v>0.05</v>
      </c>
      <c r="M16" s="380">
        <v>0.05</v>
      </c>
      <c r="N16" s="362">
        <f t="shared" si="6"/>
        <v>1</v>
      </c>
      <c r="O16" s="535" t="s">
        <v>1410</v>
      </c>
      <c r="P16" s="693">
        <f>S16+S17+S18+S19</f>
        <v>0.35000000000000003</v>
      </c>
      <c r="Q16" s="693">
        <f>T16+T17+T18+T19</f>
        <v>0.35000000000000003</v>
      </c>
      <c r="R16" s="681">
        <f>Q16/P16</f>
        <v>1</v>
      </c>
      <c r="S16" s="374">
        <v>0.1</v>
      </c>
      <c r="T16" s="380">
        <v>0.1</v>
      </c>
      <c r="U16" s="362">
        <f t="shared" si="0"/>
        <v>1</v>
      </c>
      <c r="V16" s="538" t="s">
        <v>1461</v>
      </c>
      <c r="W16" s="695">
        <f>Z16+Z17+Z18+Z19</f>
        <v>0.24000000000000002</v>
      </c>
      <c r="X16" s="695">
        <f>SUM(AA16+AA17+AA19)</f>
        <v>0.24000000000000002</v>
      </c>
      <c r="Y16" s="681">
        <f>X16/W16</f>
        <v>1</v>
      </c>
      <c r="Z16" s="363">
        <v>0.1</v>
      </c>
      <c r="AA16" s="361">
        <v>0.1</v>
      </c>
      <c r="AB16" s="362">
        <f t="shared" si="1"/>
        <v>1</v>
      </c>
      <c r="AC16" s="364" t="s">
        <v>1481</v>
      </c>
      <c r="AD16" s="698">
        <f>AG16+AG17+AG18+AG19</f>
        <v>0.23</v>
      </c>
      <c r="AE16" s="698">
        <f>SUM(AH16+AH17+AH18+AH19)</f>
        <v>0.23</v>
      </c>
      <c r="AF16" s="701">
        <f>AE16/AD16</f>
        <v>1</v>
      </c>
      <c r="AG16" s="363">
        <v>0</v>
      </c>
      <c r="AH16" s="361">
        <v>0</v>
      </c>
      <c r="AI16" s="362" t="str">
        <f t="shared" si="2"/>
        <v>0,00%</v>
      </c>
      <c r="AJ16" s="364" t="s">
        <v>1508</v>
      </c>
      <c r="AK16" s="367"/>
      <c r="AL16" s="367"/>
      <c r="AM16" s="362">
        <f t="shared" si="3"/>
        <v>0.25</v>
      </c>
      <c r="AN16" s="362">
        <f t="shared" si="4"/>
        <v>0.25</v>
      </c>
      <c r="AO16" s="362">
        <f t="shared" si="5"/>
        <v>1</v>
      </c>
      <c r="AP16" s="681">
        <f>AM16+AM17+AM18+AM19</f>
        <v>1</v>
      </c>
      <c r="AQ16" s="681">
        <f>SUM(AN16+AN17+AN18+AN19)</f>
        <v>1</v>
      </c>
      <c r="AR16" s="826">
        <f>AQ16/AP16</f>
        <v>1</v>
      </c>
      <c r="AV16" s="200"/>
    </row>
    <row r="17" spans="1:48" s="37" customFormat="1" ht="122.25" customHeight="1" x14ac:dyDescent="0.2">
      <c r="A17" s="685"/>
      <c r="B17" s="688"/>
      <c r="C17" s="685"/>
      <c r="D17" s="688"/>
      <c r="E17" s="691"/>
      <c r="F17" s="359" t="s">
        <v>1345</v>
      </c>
      <c r="G17" s="533" t="s">
        <v>1346</v>
      </c>
      <c r="H17" s="379">
        <v>0.4</v>
      </c>
      <c r="I17" s="694"/>
      <c r="J17" s="694"/>
      <c r="K17" s="682"/>
      <c r="L17" s="534">
        <v>0.1</v>
      </c>
      <c r="M17" s="380">
        <v>0.1</v>
      </c>
      <c r="N17" s="362">
        <f t="shared" si="6"/>
        <v>1</v>
      </c>
      <c r="O17" s="535" t="s">
        <v>1411</v>
      </c>
      <c r="P17" s="694"/>
      <c r="Q17" s="694"/>
      <c r="R17" s="682"/>
      <c r="S17" s="374">
        <v>0.1</v>
      </c>
      <c r="T17" s="380">
        <v>0.1</v>
      </c>
      <c r="U17" s="362">
        <f t="shared" si="0"/>
        <v>1</v>
      </c>
      <c r="V17" s="538" t="s">
        <v>1454</v>
      </c>
      <c r="W17" s="696"/>
      <c r="X17" s="696"/>
      <c r="Y17" s="682"/>
      <c r="Z17" s="363">
        <v>0.1</v>
      </c>
      <c r="AA17" s="361">
        <v>0.1</v>
      </c>
      <c r="AB17" s="362">
        <f t="shared" si="1"/>
        <v>1</v>
      </c>
      <c r="AC17" s="364" t="s">
        <v>1482</v>
      </c>
      <c r="AD17" s="699"/>
      <c r="AE17" s="699"/>
      <c r="AF17" s="702"/>
      <c r="AG17" s="363">
        <v>0.1</v>
      </c>
      <c r="AH17" s="361">
        <v>0.1</v>
      </c>
      <c r="AI17" s="362">
        <f t="shared" si="2"/>
        <v>1</v>
      </c>
      <c r="AJ17" s="364" t="s">
        <v>1501</v>
      </c>
      <c r="AK17" s="367"/>
      <c r="AL17" s="367"/>
      <c r="AM17" s="362">
        <f t="shared" si="3"/>
        <v>0.4</v>
      </c>
      <c r="AN17" s="362">
        <f t="shared" si="4"/>
        <v>0.4</v>
      </c>
      <c r="AO17" s="362">
        <f t="shared" si="5"/>
        <v>1</v>
      </c>
      <c r="AP17" s="682"/>
      <c r="AQ17" s="682"/>
      <c r="AR17" s="827"/>
      <c r="AV17" s="200"/>
    </row>
    <row r="18" spans="1:48" s="37" customFormat="1" ht="149.25" customHeight="1" x14ac:dyDescent="0.2">
      <c r="A18" s="685"/>
      <c r="B18" s="688"/>
      <c r="C18" s="685"/>
      <c r="D18" s="688"/>
      <c r="E18" s="691"/>
      <c r="F18" s="359" t="s">
        <v>1347</v>
      </c>
      <c r="G18" s="533" t="s">
        <v>1348</v>
      </c>
      <c r="H18" s="379">
        <v>0.2</v>
      </c>
      <c r="I18" s="694"/>
      <c r="J18" s="694"/>
      <c r="K18" s="682"/>
      <c r="L18" s="534">
        <v>0</v>
      </c>
      <c r="M18" s="380">
        <v>0</v>
      </c>
      <c r="N18" s="362" t="str">
        <f t="shared" si="6"/>
        <v>0,00%</v>
      </c>
      <c r="O18" s="535"/>
      <c r="P18" s="694"/>
      <c r="Q18" s="694"/>
      <c r="R18" s="682"/>
      <c r="S18" s="374">
        <v>0.1</v>
      </c>
      <c r="T18" s="380">
        <v>0.1</v>
      </c>
      <c r="U18" s="362">
        <f t="shared" si="0"/>
        <v>1</v>
      </c>
      <c r="V18" s="538" t="s">
        <v>1455</v>
      </c>
      <c r="W18" s="696"/>
      <c r="X18" s="696"/>
      <c r="Y18" s="682"/>
      <c r="Z18" s="363">
        <v>0</v>
      </c>
      <c r="AA18" s="361">
        <v>0</v>
      </c>
      <c r="AB18" s="362" t="str">
        <f t="shared" si="1"/>
        <v>0,00%</v>
      </c>
      <c r="AC18" s="364" t="s">
        <v>1401</v>
      </c>
      <c r="AD18" s="699"/>
      <c r="AE18" s="699"/>
      <c r="AF18" s="702"/>
      <c r="AG18" s="363">
        <v>0.1</v>
      </c>
      <c r="AH18" s="361">
        <v>0.1</v>
      </c>
      <c r="AI18" s="362">
        <f t="shared" si="2"/>
        <v>1</v>
      </c>
      <c r="AJ18" s="364" t="s">
        <v>1502</v>
      </c>
      <c r="AK18" s="367"/>
      <c r="AL18" s="367"/>
      <c r="AM18" s="362">
        <f t="shared" si="3"/>
        <v>0.2</v>
      </c>
      <c r="AN18" s="362">
        <f t="shared" si="4"/>
        <v>0.2</v>
      </c>
      <c r="AO18" s="362">
        <f t="shared" si="5"/>
        <v>1</v>
      </c>
      <c r="AP18" s="682"/>
      <c r="AQ18" s="682"/>
      <c r="AR18" s="827"/>
      <c r="AV18" s="200"/>
    </row>
    <row r="19" spans="1:48" s="37" customFormat="1" ht="95.25" customHeight="1" x14ac:dyDescent="0.2">
      <c r="A19" s="685"/>
      <c r="B19" s="688"/>
      <c r="C19" s="686"/>
      <c r="D19" s="689"/>
      <c r="E19" s="692"/>
      <c r="F19" s="359">
        <v>5.4</v>
      </c>
      <c r="G19" s="533" t="s">
        <v>1349</v>
      </c>
      <c r="H19" s="379">
        <v>0.15</v>
      </c>
      <c r="I19" s="694"/>
      <c r="J19" s="694"/>
      <c r="K19" s="682"/>
      <c r="L19" s="534">
        <v>0.03</v>
      </c>
      <c r="M19" s="380">
        <v>0.03</v>
      </c>
      <c r="N19" s="362">
        <f t="shared" si="6"/>
        <v>1</v>
      </c>
      <c r="O19" s="535" t="s">
        <v>1412</v>
      </c>
      <c r="P19" s="704"/>
      <c r="Q19" s="704"/>
      <c r="R19" s="683"/>
      <c r="S19" s="374">
        <v>0.05</v>
      </c>
      <c r="T19" s="380">
        <v>0.05</v>
      </c>
      <c r="U19" s="362">
        <f t="shared" si="0"/>
        <v>1</v>
      </c>
      <c r="V19" s="538" t="s">
        <v>1456</v>
      </c>
      <c r="W19" s="697"/>
      <c r="X19" s="697"/>
      <c r="Y19" s="683"/>
      <c r="Z19" s="363">
        <v>0.04</v>
      </c>
      <c r="AA19" s="361">
        <v>0.04</v>
      </c>
      <c r="AB19" s="362">
        <f t="shared" si="1"/>
        <v>1</v>
      </c>
      <c r="AC19" s="364" t="s">
        <v>1476</v>
      </c>
      <c r="AD19" s="700"/>
      <c r="AE19" s="700"/>
      <c r="AF19" s="703"/>
      <c r="AG19" s="363">
        <v>0.03</v>
      </c>
      <c r="AH19" s="361">
        <v>0.03</v>
      </c>
      <c r="AI19" s="362">
        <f t="shared" si="2"/>
        <v>1</v>
      </c>
      <c r="AJ19" s="364" t="s">
        <v>1504</v>
      </c>
      <c r="AK19" s="367"/>
      <c r="AL19" s="367"/>
      <c r="AM19" s="362">
        <f t="shared" si="3"/>
        <v>0.15</v>
      </c>
      <c r="AN19" s="362">
        <f t="shared" si="4"/>
        <v>0.15</v>
      </c>
      <c r="AO19" s="362">
        <f t="shared" si="5"/>
        <v>1</v>
      </c>
      <c r="AP19" s="683"/>
      <c r="AQ19" s="683"/>
      <c r="AR19" s="828"/>
      <c r="AV19" s="200"/>
    </row>
    <row r="20" spans="1:48" s="37" customFormat="1" ht="22.5" customHeight="1" x14ac:dyDescent="0.2">
      <c r="A20" s="359"/>
      <c r="B20" s="368"/>
      <c r="C20" s="359"/>
      <c r="D20" s="368"/>
      <c r="E20" s="359"/>
      <c r="F20" s="359"/>
      <c r="G20" s="368"/>
      <c r="H20" s="369"/>
      <c r="I20" s="368"/>
      <c r="J20" s="368"/>
      <c r="K20" s="368"/>
      <c r="L20" s="368"/>
      <c r="M20" s="366"/>
      <c r="N20" s="368"/>
      <c r="O20" s="486"/>
      <c r="P20" s="368"/>
      <c r="Q20" s="370"/>
      <c r="R20" s="368"/>
      <c r="S20" s="368"/>
      <c r="T20" s="366"/>
      <c r="U20" s="368"/>
      <c r="V20" s="366"/>
      <c r="W20" s="368"/>
      <c r="X20" s="368"/>
      <c r="Y20" s="368"/>
      <c r="Z20" s="368"/>
      <c r="AA20" s="366"/>
      <c r="AB20" s="368"/>
      <c r="AC20" s="366"/>
      <c r="AD20" s="368"/>
      <c r="AE20" s="368"/>
      <c r="AF20" s="368"/>
      <c r="AG20" s="368"/>
      <c r="AH20" s="366"/>
      <c r="AI20" s="368"/>
      <c r="AJ20" s="366"/>
      <c r="AK20" s="367"/>
      <c r="AL20" s="367"/>
      <c r="AM20" s="359"/>
      <c r="AN20" s="368"/>
      <c r="AO20" s="368"/>
      <c r="AP20" s="368"/>
      <c r="AQ20" s="368"/>
      <c r="AR20" s="368"/>
      <c r="AV20" s="200"/>
    </row>
    <row r="21" spans="1:48" s="37" customFormat="1" ht="22.5" customHeight="1" x14ac:dyDescent="0.2">
      <c r="A21" s="359"/>
      <c r="B21" s="368"/>
      <c r="C21" s="359"/>
      <c r="D21" s="368"/>
      <c r="E21" s="359"/>
      <c r="F21" s="359"/>
      <c r="G21" s="368"/>
      <c r="H21" s="370"/>
      <c r="I21" s="368"/>
      <c r="J21" s="368"/>
      <c r="K21" s="368"/>
      <c r="L21" s="363"/>
      <c r="M21" s="366"/>
      <c r="N21" s="368"/>
      <c r="O21" s="486"/>
      <c r="P21" s="368"/>
      <c r="Q21" s="370"/>
      <c r="R21" s="368"/>
      <c r="S21" s="368"/>
      <c r="T21" s="366"/>
      <c r="U21" s="368"/>
      <c r="V21" s="366"/>
      <c r="W21" s="368"/>
      <c r="X21" s="368"/>
      <c r="Y21" s="368"/>
      <c r="Z21" s="368"/>
      <c r="AA21" s="366"/>
      <c r="AB21" s="368"/>
      <c r="AC21" s="366"/>
      <c r="AD21" s="368"/>
      <c r="AE21" s="368"/>
      <c r="AF21" s="368"/>
      <c r="AG21" s="368"/>
      <c r="AH21" s="366"/>
      <c r="AI21" s="368"/>
      <c r="AJ21" s="366"/>
      <c r="AK21" s="367"/>
      <c r="AL21" s="367"/>
      <c r="AM21" s="359"/>
      <c r="AN21" s="368"/>
      <c r="AO21" s="368"/>
      <c r="AP21" s="368"/>
      <c r="AQ21" s="368"/>
      <c r="AR21" s="368"/>
      <c r="AV21" s="200"/>
    </row>
    <row r="22" spans="1:48" ht="22.5" customHeight="1" x14ac:dyDescent="0.2">
      <c r="A22" s="51"/>
      <c r="B22" s="51"/>
      <c r="C22" s="51"/>
      <c r="D22" s="51"/>
      <c r="E22" s="51"/>
      <c r="F22" s="51"/>
      <c r="G22" s="51"/>
      <c r="H22" s="51"/>
      <c r="I22" s="41"/>
      <c r="J22" s="41"/>
      <c r="K22" s="4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row>
    <row r="23" spans="1:48" ht="22.5" customHeight="1" x14ac:dyDescent="0.2">
      <c r="A23" s="51"/>
      <c r="B23" s="51"/>
      <c r="C23" s="51"/>
      <c r="D23" s="51"/>
      <c r="E23" s="51"/>
      <c r="F23" s="51"/>
      <c r="G23" s="51"/>
      <c r="H23" s="51"/>
      <c r="I23" s="41"/>
      <c r="J23" s="41"/>
      <c r="K23" s="4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row>
    <row r="24" spans="1:48" ht="22.5" customHeight="1" x14ac:dyDescent="0.2">
      <c r="A24" s="51"/>
      <c r="B24" s="51"/>
      <c r="C24" s="51"/>
      <c r="D24" s="51"/>
      <c r="E24" s="51"/>
      <c r="F24" s="51"/>
      <c r="G24" s="51"/>
      <c r="H24" s="51"/>
      <c r="I24" s="41"/>
      <c r="J24" s="41"/>
      <c r="K24" s="4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row>
    <row r="25" spans="1:48" ht="22.5" customHeight="1" x14ac:dyDescent="0.2">
      <c r="A25" s="51"/>
      <c r="B25" s="51"/>
      <c r="C25" s="51"/>
      <c r="D25" s="51"/>
      <c r="E25" s="51"/>
      <c r="F25" s="51"/>
      <c r="G25" s="51"/>
      <c r="H25" s="51"/>
      <c r="I25" s="41"/>
      <c r="J25" s="41"/>
      <c r="K25" s="4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row>
    <row r="26" spans="1:48" ht="22.5" customHeight="1" x14ac:dyDescent="0.2">
      <c r="A26" s="51"/>
      <c r="B26" s="51"/>
      <c r="C26" s="51"/>
      <c r="D26" s="51"/>
      <c r="E26" s="51"/>
      <c r="F26" s="51"/>
      <c r="G26" s="51"/>
      <c r="H26" s="51"/>
      <c r="I26" s="41"/>
      <c r="J26" s="41"/>
      <c r="K26" s="4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row>
    <row r="27" spans="1:48" ht="22.5" customHeight="1" x14ac:dyDescent="0.2">
      <c r="A27" s="51"/>
      <c r="B27" s="51"/>
      <c r="C27" s="51"/>
      <c r="D27" s="51"/>
      <c r="E27" s="51"/>
      <c r="F27" s="51"/>
      <c r="G27" s="51"/>
      <c r="H27" s="51"/>
      <c r="I27" s="41"/>
      <c r="J27" s="41"/>
      <c r="K27" s="4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row>
    <row r="28" spans="1:48" ht="22.5" customHeight="1" x14ac:dyDescent="0.2">
      <c r="A28" s="51"/>
      <c r="B28" s="51"/>
      <c r="C28" s="51"/>
      <c r="D28" s="51"/>
      <c r="E28" s="51"/>
      <c r="F28" s="51"/>
      <c r="G28" s="51"/>
      <c r="H28" s="51"/>
      <c r="I28" s="41"/>
      <c r="J28" s="41"/>
      <c r="K28" s="4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row>
    <row r="29" spans="1:48" ht="22.5" customHeight="1" x14ac:dyDescent="0.2">
      <c r="A29" s="51"/>
      <c r="B29" s="51"/>
      <c r="C29" s="51"/>
      <c r="D29" s="51"/>
      <c r="E29" s="51"/>
      <c r="F29" s="51"/>
      <c r="G29" s="51"/>
      <c r="H29" s="51"/>
      <c r="I29" s="41"/>
      <c r="J29" s="41"/>
      <c r="K29" s="4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row>
    <row r="30" spans="1:48" ht="22.5" customHeight="1" x14ac:dyDescent="0.2">
      <c r="A30" s="51"/>
      <c r="B30" s="51"/>
      <c r="C30" s="51"/>
      <c r="D30" s="51"/>
      <c r="E30" s="51"/>
      <c r="F30" s="51"/>
      <c r="G30" s="51"/>
      <c r="H30" s="51"/>
      <c r="I30" s="41"/>
      <c r="J30" s="41"/>
      <c r="K30" s="4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48" ht="22.5" customHeight="1" x14ac:dyDescent="0.2">
      <c r="A31" s="51"/>
      <c r="B31" s="51"/>
      <c r="C31" s="51"/>
      <c r="D31" s="51"/>
      <c r="E31" s="51"/>
      <c r="F31" s="51"/>
      <c r="G31" s="51"/>
      <c r="H31" s="51"/>
      <c r="I31" s="41"/>
      <c r="J31" s="41"/>
      <c r="K31" s="4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48" ht="22.5" customHeight="1" x14ac:dyDescent="0.2">
      <c r="A32" s="51"/>
      <c r="B32" s="51"/>
      <c r="C32" s="51"/>
      <c r="D32" s="51"/>
      <c r="E32" s="51"/>
      <c r="F32" s="51"/>
      <c r="G32" s="51"/>
      <c r="H32" s="51"/>
      <c r="I32" s="41"/>
      <c r="J32" s="41"/>
      <c r="K32" s="4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row>
    <row r="33" spans="1:44" ht="22.5" customHeight="1" x14ac:dyDescent="0.2">
      <c r="A33" s="51"/>
      <c r="B33" s="51"/>
      <c r="C33" s="51"/>
      <c r="D33" s="51"/>
      <c r="E33" s="51"/>
      <c r="F33" s="51"/>
      <c r="G33" s="51"/>
      <c r="H33" s="51"/>
      <c r="I33" s="41"/>
      <c r="J33" s="41"/>
      <c r="K33" s="4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row>
    <row r="34" spans="1:44" ht="22.5" customHeight="1" x14ac:dyDescent="0.2">
      <c r="A34" s="51"/>
      <c r="B34" s="51"/>
      <c r="C34" s="51"/>
      <c r="D34" s="51"/>
      <c r="E34" s="51"/>
      <c r="F34" s="51"/>
      <c r="G34" s="51"/>
      <c r="H34" s="51"/>
      <c r="I34" s="41"/>
      <c r="J34" s="41"/>
      <c r="K34" s="4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row>
    <row r="35" spans="1:44" ht="22.5" customHeight="1" x14ac:dyDescent="0.2">
      <c r="A35" s="51"/>
      <c r="B35" s="51"/>
      <c r="C35" s="51"/>
      <c r="D35" s="51"/>
      <c r="E35" s="51"/>
      <c r="F35" s="51"/>
      <c r="G35" s="51"/>
      <c r="H35" s="51"/>
      <c r="I35" s="41"/>
      <c r="J35" s="41"/>
      <c r="K35" s="4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row>
    <row r="36" spans="1:44" ht="22.5" customHeight="1" x14ac:dyDescent="0.2">
      <c r="A36" s="51"/>
      <c r="B36" s="51"/>
      <c r="C36" s="51"/>
      <c r="D36" s="51"/>
      <c r="E36" s="51"/>
      <c r="F36" s="51"/>
      <c r="G36" s="51"/>
      <c r="H36" s="51"/>
      <c r="I36" s="41"/>
      <c r="J36" s="41"/>
      <c r="K36" s="4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22.5" customHeight="1" x14ac:dyDescent="0.2">
      <c r="A37" s="51"/>
      <c r="B37" s="51"/>
      <c r="C37" s="51"/>
      <c r="D37" s="51"/>
      <c r="E37" s="51"/>
      <c r="F37" s="51"/>
      <c r="G37" s="51"/>
      <c r="H37" s="51"/>
      <c r="I37" s="41"/>
      <c r="J37" s="41"/>
      <c r="K37" s="4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2.5" customHeight="1" x14ac:dyDescent="0.2">
      <c r="A38" s="51"/>
      <c r="B38" s="51"/>
      <c r="C38" s="51"/>
      <c r="D38" s="51"/>
      <c r="E38" s="51"/>
      <c r="F38" s="51"/>
      <c r="G38" s="51"/>
      <c r="H38" s="51"/>
      <c r="I38" s="41"/>
      <c r="J38" s="41"/>
      <c r="K38" s="4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22.5" customHeight="1" x14ac:dyDescent="0.2">
      <c r="A39" s="51"/>
      <c r="B39" s="51"/>
      <c r="C39" s="51"/>
      <c r="D39" s="51"/>
      <c r="E39" s="51"/>
      <c r="F39" s="51"/>
      <c r="G39" s="51"/>
      <c r="H39" s="51"/>
      <c r="I39" s="41"/>
      <c r="J39" s="41"/>
      <c r="K39" s="4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row>
    <row r="40" spans="1:44" ht="22.5" customHeight="1" x14ac:dyDescent="0.2">
      <c r="A40" s="51"/>
      <c r="B40" s="51"/>
      <c r="C40" s="51"/>
      <c r="D40" s="51"/>
      <c r="E40" s="51"/>
      <c r="F40" s="51"/>
      <c r="G40" s="51"/>
      <c r="H40" s="51"/>
      <c r="I40" s="41"/>
      <c r="J40" s="41"/>
      <c r="K40" s="4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22.5" customHeight="1" x14ac:dyDescent="0.2">
      <c r="A41" s="51"/>
      <c r="B41" s="51"/>
      <c r="C41" s="51"/>
      <c r="D41" s="51"/>
      <c r="E41" s="51"/>
      <c r="F41" s="51"/>
      <c r="G41" s="51"/>
      <c r="H41" s="51"/>
      <c r="I41" s="41"/>
      <c r="J41" s="41"/>
      <c r="K41" s="4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22.5" customHeight="1" x14ac:dyDescent="0.2">
      <c r="A42" s="51"/>
      <c r="B42" s="51"/>
      <c r="C42" s="51"/>
      <c r="D42" s="51"/>
      <c r="E42" s="51"/>
      <c r="F42" s="51"/>
      <c r="G42" s="51"/>
      <c r="H42" s="51"/>
      <c r="I42" s="41"/>
      <c r="J42" s="41"/>
      <c r="K42" s="4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row>
    <row r="43" spans="1:44" ht="22.5" customHeight="1" x14ac:dyDescent="0.2">
      <c r="A43" s="51"/>
      <c r="B43" s="51"/>
      <c r="C43" s="51"/>
      <c r="D43" s="51"/>
      <c r="E43" s="51"/>
      <c r="F43" s="51"/>
      <c r="G43" s="51"/>
      <c r="H43" s="51"/>
      <c r="I43" s="41"/>
      <c r="J43" s="41"/>
      <c r="K43" s="4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row>
    <row r="44" spans="1:44" ht="22.5" customHeight="1" x14ac:dyDescent="0.2">
      <c r="A44" s="51"/>
      <c r="B44" s="51"/>
      <c r="C44" s="51"/>
      <c r="D44" s="51"/>
      <c r="E44" s="51"/>
      <c r="F44" s="51"/>
      <c r="G44" s="51"/>
      <c r="H44" s="51"/>
      <c r="I44" s="41"/>
      <c r="J44" s="41"/>
      <c r="K44" s="4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row>
    <row r="45" spans="1:44" ht="22.5" customHeight="1" x14ac:dyDescent="0.2">
      <c r="A45" s="51"/>
      <c r="B45" s="51"/>
      <c r="C45" s="51"/>
      <c r="D45" s="51"/>
      <c r="E45" s="51"/>
      <c r="F45" s="51"/>
      <c r="G45" s="51"/>
      <c r="H45" s="51"/>
      <c r="I45" s="41"/>
      <c r="J45" s="41"/>
      <c r="K45" s="4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row>
    <row r="46" spans="1:44" ht="22.5" customHeight="1" x14ac:dyDescent="0.2">
      <c r="A46" s="51"/>
      <c r="B46" s="51"/>
      <c r="C46" s="51"/>
      <c r="D46" s="51"/>
      <c r="E46" s="51"/>
      <c r="F46" s="51"/>
      <c r="G46" s="51"/>
      <c r="H46" s="51"/>
      <c r="I46" s="41"/>
      <c r="J46" s="41"/>
      <c r="K46" s="4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row>
    <row r="47" spans="1:44" ht="22.5" customHeight="1" x14ac:dyDescent="0.2">
      <c r="A47" s="51"/>
      <c r="B47" s="51"/>
      <c r="C47" s="51"/>
      <c r="D47" s="51"/>
      <c r="E47" s="51"/>
      <c r="F47" s="51"/>
      <c r="G47" s="51"/>
      <c r="H47" s="51"/>
      <c r="I47" s="41"/>
      <c r="J47" s="41"/>
      <c r="K47" s="4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row>
    <row r="48" spans="1:44" ht="22.5" customHeight="1" x14ac:dyDescent="0.2">
      <c r="A48" s="51"/>
      <c r="B48" s="51"/>
      <c r="C48" s="51"/>
      <c r="D48" s="51"/>
      <c r="E48" s="51"/>
      <c r="F48" s="51"/>
      <c r="G48" s="51"/>
      <c r="H48" s="51"/>
      <c r="I48" s="41"/>
      <c r="J48" s="41"/>
      <c r="K48" s="4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row>
    <row r="49" spans="1:44" ht="22.5" customHeight="1" x14ac:dyDescent="0.2">
      <c r="A49" s="51"/>
      <c r="B49" s="51"/>
      <c r="C49" s="51"/>
      <c r="D49" s="51"/>
      <c r="E49" s="51"/>
      <c r="F49" s="51"/>
      <c r="G49" s="51"/>
      <c r="H49" s="51"/>
      <c r="I49" s="41"/>
      <c r="J49" s="41"/>
      <c r="K49" s="4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row>
    <row r="50" spans="1:44" ht="22.5" customHeight="1" x14ac:dyDescent="0.2">
      <c r="A50" s="51"/>
      <c r="B50" s="51"/>
      <c r="C50" s="51"/>
      <c r="D50" s="51"/>
      <c r="E50" s="51"/>
      <c r="F50" s="51"/>
      <c r="G50" s="51"/>
      <c r="H50" s="51"/>
      <c r="I50" s="41"/>
      <c r="J50" s="41"/>
      <c r="K50" s="4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row>
    <row r="51" spans="1:44" ht="22.5" customHeight="1" x14ac:dyDescent="0.2">
      <c r="A51" s="51"/>
      <c r="B51" s="51"/>
      <c r="C51" s="51"/>
      <c r="D51" s="51"/>
      <c r="E51" s="51"/>
      <c r="F51" s="51"/>
      <c r="G51" s="51"/>
      <c r="H51" s="51"/>
      <c r="I51" s="41"/>
      <c r="J51" s="41"/>
      <c r="K51" s="4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row>
    <row r="52" spans="1:44" ht="22.5" customHeight="1" x14ac:dyDescent="0.2">
      <c r="A52" s="51"/>
      <c r="B52" s="51"/>
      <c r="C52" s="51"/>
      <c r="D52" s="51"/>
      <c r="E52" s="51"/>
      <c r="F52" s="51"/>
      <c r="G52" s="51"/>
      <c r="H52" s="51"/>
      <c r="I52" s="41"/>
      <c r="J52" s="41"/>
      <c r="K52" s="4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row>
    <row r="53" spans="1:44" ht="22.5" customHeight="1" x14ac:dyDescent="0.2">
      <c r="A53" s="51"/>
      <c r="B53" s="51"/>
      <c r="C53" s="51"/>
      <c r="D53" s="51"/>
      <c r="E53" s="51"/>
      <c r="F53" s="51"/>
      <c r="G53" s="51"/>
      <c r="H53" s="51"/>
      <c r="I53" s="41"/>
      <c r="J53" s="41"/>
      <c r="K53" s="4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row>
    <row r="54" spans="1:44" ht="22.5" customHeight="1" x14ac:dyDescent="0.2">
      <c r="A54" s="51"/>
      <c r="B54" s="51"/>
      <c r="C54" s="51"/>
      <c r="D54" s="51"/>
      <c r="E54" s="51"/>
      <c r="F54" s="51"/>
      <c r="G54" s="51"/>
      <c r="H54" s="51"/>
      <c r="I54" s="41"/>
      <c r="J54" s="41"/>
      <c r="K54" s="4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row>
    <row r="55" spans="1:44" ht="22.5" customHeight="1" x14ac:dyDescent="0.2">
      <c r="A55" s="51"/>
      <c r="B55" s="51"/>
      <c r="C55" s="51"/>
      <c r="D55" s="51"/>
      <c r="E55" s="51"/>
      <c r="F55" s="51"/>
      <c r="G55" s="51"/>
      <c r="H55" s="51"/>
      <c r="I55" s="41"/>
      <c r="J55" s="41"/>
      <c r="K55" s="4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row>
    <row r="56" spans="1:44" ht="22.5" customHeight="1" x14ac:dyDescent="0.2">
      <c r="A56" s="51"/>
      <c r="B56" s="51"/>
      <c r="C56" s="51"/>
      <c r="D56" s="51"/>
      <c r="E56" s="51"/>
      <c r="F56" s="51"/>
      <c r="G56" s="51"/>
      <c r="H56" s="51"/>
      <c r="I56" s="41"/>
      <c r="J56" s="41"/>
      <c r="K56" s="4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row>
    <row r="57" spans="1:44" ht="22.5" customHeight="1" x14ac:dyDescent="0.2">
      <c r="A57" s="51"/>
      <c r="B57" s="51"/>
      <c r="C57" s="51"/>
      <c r="D57" s="51"/>
      <c r="E57" s="51"/>
      <c r="F57" s="51"/>
      <c r="G57" s="51"/>
      <c r="H57" s="51"/>
      <c r="I57" s="41"/>
      <c r="J57" s="41"/>
      <c r="K57" s="4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row>
    <row r="58" spans="1:44" ht="22.5" customHeight="1" x14ac:dyDescent="0.2">
      <c r="A58" s="51"/>
      <c r="B58" s="51"/>
      <c r="C58" s="51"/>
      <c r="D58" s="51"/>
      <c r="E58" s="51"/>
      <c r="F58" s="51"/>
      <c r="G58" s="51"/>
      <c r="H58" s="51"/>
      <c r="I58" s="41"/>
      <c r="J58" s="41"/>
      <c r="K58" s="4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row>
    <row r="59" spans="1:44" ht="22.5" customHeight="1" x14ac:dyDescent="0.2">
      <c r="A59" s="51"/>
      <c r="B59" s="51"/>
      <c r="C59" s="51"/>
      <c r="D59" s="51"/>
      <c r="E59" s="51"/>
      <c r="F59" s="51"/>
      <c r="G59" s="51"/>
      <c r="H59" s="51"/>
      <c r="I59" s="41"/>
      <c r="J59" s="41"/>
      <c r="K59" s="4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row>
    <row r="60" spans="1:44" ht="22.5" customHeight="1" x14ac:dyDescent="0.2">
      <c r="A60" s="51"/>
      <c r="B60" s="51"/>
      <c r="C60" s="51"/>
      <c r="D60" s="51"/>
      <c r="E60" s="51"/>
      <c r="F60" s="51"/>
      <c r="G60" s="51"/>
      <c r="H60" s="51"/>
      <c r="I60" s="41"/>
      <c r="J60" s="41"/>
      <c r="K60" s="4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row>
    <row r="61" spans="1:44" ht="22.5" customHeight="1" x14ac:dyDescent="0.2">
      <c r="A61" s="51"/>
      <c r="B61" s="51"/>
      <c r="C61" s="51"/>
      <c r="D61" s="51"/>
      <c r="E61" s="51"/>
      <c r="F61" s="51"/>
      <c r="G61" s="51"/>
      <c r="H61" s="51"/>
      <c r="I61" s="41"/>
      <c r="J61" s="41"/>
      <c r="K61" s="4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row>
    <row r="62" spans="1:44" ht="22.5" customHeight="1" x14ac:dyDescent="0.2">
      <c r="A62" s="51"/>
      <c r="B62" s="51"/>
      <c r="C62" s="51"/>
      <c r="D62" s="51"/>
      <c r="E62" s="51"/>
      <c r="F62" s="51"/>
      <c r="G62" s="51"/>
      <c r="H62" s="51"/>
      <c r="I62" s="41"/>
      <c r="J62" s="41"/>
      <c r="K62" s="4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row>
    <row r="63" spans="1:44" ht="22.5" customHeight="1" x14ac:dyDescent="0.2">
      <c r="A63" s="51"/>
      <c r="B63" s="51"/>
      <c r="C63" s="51"/>
      <c r="D63" s="51"/>
      <c r="E63" s="51"/>
      <c r="F63" s="51"/>
      <c r="G63" s="51"/>
      <c r="H63" s="51"/>
      <c r="I63" s="41"/>
      <c r="J63" s="41"/>
      <c r="K63" s="4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row>
    <row r="64" spans="1:44" ht="22.5" customHeight="1" x14ac:dyDescent="0.2">
      <c r="A64" s="51"/>
      <c r="B64" s="51"/>
      <c r="C64" s="51"/>
      <c r="D64" s="51"/>
      <c r="E64" s="51"/>
      <c r="F64" s="51"/>
      <c r="G64" s="51"/>
      <c r="H64" s="51"/>
      <c r="I64" s="41"/>
      <c r="J64" s="41"/>
      <c r="K64" s="4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row>
    <row r="65" spans="1:44" ht="22.5" customHeight="1" x14ac:dyDescent="0.2">
      <c r="A65" s="51"/>
      <c r="B65" s="51"/>
      <c r="C65" s="51"/>
      <c r="D65" s="51"/>
      <c r="E65" s="51"/>
      <c r="F65" s="51"/>
      <c r="G65" s="51"/>
      <c r="H65" s="51"/>
      <c r="I65" s="41"/>
      <c r="J65" s="41"/>
      <c r="K65" s="4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row>
    <row r="66" spans="1:44" ht="22.5" customHeight="1" x14ac:dyDescent="0.2">
      <c r="A66" s="51"/>
      <c r="B66" s="51"/>
      <c r="C66" s="51"/>
      <c r="D66" s="51"/>
      <c r="E66" s="51"/>
      <c r="F66" s="51"/>
      <c r="G66" s="51"/>
      <c r="H66" s="51"/>
      <c r="I66" s="41"/>
      <c r="J66" s="41"/>
      <c r="K66" s="4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row>
    <row r="67" spans="1:44" ht="22.5" customHeight="1" x14ac:dyDescent="0.2">
      <c r="A67" s="51"/>
      <c r="B67" s="51"/>
      <c r="C67" s="51"/>
      <c r="D67" s="51"/>
      <c r="E67" s="51"/>
      <c r="F67" s="51"/>
      <c r="G67" s="51"/>
      <c r="H67" s="51"/>
      <c r="I67" s="41"/>
      <c r="J67" s="41"/>
      <c r="K67" s="4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row>
    <row r="68" spans="1:44" ht="22.5" customHeight="1" x14ac:dyDescent="0.2">
      <c r="A68" s="51"/>
      <c r="B68" s="51"/>
      <c r="C68" s="51"/>
      <c r="D68" s="51"/>
      <c r="E68" s="51"/>
      <c r="F68" s="51"/>
      <c r="G68" s="51"/>
      <c r="H68" s="51"/>
      <c r="I68" s="41"/>
      <c r="J68" s="41"/>
      <c r="K68" s="4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row>
    <row r="69" spans="1:44" ht="22.5" customHeight="1" x14ac:dyDescent="0.2">
      <c r="A69" s="51"/>
      <c r="B69" s="51"/>
      <c r="C69" s="51"/>
      <c r="D69" s="51"/>
      <c r="E69" s="51"/>
      <c r="F69" s="51"/>
      <c r="G69" s="51"/>
      <c r="H69" s="51"/>
      <c r="I69" s="41"/>
      <c r="J69" s="41"/>
      <c r="K69" s="4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row>
    <row r="70" spans="1:44" ht="22.5" customHeight="1" x14ac:dyDescent="0.2">
      <c r="A70" s="51"/>
      <c r="B70" s="51"/>
      <c r="C70" s="51"/>
      <c r="D70" s="51"/>
      <c r="E70" s="51"/>
      <c r="F70" s="51"/>
      <c r="G70" s="51"/>
      <c r="H70" s="51"/>
      <c r="I70" s="41"/>
      <c r="J70" s="41"/>
      <c r="K70" s="4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row>
    <row r="71" spans="1:44" ht="22.5" customHeight="1" x14ac:dyDescent="0.2">
      <c r="A71" s="51"/>
      <c r="B71" s="51"/>
      <c r="C71" s="51"/>
      <c r="D71" s="51"/>
      <c r="E71" s="51"/>
      <c r="F71" s="51"/>
      <c r="G71" s="51"/>
      <c r="H71" s="51"/>
      <c r="I71" s="41"/>
      <c r="J71" s="41"/>
      <c r="K71" s="4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row>
    <row r="72" spans="1:44" ht="22.5" customHeight="1" x14ac:dyDescent="0.2">
      <c r="A72" s="51"/>
      <c r="B72" s="51"/>
      <c r="C72" s="51"/>
      <c r="D72" s="51"/>
      <c r="E72" s="51"/>
      <c r="F72" s="51"/>
      <c r="G72" s="51"/>
      <c r="H72" s="51"/>
      <c r="I72" s="41"/>
      <c r="J72" s="41"/>
      <c r="K72" s="4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row>
    <row r="73" spans="1:44" ht="22.5" customHeight="1" x14ac:dyDescent="0.2">
      <c r="A73" s="51"/>
      <c r="B73" s="51"/>
      <c r="C73" s="51"/>
      <c r="D73" s="51"/>
      <c r="E73" s="51"/>
      <c r="F73" s="51"/>
      <c r="G73" s="51"/>
      <c r="H73" s="51"/>
      <c r="I73" s="41"/>
      <c r="J73" s="41"/>
      <c r="K73" s="4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row>
    <row r="74" spans="1:44" ht="22.5" customHeight="1" x14ac:dyDescent="0.2">
      <c r="A74" s="51"/>
      <c r="B74" s="51"/>
      <c r="C74" s="51"/>
      <c r="D74" s="51"/>
      <c r="E74" s="51"/>
      <c r="F74" s="51"/>
      <c r="G74" s="51"/>
      <c r="H74" s="51"/>
      <c r="I74" s="41"/>
      <c r="J74" s="41"/>
      <c r="K74" s="4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row>
    <row r="75" spans="1:44" ht="22.5" customHeight="1" x14ac:dyDescent="0.2">
      <c r="A75" s="51"/>
      <c r="B75" s="51"/>
      <c r="C75" s="51"/>
      <c r="D75" s="51"/>
      <c r="E75" s="51"/>
      <c r="F75" s="51"/>
      <c r="G75" s="51"/>
      <c r="H75" s="51"/>
      <c r="I75" s="41"/>
      <c r="J75" s="41"/>
      <c r="K75" s="4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row>
    <row r="76" spans="1:44" ht="22.5" customHeight="1" x14ac:dyDescent="0.2">
      <c r="A76" s="51"/>
      <c r="B76" s="51"/>
      <c r="C76" s="51"/>
      <c r="D76" s="51"/>
      <c r="E76" s="51"/>
      <c r="F76" s="51"/>
      <c r="G76" s="51"/>
      <c r="H76" s="51"/>
      <c r="I76" s="41"/>
      <c r="J76" s="41"/>
      <c r="K76" s="4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row>
    <row r="77" spans="1:44" ht="22.5" customHeight="1" x14ac:dyDescent="0.2">
      <c r="A77" s="51"/>
      <c r="B77" s="51"/>
      <c r="C77" s="51"/>
      <c r="D77" s="51"/>
      <c r="E77" s="51"/>
      <c r="F77" s="51"/>
      <c r="G77" s="51"/>
      <c r="H77" s="51"/>
      <c r="I77" s="41"/>
      <c r="J77" s="41"/>
      <c r="K77" s="4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row>
    <row r="78" spans="1:44" ht="22.5" customHeight="1" x14ac:dyDescent="0.2">
      <c r="A78" s="51"/>
      <c r="B78" s="51"/>
      <c r="C78" s="51"/>
      <c r="D78" s="51"/>
      <c r="E78" s="51"/>
      <c r="F78" s="51"/>
      <c r="G78" s="51"/>
      <c r="H78" s="51"/>
      <c r="I78" s="41"/>
      <c r="J78" s="41"/>
      <c r="K78" s="4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row>
    <row r="79" spans="1:44" ht="22.5" customHeight="1" x14ac:dyDescent="0.2">
      <c r="A79" s="51"/>
      <c r="B79" s="51"/>
      <c r="C79" s="51"/>
      <c r="D79" s="51"/>
      <c r="E79" s="51"/>
      <c r="F79" s="51"/>
      <c r="G79" s="51"/>
      <c r="H79" s="51"/>
      <c r="I79" s="41"/>
      <c r="J79" s="41"/>
      <c r="K79" s="4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row>
    <row r="80" spans="1:44" ht="22.5" customHeight="1" x14ac:dyDescent="0.2">
      <c r="A80" s="51"/>
      <c r="B80" s="51"/>
      <c r="C80" s="51"/>
      <c r="D80" s="51"/>
      <c r="E80" s="51"/>
      <c r="F80" s="51"/>
      <c r="G80" s="51"/>
      <c r="H80" s="51"/>
      <c r="I80" s="41"/>
      <c r="J80" s="41"/>
      <c r="K80" s="4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row>
    <row r="81" spans="1:44" ht="22.5" customHeight="1" x14ac:dyDescent="0.2">
      <c r="A81" s="51"/>
      <c r="B81" s="51"/>
      <c r="C81" s="51"/>
      <c r="D81" s="51"/>
      <c r="E81" s="51"/>
      <c r="F81" s="51"/>
      <c r="G81" s="51"/>
      <c r="H81" s="51"/>
      <c r="I81" s="41"/>
      <c r="J81" s="41"/>
      <c r="K81" s="4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row>
    <row r="82" spans="1:44" ht="22.5" customHeight="1" x14ac:dyDescent="0.2">
      <c r="A82" s="51"/>
      <c r="B82" s="51"/>
      <c r="C82" s="51"/>
      <c r="D82" s="51"/>
      <c r="E82" s="51"/>
      <c r="F82" s="51"/>
      <c r="G82" s="51"/>
      <c r="H82" s="51"/>
      <c r="I82" s="41"/>
      <c r="J82" s="41"/>
      <c r="K82" s="4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row>
    <row r="83" spans="1:44" ht="22.5" customHeight="1" x14ac:dyDescent="0.2">
      <c r="A83" s="51"/>
      <c r="B83" s="51"/>
      <c r="C83" s="51"/>
      <c r="D83" s="51"/>
      <c r="E83" s="51"/>
      <c r="F83" s="51"/>
      <c r="G83" s="51"/>
      <c r="H83" s="51"/>
      <c r="I83" s="41"/>
      <c r="J83" s="41"/>
      <c r="K83" s="4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row>
    <row r="84" spans="1:44" ht="22.5" customHeight="1" x14ac:dyDescent="0.2">
      <c r="A84" s="51"/>
      <c r="B84" s="51"/>
      <c r="C84" s="51"/>
      <c r="D84" s="51"/>
      <c r="E84" s="51"/>
      <c r="F84" s="51"/>
      <c r="G84" s="51"/>
      <c r="H84" s="51"/>
      <c r="I84" s="41"/>
      <c r="J84" s="41"/>
      <c r="K84" s="4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row>
    <row r="85" spans="1:44" ht="22.5" customHeight="1" x14ac:dyDescent="0.2">
      <c r="A85" s="51"/>
      <c r="B85" s="51"/>
      <c r="C85" s="51"/>
      <c r="D85" s="51"/>
      <c r="E85" s="51"/>
      <c r="F85" s="51"/>
      <c r="G85" s="51"/>
      <c r="H85" s="51"/>
      <c r="I85" s="41"/>
      <c r="J85" s="41"/>
      <c r="K85" s="4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row>
    <row r="86" spans="1:44" ht="22.5" customHeight="1" x14ac:dyDescent="0.2">
      <c r="A86" s="51"/>
      <c r="B86" s="51"/>
      <c r="C86" s="51"/>
      <c r="D86" s="51"/>
      <c r="E86" s="51"/>
      <c r="F86" s="51"/>
      <c r="G86" s="51"/>
      <c r="H86" s="51"/>
      <c r="I86" s="41"/>
      <c r="J86" s="41"/>
      <c r="K86" s="4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row>
    <row r="87" spans="1:44" ht="22.5" customHeight="1" x14ac:dyDescent="0.2">
      <c r="A87" s="51"/>
      <c r="B87" s="51"/>
      <c r="C87" s="51"/>
      <c r="D87" s="51"/>
      <c r="E87" s="51"/>
      <c r="F87" s="51"/>
      <c r="G87" s="51"/>
      <c r="H87" s="51"/>
      <c r="I87" s="41"/>
      <c r="J87" s="41"/>
      <c r="K87" s="4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row>
    <row r="88" spans="1:44" ht="22.5" customHeight="1" x14ac:dyDescent="0.2">
      <c r="A88" s="51"/>
      <c r="B88" s="51"/>
      <c r="C88" s="51"/>
      <c r="D88" s="51"/>
      <c r="E88" s="51"/>
      <c r="F88" s="51"/>
      <c r="G88" s="51"/>
      <c r="H88" s="51"/>
      <c r="I88" s="41"/>
      <c r="J88" s="41"/>
      <c r="K88" s="4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row>
    <row r="89" spans="1:44" ht="22.5" customHeight="1" x14ac:dyDescent="0.2">
      <c r="A89" s="51"/>
      <c r="B89" s="51"/>
      <c r="C89" s="51"/>
      <c r="D89" s="51"/>
      <c r="E89" s="51"/>
      <c r="F89" s="51"/>
      <c r="G89" s="51"/>
      <c r="H89" s="51"/>
      <c r="I89" s="41"/>
      <c r="J89" s="41"/>
      <c r="K89" s="4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row>
    <row r="90" spans="1:44" ht="22.5" customHeight="1" x14ac:dyDescent="0.2">
      <c r="A90" s="51"/>
      <c r="B90" s="51"/>
      <c r="C90" s="51"/>
      <c r="D90" s="51"/>
      <c r="E90" s="51"/>
      <c r="F90" s="51"/>
      <c r="G90" s="51"/>
      <c r="H90" s="51"/>
      <c r="I90" s="41"/>
      <c r="J90" s="41"/>
      <c r="K90" s="4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row>
    <row r="91" spans="1:44" ht="22.5" customHeight="1" x14ac:dyDescent="0.2">
      <c r="A91" s="51"/>
      <c r="B91" s="51"/>
      <c r="C91" s="51"/>
      <c r="D91" s="51"/>
      <c r="E91" s="51"/>
      <c r="F91" s="51"/>
      <c r="G91" s="51"/>
      <c r="H91" s="51"/>
      <c r="I91" s="41"/>
      <c r="J91" s="41"/>
      <c r="K91" s="4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row>
    <row r="92" spans="1:44" ht="22.5" customHeight="1" x14ac:dyDescent="0.2">
      <c r="A92" s="51"/>
      <c r="B92" s="51"/>
      <c r="C92" s="51"/>
      <c r="D92" s="51"/>
      <c r="E92" s="51"/>
      <c r="F92" s="51"/>
      <c r="G92" s="51"/>
      <c r="H92" s="51"/>
      <c r="I92" s="41"/>
      <c r="J92" s="41"/>
      <c r="K92" s="4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row>
    <row r="93" spans="1:44" ht="22.5" customHeight="1" x14ac:dyDescent="0.2">
      <c r="A93" s="51"/>
      <c r="B93" s="51"/>
      <c r="C93" s="51"/>
      <c r="D93" s="51"/>
      <c r="E93" s="51"/>
      <c r="F93" s="51"/>
      <c r="G93" s="51"/>
      <c r="H93" s="51"/>
      <c r="I93" s="41"/>
      <c r="J93" s="41"/>
      <c r="K93" s="4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row>
    <row r="94" spans="1:44" ht="22.5" customHeight="1" x14ac:dyDescent="0.2">
      <c r="A94" s="51"/>
      <c r="B94" s="51"/>
      <c r="C94" s="51"/>
      <c r="D94" s="51"/>
      <c r="E94" s="51"/>
      <c r="F94" s="51"/>
      <c r="G94" s="51"/>
      <c r="H94" s="51"/>
      <c r="I94" s="41"/>
      <c r="J94" s="41"/>
      <c r="K94" s="4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row>
    <row r="95" spans="1:44" ht="22.5" customHeight="1" x14ac:dyDescent="0.2">
      <c r="A95" s="51"/>
      <c r="B95" s="51"/>
      <c r="C95" s="51"/>
      <c r="D95" s="51"/>
      <c r="E95" s="51"/>
      <c r="F95" s="51"/>
      <c r="G95" s="51"/>
      <c r="H95" s="51"/>
      <c r="I95" s="41"/>
      <c r="J95" s="41"/>
      <c r="K95" s="4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row>
    <row r="96" spans="1:44" ht="22.5" customHeight="1" x14ac:dyDescent="0.2">
      <c r="A96" s="51"/>
      <c r="B96" s="51"/>
      <c r="C96" s="51"/>
      <c r="D96" s="51"/>
      <c r="E96" s="51"/>
      <c r="F96" s="51"/>
      <c r="G96" s="51"/>
      <c r="H96" s="51"/>
      <c r="I96" s="41"/>
      <c r="J96" s="41"/>
      <c r="K96" s="4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row>
    <row r="97" spans="1:44" ht="22.5" customHeight="1" x14ac:dyDescent="0.2">
      <c r="A97" s="51"/>
      <c r="B97" s="51"/>
      <c r="C97" s="51"/>
      <c r="D97" s="51"/>
      <c r="E97" s="51"/>
      <c r="F97" s="51"/>
      <c r="G97" s="51"/>
      <c r="H97" s="51"/>
      <c r="I97" s="41"/>
      <c r="J97" s="41"/>
      <c r="K97" s="4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row>
    <row r="98" spans="1:44" ht="22.5" customHeight="1" x14ac:dyDescent="0.2">
      <c r="A98" s="51"/>
      <c r="B98" s="51"/>
      <c r="C98" s="51"/>
      <c r="D98" s="51"/>
      <c r="E98" s="51"/>
      <c r="F98" s="51"/>
      <c r="G98" s="51"/>
      <c r="H98" s="51"/>
      <c r="I98" s="41"/>
      <c r="J98" s="41"/>
      <c r="K98" s="4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row>
    <row r="99" spans="1:44" ht="22.5" customHeight="1" x14ac:dyDescent="0.2">
      <c r="A99" s="51"/>
      <c r="B99" s="51"/>
      <c r="C99" s="51"/>
      <c r="D99" s="51"/>
      <c r="E99" s="51"/>
      <c r="F99" s="51"/>
      <c r="G99" s="51"/>
      <c r="H99" s="51"/>
      <c r="I99" s="41"/>
      <c r="J99" s="41"/>
      <c r="K99" s="4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row>
    <row r="100" spans="1:44" ht="22.5" customHeight="1" x14ac:dyDescent="0.2">
      <c r="A100" s="51"/>
      <c r="B100" s="51"/>
      <c r="C100" s="51"/>
      <c r="D100" s="51"/>
      <c r="E100" s="51"/>
      <c r="F100" s="51"/>
      <c r="G100" s="51"/>
      <c r="H100" s="51"/>
      <c r="I100" s="41"/>
      <c r="J100" s="41"/>
      <c r="K100" s="4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row>
    <row r="101" spans="1:44" ht="22.5" customHeight="1" x14ac:dyDescent="0.2">
      <c r="A101" s="51"/>
      <c r="B101" s="51"/>
      <c r="C101" s="51"/>
      <c r="D101" s="51"/>
      <c r="E101" s="51"/>
      <c r="F101" s="51"/>
      <c r="G101" s="51"/>
      <c r="H101" s="51"/>
      <c r="I101" s="41"/>
      <c r="J101" s="41"/>
      <c r="K101" s="4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row>
    <row r="102" spans="1:44" ht="22.5" customHeight="1" x14ac:dyDescent="0.2">
      <c r="A102" s="51"/>
      <c r="B102" s="51"/>
      <c r="C102" s="51"/>
      <c r="D102" s="51"/>
      <c r="E102" s="51"/>
      <c r="F102" s="51"/>
      <c r="G102" s="51"/>
      <c r="H102" s="51"/>
      <c r="I102" s="41"/>
      <c r="J102" s="41"/>
      <c r="K102" s="4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row>
    <row r="103" spans="1:44" ht="22.5" customHeight="1" x14ac:dyDescent="0.2">
      <c r="A103" s="51"/>
      <c r="B103" s="51"/>
      <c r="C103" s="51"/>
      <c r="D103" s="51"/>
      <c r="E103" s="51"/>
      <c r="F103" s="51"/>
      <c r="G103" s="51"/>
      <c r="H103" s="51"/>
      <c r="I103" s="41"/>
      <c r="J103" s="41"/>
      <c r="K103" s="4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row>
    <row r="104" spans="1:44" ht="22.5" customHeight="1" x14ac:dyDescent="0.2">
      <c r="A104" s="51"/>
      <c r="B104" s="51"/>
      <c r="C104" s="51"/>
      <c r="D104" s="51"/>
      <c r="E104" s="51"/>
      <c r="F104" s="51"/>
      <c r="G104" s="51"/>
      <c r="H104" s="51"/>
      <c r="I104" s="41"/>
      <c r="J104" s="41"/>
      <c r="K104" s="4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row>
    <row r="105" spans="1:44" ht="22.5" customHeight="1" x14ac:dyDescent="0.2">
      <c r="A105" s="51"/>
      <c r="B105" s="51"/>
      <c r="C105" s="51"/>
      <c r="D105" s="51"/>
      <c r="E105" s="51"/>
      <c r="F105" s="51"/>
      <c r="G105" s="51"/>
      <c r="H105" s="51"/>
      <c r="I105" s="41"/>
      <c r="J105" s="41"/>
      <c r="K105" s="4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row>
    <row r="106" spans="1:44" ht="22.5" customHeight="1" x14ac:dyDescent="0.2">
      <c r="A106" s="51"/>
      <c r="B106" s="51"/>
      <c r="C106" s="51"/>
      <c r="D106" s="51"/>
      <c r="E106" s="51"/>
      <c r="F106" s="51"/>
      <c r="G106" s="51"/>
      <c r="H106" s="51"/>
      <c r="I106" s="41"/>
      <c r="J106" s="41"/>
      <c r="K106" s="4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row>
    <row r="107" spans="1:44" ht="22.5" customHeight="1" x14ac:dyDescent="0.2">
      <c r="A107" s="51"/>
      <c r="B107" s="51"/>
      <c r="C107" s="51"/>
      <c r="D107" s="51"/>
      <c r="E107" s="51"/>
      <c r="F107" s="51"/>
      <c r="G107" s="51"/>
      <c r="H107" s="51"/>
      <c r="I107" s="41"/>
      <c r="J107" s="41"/>
      <c r="K107" s="4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row>
    <row r="108" spans="1:44" ht="22.5" customHeight="1" x14ac:dyDescent="0.2">
      <c r="A108" s="51"/>
      <c r="B108" s="51"/>
      <c r="C108" s="51"/>
      <c r="D108" s="51"/>
      <c r="E108" s="51"/>
      <c r="F108" s="51"/>
      <c r="G108" s="51"/>
      <c r="H108" s="51"/>
      <c r="I108" s="41"/>
      <c r="J108" s="41"/>
      <c r="K108" s="4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row>
    <row r="109" spans="1:44" ht="22.5" customHeight="1" x14ac:dyDescent="0.2">
      <c r="A109" s="51"/>
      <c r="B109" s="51"/>
      <c r="C109" s="51"/>
      <c r="D109" s="51"/>
      <c r="E109" s="51"/>
      <c r="F109" s="51"/>
      <c r="G109" s="51"/>
      <c r="H109" s="51"/>
      <c r="I109" s="41"/>
      <c r="J109" s="41"/>
      <c r="K109" s="4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row>
    <row r="110" spans="1:44" ht="22.5" customHeight="1" x14ac:dyDescent="0.2">
      <c r="A110" s="51"/>
      <c r="B110" s="51"/>
      <c r="C110" s="51"/>
      <c r="D110" s="51"/>
      <c r="E110" s="51"/>
      <c r="F110" s="51"/>
      <c r="G110" s="51"/>
      <c r="H110" s="51"/>
      <c r="I110" s="41"/>
      <c r="J110" s="41"/>
      <c r="K110" s="4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row>
    <row r="111" spans="1:44" ht="22.5" customHeight="1" x14ac:dyDescent="0.2">
      <c r="A111" s="51"/>
      <c r="B111" s="51"/>
      <c r="C111" s="51"/>
      <c r="D111" s="51"/>
      <c r="E111" s="51"/>
      <c r="F111" s="51"/>
      <c r="G111" s="51"/>
      <c r="H111" s="51"/>
      <c r="I111" s="41"/>
      <c r="J111" s="41"/>
      <c r="K111" s="4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row>
    <row r="112" spans="1:44" ht="22.5" customHeight="1" x14ac:dyDescent="0.2">
      <c r="A112" s="51"/>
      <c r="B112" s="51"/>
      <c r="C112" s="51"/>
      <c r="D112" s="51"/>
      <c r="E112" s="51"/>
      <c r="F112" s="51"/>
      <c r="G112" s="51"/>
      <c r="H112" s="51"/>
      <c r="I112" s="41"/>
      <c r="J112" s="41"/>
      <c r="K112" s="4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row>
    <row r="113" spans="1:44" ht="22.5" customHeight="1" x14ac:dyDescent="0.2">
      <c r="A113" s="51"/>
      <c r="B113" s="51"/>
      <c r="C113" s="51"/>
      <c r="D113" s="51"/>
      <c r="E113" s="51"/>
      <c r="F113" s="51"/>
      <c r="G113" s="51"/>
      <c r="H113" s="51"/>
      <c r="I113" s="41"/>
      <c r="J113" s="41"/>
      <c r="K113" s="4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row>
    <row r="114" spans="1:44" ht="22.5" customHeight="1" x14ac:dyDescent="0.2">
      <c r="A114" s="51"/>
      <c r="B114" s="51"/>
      <c r="C114" s="51"/>
      <c r="D114" s="51"/>
      <c r="E114" s="51"/>
      <c r="F114" s="51"/>
      <c r="G114" s="51"/>
      <c r="H114" s="51"/>
      <c r="I114" s="41"/>
      <c r="J114" s="41"/>
      <c r="K114" s="4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row>
    <row r="115" spans="1:44" ht="22.5" customHeight="1" x14ac:dyDescent="0.2">
      <c r="A115" s="51"/>
      <c r="B115" s="51"/>
      <c r="C115" s="51"/>
      <c r="D115" s="51"/>
      <c r="E115" s="51"/>
      <c r="F115" s="51"/>
      <c r="G115" s="51"/>
      <c r="H115" s="51"/>
      <c r="I115" s="41"/>
      <c r="J115" s="41"/>
      <c r="K115" s="4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row>
    <row r="116" spans="1:44" ht="22.5" customHeight="1" x14ac:dyDescent="0.2">
      <c r="A116" s="51"/>
      <c r="B116" s="51"/>
      <c r="C116" s="51"/>
      <c r="D116" s="51"/>
      <c r="E116" s="51"/>
      <c r="F116" s="51"/>
      <c r="G116" s="51"/>
      <c r="H116" s="51"/>
      <c r="I116" s="41"/>
      <c r="J116" s="41"/>
      <c r="K116" s="4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row>
    <row r="117" spans="1:44" ht="22.5" customHeight="1" x14ac:dyDescent="0.2">
      <c r="A117" s="51"/>
      <c r="B117" s="51"/>
      <c r="C117" s="51"/>
      <c r="D117" s="51"/>
      <c r="E117" s="51"/>
      <c r="F117" s="51"/>
      <c r="G117" s="51"/>
      <c r="H117" s="51"/>
      <c r="I117" s="41"/>
      <c r="J117" s="41"/>
      <c r="K117" s="4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row>
    <row r="118" spans="1:44" ht="22.5" customHeight="1" x14ac:dyDescent="0.2">
      <c r="A118" s="51"/>
      <c r="B118" s="51"/>
      <c r="C118" s="51"/>
      <c r="D118" s="51"/>
      <c r="E118" s="51"/>
      <c r="F118" s="51"/>
      <c r="G118" s="51"/>
      <c r="H118" s="51"/>
      <c r="I118" s="41"/>
      <c r="J118" s="41"/>
      <c r="K118" s="4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row>
    <row r="119" spans="1:44" ht="22.5" customHeight="1" x14ac:dyDescent="0.2">
      <c r="A119" s="51"/>
      <c r="B119" s="51"/>
      <c r="C119" s="51"/>
      <c r="D119" s="51"/>
      <c r="E119" s="51"/>
      <c r="F119" s="51"/>
      <c r="G119" s="51"/>
      <c r="H119" s="51"/>
      <c r="I119" s="41"/>
      <c r="J119" s="41"/>
      <c r="K119" s="4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row>
    <row r="120" spans="1:44" ht="22.5" customHeight="1" x14ac:dyDescent="0.2">
      <c r="A120" s="51"/>
      <c r="B120" s="51"/>
      <c r="C120" s="51"/>
      <c r="D120" s="51"/>
      <c r="E120" s="51"/>
      <c r="F120" s="51"/>
      <c r="G120" s="51"/>
      <c r="H120" s="51"/>
      <c r="I120" s="41"/>
      <c r="J120" s="41"/>
      <c r="K120" s="4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row>
    <row r="121" spans="1:44" ht="22.5" customHeight="1" x14ac:dyDescent="0.2">
      <c r="A121" s="51"/>
      <c r="B121" s="51"/>
      <c r="C121" s="51"/>
      <c r="D121" s="51"/>
      <c r="E121" s="51"/>
      <c r="F121" s="51"/>
      <c r="G121" s="51"/>
      <c r="H121" s="51"/>
      <c r="I121" s="41"/>
      <c r="J121" s="41"/>
      <c r="K121" s="4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row>
    <row r="122" spans="1:44" ht="22.5" customHeight="1" x14ac:dyDescent="0.2">
      <c r="A122" s="51"/>
      <c r="B122" s="51"/>
      <c r="C122" s="51"/>
      <c r="D122" s="51"/>
      <c r="E122" s="51"/>
      <c r="F122" s="51"/>
      <c r="G122" s="51"/>
      <c r="H122" s="51"/>
      <c r="I122" s="41"/>
      <c r="J122" s="41"/>
      <c r="K122" s="4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row>
    <row r="123" spans="1:44" ht="22.5" customHeight="1" x14ac:dyDescent="0.2">
      <c r="A123" s="51"/>
      <c r="B123" s="51"/>
      <c r="C123" s="51"/>
      <c r="D123" s="51"/>
      <c r="E123" s="51"/>
      <c r="F123" s="51"/>
      <c r="G123" s="51"/>
      <c r="H123" s="51"/>
      <c r="I123" s="41"/>
      <c r="J123" s="41"/>
      <c r="K123" s="4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row>
    <row r="124" spans="1:44" ht="22.5" customHeight="1" x14ac:dyDescent="0.2">
      <c r="A124" s="51"/>
      <c r="B124" s="51"/>
      <c r="C124" s="51"/>
      <c r="D124" s="51"/>
      <c r="E124" s="51"/>
      <c r="F124" s="51"/>
      <c r="G124" s="51"/>
      <c r="H124" s="51"/>
      <c r="I124" s="41"/>
      <c r="J124" s="41"/>
      <c r="K124" s="4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row>
    <row r="125" spans="1:44" ht="22.5" customHeight="1" x14ac:dyDescent="0.2">
      <c r="A125" s="51"/>
      <c r="B125" s="51"/>
      <c r="C125" s="51"/>
      <c r="D125" s="51"/>
      <c r="E125" s="51"/>
      <c r="F125" s="51"/>
      <c r="G125" s="51"/>
      <c r="H125" s="51"/>
      <c r="I125" s="41"/>
      <c r="J125" s="41"/>
      <c r="K125" s="4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row>
    <row r="126" spans="1:44" ht="22.5" customHeight="1" x14ac:dyDescent="0.2">
      <c r="A126" s="51"/>
      <c r="B126" s="51"/>
      <c r="C126" s="51"/>
      <c r="D126" s="51"/>
      <c r="E126" s="51"/>
      <c r="F126" s="51"/>
      <c r="G126" s="51"/>
      <c r="H126" s="51"/>
      <c r="I126" s="41"/>
      <c r="J126" s="41"/>
      <c r="K126" s="4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row>
    <row r="127" spans="1:44" ht="22.5" customHeight="1" x14ac:dyDescent="0.2">
      <c r="A127" s="51"/>
      <c r="B127" s="51"/>
      <c r="C127" s="51"/>
      <c r="D127" s="51"/>
      <c r="E127" s="51"/>
      <c r="F127" s="51"/>
      <c r="G127" s="51"/>
      <c r="H127" s="51"/>
      <c r="I127" s="41"/>
      <c r="J127" s="41"/>
      <c r="K127" s="4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row>
    <row r="128" spans="1:44" ht="22.5" customHeight="1" x14ac:dyDescent="0.2">
      <c r="A128" s="51"/>
      <c r="B128" s="51"/>
      <c r="C128" s="51"/>
      <c r="D128" s="51"/>
      <c r="E128" s="51"/>
      <c r="F128" s="51"/>
      <c r="G128" s="51"/>
      <c r="H128" s="51"/>
      <c r="I128" s="41"/>
      <c r="J128" s="41"/>
      <c r="K128" s="4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row>
    <row r="129" spans="1:44" ht="22.5" customHeight="1" x14ac:dyDescent="0.2">
      <c r="A129" s="51"/>
      <c r="B129" s="51"/>
      <c r="C129" s="51"/>
      <c r="D129" s="51"/>
      <c r="E129" s="51"/>
      <c r="F129" s="51"/>
      <c r="G129" s="51"/>
      <c r="H129" s="51"/>
      <c r="I129" s="41"/>
      <c r="J129" s="41"/>
      <c r="K129" s="4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row>
    <row r="130" spans="1:44" ht="22.5" customHeight="1" x14ac:dyDescent="0.2">
      <c r="A130" s="51"/>
      <c r="B130" s="51"/>
      <c r="C130" s="51"/>
      <c r="D130" s="51"/>
      <c r="E130" s="51"/>
      <c r="F130" s="51"/>
      <c r="G130" s="51"/>
      <c r="H130" s="51"/>
      <c r="I130" s="41"/>
      <c r="J130" s="41"/>
      <c r="K130" s="4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row>
    <row r="131" spans="1:44" ht="22.5" customHeight="1" x14ac:dyDescent="0.2">
      <c r="A131" s="51"/>
      <c r="B131" s="51"/>
      <c r="C131" s="51"/>
      <c r="D131" s="51"/>
      <c r="E131" s="51"/>
      <c r="F131" s="51"/>
      <c r="G131" s="51"/>
      <c r="H131" s="51"/>
      <c r="I131" s="41"/>
      <c r="J131" s="41"/>
      <c r="K131" s="4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row>
    <row r="132" spans="1:44" ht="22.5" customHeight="1" x14ac:dyDescent="0.2">
      <c r="A132" s="51"/>
      <c r="B132" s="51"/>
      <c r="C132" s="51"/>
      <c r="D132" s="51"/>
      <c r="E132" s="51"/>
      <c r="F132" s="51"/>
      <c r="G132" s="51"/>
      <c r="H132" s="51"/>
      <c r="I132" s="41"/>
      <c r="J132" s="41"/>
      <c r="K132" s="4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row>
    <row r="133" spans="1:44" ht="22.5" customHeight="1" x14ac:dyDescent="0.2">
      <c r="A133" s="51"/>
      <c r="B133" s="51"/>
      <c r="C133" s="51"/>
      <c r="D133" s="51"/>
      <c r="E133" s="51"/>
      <c r="F133" s="51"/>
      <c r="G133" s="51"/>
      <c r="H133" s="51"/>
      <c r="I133" s="41"/>
      <c r="J133" s="41"/>
      <c r="K133" s="4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row>
    <row r="134" spans="1:44" ht="22.5" customHeight="1" x14ac:dyDescent="0.2">
      <c r="A134" s="51"/>
      <c r="B134" s="51"/>
      <c r="C134" s="51"/>
      <c r="D134" s="51"/>
      <c r="E134" s="51"/>
      <c r="F134" s="51"/>
      <c r="G134" s="51"/>
      <c r="H134" s="51"/>
      <c r="I134" s="41"/>
      <c r="J134" s="41"/>
      <c r="K134" s="4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row>
    <row r="135" spans="1:44" ht="22.5" customHeight="1" x14ac:dyDescent="0.2">
      <c r="A135" s="51"/>
      <c r="B135" s="51"/>
      <c r="C135" s="51"/>
      <c r="D135" s="51"/>
      <c r="E135" s="51"/>
      <c r="F135" s="51"/>
      <c r="G135" s="51"/>
      <c r="H135" s="51"/>
      <c r="I135" s="41"/>
      <c r="J135" s="41"/>
      <c r="K135" s="4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row>
    <row r="136" spans="1:44" ht="22.5" customHeight="1" x14ac:dyDescent="0.2">
      <c r="A136" s="51"/>
      <c r="B136" s="51"/>
      <c r="C136" s="51"/>
      <c r="D136" s="51"/>
      <c r="E136" s="51"/>
      <c r="F136" s="51"/>
      <c r="G136" s="51"/>
      <c r="H136" s="51"/>
      <c r="I136" s="41"/>
      <c r="J136" s="41"/>
      <c r="K136" s="4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row>
    <row r="137" spans="1:44" ht="22.5" customHeight="1" x14ac:dyDescent="0.2">
      <c r="A137" s="51"/>
      <c r="B137" s="51"/>
      <c r="C137" s="51"/>
      <c r="D137" s="51"/>
      <c r="E137" s="51"/>
      <c r="F137" s="51"/>
      <c r="G137" s="51"/>
      <c r="H137" s="51"/>
      <c r="I137" s="41"/>
      <c r="J137" s="41"/>
      <c r="K137" s="4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row>
    <row r="138" spans="1:44" ht="22.5" customHeight="1" x14ac:dyDescent="0.2">
      <c r="A138" s="51"/>
      <c r="B138" s="51"/>
      <c r="C138" s="51"/>
      <c r="D138" s="51"/>
      <c r="E138" s="51"/>
      <c r="F138" s="51"/>
      <c r="G138" s="51"/>
      <c r="H138" s="51"/>
      <c r="I138" s="41"/>
      <c r="J138" s="41"/>
      <c r="K138" s="4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row>
    <row r="139" spans="1:44" ht="22.5" customHeight="1" x14ac:dyDescent="0.2">
      <c r="A139" s="51"/>
      <c r="B139" s="51"/>
      <c r="C139" s="51"/>
      <c r="D139" s="51"/>
      <c r="E139" s="51"/>
      <c r="F139" s="51"/>
      <c r="G139" s="51"/>
      <c r="H139" s="51"/>
      <c r="I139" s="41"/>
      <c r="J139" s="41"/>
      <c r="K139" s="4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row>
    <row r="140" spans="1:44" ht="22.5" customHeight="1" x14ac:dyDescent="0.2">
      <c r="A140" s="51"/>
      <c r="B140" s="51"/>
      <c r="C140" s="51"/>
      <c r="D140" s="51"/>
      <c r="E140" s="51"/>
      <c r="F140" s="51"/>
      <c r="G140" s="51"/>
      <c r="H140" s="51"/>
      <c r="I140" s="41"/>
      <c r="J140" s="41"/>
      <c r="K140" s="4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row>
    <row r="141" spans="1:44" ht="22.5" customHeight="1" x14ac:dyDescent="0.2">
      <c r="A141" s="51"/>
      <c r="B141" s="51"/>
      <c r="C141" s="51"/>
      <c r="D141" s="51"/>
      <c r="E141" s="51"/>
      <c r="F141" s="51"/>
      <c r="G141" s="51"/>
      <c r="H141" s="51"/>
      <c r="I141" s="41"/>
      <c r="J141" s="41"/>
      <c r="K141" s="4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row>
    <row r="142" spans="1:44" ht="22.5" customHeight="1" x14ac:dyDescent="0.2">
      <c r="A142" s="51"/>
      <c r="B142" s="51"/>
      <c r="C142" s="51"/>
      <c r="D142" s="51"/>
      <c r="E142" s="51"/>
      <c r="F142" s="51"/>
      <c r="G142" s="51"/>
      <c r="H142" s="51"/>
      <c r="I142" s="41"/>
      <c r="J142" s="41"/>
      <c r="K142" s="4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row>
    <row r="143" spans="1:44" ht="22.5" customHeight="1" x14ac:dyDescent="0.2">
      <c r="A143" s="51"/>
      <c r="B143" s="51"/>
      <c r="C143" s="51"/>
      <c r="D143" s="51"/>
      <c r="E143" s="51"/>
      <c r="F143" s="51"/>
      <c r="G143" s="51"/>
      <c r="H143" s="51"/>
      <c r="I143" s="41"/>
      <c r="J143" s="41"/>
      <c r="K143" s="4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row>
    <row r="144" spans="1:44" ht="22.5" customHeight="1" x14ac:dyDescent="0.2">
      <c r="A144" s="51"/>
      <c r="B144" s="51"/>
      <c r="C144" s="51"/>
      <c r="D144" s="51"/>
      <c r="E144" s="51"/>
      <c r="F144" s="51"/>
      <c r="G144" s="51"/>
      <c r="H144" s="51"/>
      <c r="I144" s="41"/>
      <c r="J144" s="41"/>
      <c r="K144" s="4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row>
    <row r="145" spans="1:44" ht="22.5" customHeight="1" x14ac:dyDescent="0.2">
      <c r="A145" s="51"/>
      <c r="B145" s="51"/>
      <c r="C145" s="51"/>
      <c r="D145" s="51"/>
      <c r="E145" s="51"/>
      <c r="F145" s="51"/>
      <c r="G145" s="51"/>
      <c r="H145" s="51"/>
      <c r="I145" s="41"/>
      <c r="J145" s="41"/>
      <c r="K145" s="4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row>
    <row r="146" spans="1:44" ht="22.5" customHeight="1" x14ac:dyDescent="0.2">
      <c r="A146" s="51"/>
      <c r="B146" s="51"/>
      <c r="C146" s="51"/>
      <c r="D146" s="51"/>
      <c r="E146" s="51"/>
      <c r="F146" s="51"/>
      <c r="G146" s="51"/>
      <c r="H146" s="51"/>
      <c r="I146" s="41"/>
      <c r="J146" s="41"/>
      <c r="K146" s="4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row>
    <row r="147" spans="1:44" ht="22.5" customHeight="1" x14ac:dyDescent="0.2">
      <c r="A147" s="51"/>
      <c r="B147" s="51"/>
      <c r="C147" s="51"/>
      <c r="D147" s="51"/>
      <c r="E147" s="51"/>
      <c r="F147" s="51"/>
      <c r="G147" s="51"/>
      <c r="H147" s="51"/>
      <c r="I147" s="41"/>
      <c r="J147" s="41"/>
      <c r="K147" s="4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row>
    <row r="148" spans="1:44" ht="22.5" customHeight="1" x14ac:dyDescent="0.2">
      <c r="A148" s="51"/>
      <c r="B148" s="51"/>
      <c r="C148" s="51"/>
      <c r="D148" s="51"/>
      <c r="E148" s="51"/>
      <c r="F148" s="51"/>
      <c r="G148" s="51"/>
      <c r="H148" s="51"/>
      <c r="I148" s="41"/>
      <c r="J148" s="41"/>
      <c r="K148" s="4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row>
    <row r="149" spans="1:44" ht="22.5" customHeight="1" x14ac:dyDescent="0.2">
      <c r="A149" s="51"/>
      <c r="B149" s="51"/>
      <c r="C149" s="51"/>
      <c r="D149" s="51"/>
      <c r="E149" s="51"/>
      <c r="F149" s="51"/>
      <c r="G149" s="51"/>
      <c r="H149" s="51"/>
      <c r="I149" s="41"/>
      <c r="J149" s="41"/>
      <c r="K149" s="4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row>
    <row r="150" spans="1:44" ht="22.5" customHeight="1" x14ac:dyDescent="0.2">
      <c r="A150" s="51"/>
      <c r="B150" s="51"/>
      <c r="C150" s="51"/>
      <c r="D150" s="51"/>
      <c r="E150" s="51"/>
      <c r="F150" s="51"/>
      <c r="G150" s="51"/>
      <c r="H150" s="51"/>
      <c r="I150" s="41"/>
      <c r="J150" s="41"/>
      <c r="K150" s="4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row>
    <row r="151" spans="1:44" ht="22.5" customHeight="1" x14ac:dyDescent="0.2">
      <c r="A151" s="51"/>
      <c r="B151" s="51"/>
      <c r="C151" s="51"/>
      <c r="D151" s="51"/>
      <c r="E151" s="51"/>
      <c r="F151" s="51"/>
      <c r="G151" s="51"/>
      <c r="H151" s="51"/>
      <c r="I151" s="41"/>
      <c r="J151" s="41"/>
      <c r="K151" s="4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row>
    <row r="152" spans="1:44" ht="22.5" customHeight="1" x14ac:dyDescent="0.2">
      <c r="A152" s="51"/>
      <c r="B152" s="51"/>
      <c r="C152" s="51"/>
      <c r="D152" s="51"/>
      <c r="E152" s="51"/>
      <c r="F152" s="51"/>
      <c r="G152" s="51"/>
      <c r="H152" s="51"/>
      <c r="I152" s="41"/>
      <c r="J152" s="41"/>
      <c r="K152" s="4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row>
    <row r="153" spans="1:44" ht="22.5" customHeight="1" x14ac:dyDescent="0.2">
      <c r="A153" s="51"/>
      <c r="B153" s="51"/>
      <c r="C153" s="51"/>
      <c r="D153" s="51"/>
      <c r="E153" s="51"/>
      <c r="F153" s="51"/>
      <c r="G153" s="51"/>
      <c r="H153" s="51"/>
      <c r="I153" s="41"/>
      <c r="J153" s="41"/>
      <c r="K153" s="4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row>
    <row r="154" spans="1:44" ht="22.5" customHeight="1" x14ac:dyDescent="0.2">
      <c r="A154" s="51"/>
      <c r="B154" s="51"/>
      <c r="C154" s="51"/>
      <c r="D154" s="51"/>
      <c r="E154" s="51"/>
      <c r="F154" s="51"/>
      <c r="G154" s="51"/>
      <c r="H154" s="51"/>
      <c r="I154" s="41"/>
      <c r="J154" s="41"/>
      <c r="K154" s="4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row>
    <row r="155" spans="1:44" ht="22.5" customHeight="1" x14ac:dyDescent="0.2">
      <c r="A155" s="51"/>
      <c r="B155" s="51"/>
      <c r="C155" s="51"/>
      <c r="D155" s="51"/>
      <c r="E155" s="51"/>
      <c r="F155" s="51"/>
      <c r="G155" s="51"/>
      <c r="H155" s="51"/>
      <c r="I155" s="41"/>
      <c r="J155" s="41"/>
      <c r="K155" s="4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row>
    <row r="156" spans="1:44" ht="22.5" customHeight="1" x14ac:dyDescent="0.2">
      <c r="A156" s="51"/>
      <c r="B156" s="51"/>
      <c r="C156" s="51"/>
      <c r="D156" s="51"/>
      <c r="E156" s="51"/>
      <c r="F156" s="51"/>
      <c r="G156" s="51"/>
      <c r="H156" s="51"/>
      <c r="I156" s="41"/>
      <c r="J156" s="41"/>
      <c r="K156" s="4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row>
    <row r="157" spans="1:44" ht="22.5" customHeight="1" x14ac:dyDescent="0.2">
      <c r="A157" s="51"/>
      <c r="B157" s="51"/>
      <c r="C157" s="51"/>
      <c r="D157" s="51"/>
      <c r="E157" s="51"/>
      <c r="F157" s="51"/>
      <c r="G157" s="51"/>
      <c r="H157" s="51"/>
      <c r="I157" s="41"/>
      <c r="J157" s="41"/>
      <c r="K157" s="4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row>
    <row r="158" spans="1:44" ht="22.5" customHeight="1" x14ac:dyDescent="0.2">
      <c r="A158" s="51"/>
      <c r="B158" s="51"/>
      <c r="C158" s="51"/>
      <c r="D158" s="51"/>
      <c r="E158" s="51"/>
      <c r="F158" s="51"/>
      <c r="G158" s="51"/>
      <c r="H158" s="51"/>
      <c r="I158" s="41"/>
      <c r="J158" s="41"/>
      <c r="K158" s="4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row>
    <row r="159" spans="1:44" ht="22.5" customHeight="1" x14ac:dyDescent="0.2">
      <c r="A159" s="51"/>
      <c r="B159" s="51"/>
      <c r="C159" s="51"/>
      <c r="D159" s="51"/>
      <c r="E159" s="51"/>
      <c r="F159" s="51"/>
      <c r="G159" s="51"/>
      <c r="H159" s="51"/>
      <c r="I159" s="41"/>
      <c r="J159" s="41"/>
      <c r="K159" s="4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row>
    <row r="160" spans="1:44" ht="22.5" customHeight="1" x14ac:dyDescent="0.2">
      <c r="A160" s="51"/>
      <c r="B160" s="51"/>
      <c r="C160" s="51"/>
      <c r="D160" s="51"/>
      <c r="E160" s="51"/>
      <c r="F160" s="51"/>
      <c r="G160" s="51"/>
      <c r="H160" s="51"/>
      <c r="I160" s="41"/>
      <c r="J160" s="41"/>
      <c r="K160" s="4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row>
    <row r="161" spans="1:44" ht="22.5" customHeight="1" x14ac:dyDescent="0.2">
      <c r="A161" s="51"/>
      <c r="B161" s="51"/>
      <c r="C161" s="51"/>
      <c r="D161" s="51"/>
      <c r="E161" s="51"/>
      <c r="F161" s="51"/>
      <c r="G161" s="51"/>
      <c r="H161" s="51"/>
      <c r="I161" s="41"/>
      <c r="J161" s="41"/>
      <c r="K161" s="4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row>
    <row r="162" spans="1:44" ht="22.5" customHeight="1" x14ac:dyDescent="0.2">
      <c r="A162" s="51"/>
      <c r="B162" s="51"/>
      <c r="C162" s="51"/>
      <c r="D162" s="51"/>
      <c r="E162" s="51"/>
      <c r="F162" s="51"/>
      <c r="G162" s="51"/>
      <c r="H162" s="51"/>
      <c r="I162" s="41"/>
      <c r="J162" s="41"/>
      <c r="K162" s="4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row>
    <row r="163" spans="1:44" ht="22.5" customHeight="1" x14ac:dyDescent="0.2">
      <c r="A163" s="51"/>
      <c r="B163" s="51"/>
      <c r="C163" s="51"/>
      <c r="D163" s="51"/>
      <c r="E163" s="51"/>
      <c r="F163" s="51"/>
      <c r="G163" s="51"/>
      <c r="H163" s="51"/>
      <c r="I163" s="41"/>
      <c r="J163" s="41"/>
      <c r="K163" s="4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row>
    <row r="164" spans="1:44" ht="22.5" customHeight="1" x14ac:dyDescent="0.2">
      <c r="A164" s="51"/>
      <c r="B164" s="51"/>
      <c r="C164" s="51"/>
      <c r="D164" s="51"/>
      <c r="E164" s="51"/>
      <c r="F164" s="51"/>
      <c r="G164" s="51"/>
      <c r="H164" s="51"/>
      <c r="I164" s="41"/>
      <c r="J164" s="41"/>
      <c r="K164" s="4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row>
    <row r="165" spans="1:44" ht="22.5" customHeight="1" x14ac:dyDescent="0.2">
      <c r="A165" s="51"/>
      <c r="B165" s="51"/>
      <c r="C165" s="51"/>
      <c r="D165" s="51"/>
      <c r="E165" s="51"/>
      <c r="F165" s="51"/>
      <c r="G165" s="51"/>
      <c r="H165" s="51"/>
      <c r="I165" s="41"/>
      <c r="J165" s="41"/>
      <c r="K165" s="4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row>
    <row r="166" spans="1:44" ht="22.5" customHeight="1" x14ac:dyDescent="0.2">
      <c r="A166" s="51"/>
      <c r="B166" s="51"/>
      <c r="C166" s="51"/>
      <c r="D166" s="51"/>
      <c r="E166" s="51"/>
      <c r="F166" s="51"/>
      <c r="G166" s="51"/>
      <c r="H166" s="51"/>
      <c r="I166" s="41"/>
      <c r="J166" s="41"/>
      <c r="K166" s="4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row>
    <row r="167" spans="1:44" ht="22.5" customHeight="1" x14ac:dyDescent="0.2">
      <c r="A167" s="51"/>
      <c r="B167" s="51"/>
      <c r="C167" s="51"/>
      <c r="D167" s="51"/>
      <c r="E167" s="51"/>
      <c r="F167" s="51"/>
      <c r="G167" s="51"/>
      <c r="H167" s="51"/>
      <c r="I167" s="41"/>
      <c r="J167" s="41"/>
      <c r="K167" s="4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row>
    <row r="168" spans="1:44" ht="22.5" customHeight="1" x14ac:dyDescent="0.2">
      <c r="A168" s="51"/>
      <c r="B168" s="51"/>
      <c r="C168" s="51"/>
      <c r="D168" s="51"/>
      <c r="E168" s="51"/>
      <c r="F168" s="51"/>
      <c r="G168" s="51"/>
      <c r="H168" s="51"/>
      <c r="I168" s="41"/>
      <c r="J168" s="41"/>
      <c r="K168" s="4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row>
    <row r="169" spans="1:44" ht="22.5" customHeight="1" x14ac:dyDescent="0.2">
      <c r="A169" s="51"/>
      <c r="B169" s="51"/>
      <c r="C169" s="51"/>
      <c r="D169" s="51"/>
      <c r="E169" s="51"/>
      <c r="F169" s="51"/>
      <c r="G169" s="51"/>
      <c r="H169" s="51"/>
      <c r="I169" s="41"/>
      <c r="J169" s="41"/>
      <c r="K169" s="4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row>
    <row r="170" spans="1:44" ht="22.5" customHeight="1" x14ac:dyDescent="0.2">
      <c r="A170" s="51"/>
      <c r="B170" s="51"/>
      <c r="C170" s="51"/>
      <c r="D170" s="51"/>
      <c r="E170" s="51"/>
      <c r="F170" s="51"/>
      <c r="G170" s="51"/>
      <c r="H170" s="51"/>
      <c r="I170" s="41"/>
      <c r="J170" s="41"/>
      <c r="K170" s="4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row>
    <row r="171" spans="1:44" ht="22.5" customHeight="1" x14ac:dyDescent="0.2">
      <c r="A171" s="51"/>
      <c r="B171" s="51"/>
      <c r="C171" s="51"/>
      <c r="D171" s="51"/>
      <c r="E171" s="51"/>
      <c r="F171" s="51"/>
      <c r="G171" s="51"/>
      <c r="H171" s="51"/>
      <c r="I171" s="41"/>
      <c r="J171" s="41"/>
      <c r="K171" s="4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row>
    <row r="172" spans="1:44" ht="22.5" customHeight="1" x14ac:dyDescent="0.2">
      <c r="A172" s="51"/>
      <c r="B172" s="51"/>
      <c r="C172" s="51"/>
      <c r="D172" s="51"/>
      <c r="E172" s="51"/>
      <c r="F172" s="51"/>
      <c r="G172" s="51"/>
      <c r="H172" s="51"/>
      <c r="I172" s="41"/>
      <c r="J172" s="41"/>
      <c r="K172" s="4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row>
    <row r="173" spans="1:44" ht="22.5" customHeight="1" x14ac:dyDescent="0.2">
      <c r="A173" s="51"/>
      <c r="B173" s="51"/>
      <c r="C173" s="51"/>
      <c r="D173" s="51"/>
      <c r="E173" s="51"/>
      <c r="F173" s="51"/>
      <c r="G173" s="51"/>
      <c r="H173" s="51"/>
      <c r="I173" s="41"/>
      <c r="J173" s="41"/>
      <c r="K173" s="4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row>
    <row r="174" spans="1:44" ht="22.5" customHeight="1" x14ac:dyDescent="0.2">
      <c r="A174" s="51"/>
      <c r="B174" s="51"/>
      <c r="C174" s="51"/>
      <c r="D174" s="51"/>
      <c r="E174" s="51"/>
      <c r="F174" s="51"/>
      <c r="G174" s="51"/>
      <c r="H174" s="51"/>
      <c r="I174" s="41"/>
      <c r="J174" s="41"/>
      <c r="K174" s="4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row>
    <row r="175" spans="1:44" ht="22.5" customHeight="1" x14ac:dyDescent="0.2">
      <c r="A175" s="51"/>
      <c r="B175" s="51"/>
      <c r="C175" s="51"/>
      <c r="D175" s="51"/>
      <c r="E175" s="51"/>
      <c r="F175" s="51"/>
      <c r="G175" s="51"/>
      <c r="H175" s="51"/>
      <c r="I175" s="41"/>
      <c r="J175" s="41"/>
      <c r="K175" s="4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row>
    <row r="176" spans="1:44" ht="22.5" customHeight="1" x14ac:dyDescent="0.2">
      <c r="A176" s="51"/>
      <c r="B176" s="51"/>
      <c r="C176" s="51"/>
      <c r="D176" s="51"/>
      <c r="E176" s="51"/>
      <c r="F176" s="51"/>
      <c r="G176" s="51"/>
      <c r="H176" s="51"/>
      <c r="I176" s="41"/>
      <c r="J176" s="41"/>
      <c r="K176" s="4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row>
    <row r="177" spans="1:44" ht="22.5" customHeight="1" x14ac:dyDescent="0.2">
      <c r="A177" s="51"/>
      <c r="B177" s="51"/>
      <c r="C177" s="51"/>
      <c r="D177" s="51"/>
      <c r="E177" s="51"/>
      <c r="F177" s="51"/>
      <c r="G177" s="51"/>
      <c r="H177" s="51"/>
      <c r="I177" s="41"/>
      <c r="J177" s="41"/>
      <c r="K177" s="4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row>
    <row r="178" spans="1:44" ht="22.5" customHeight="1" x14ac:dyDescent="0.2">
      <c r="A178" s="51"/>
      <c r="B178" s="51"/>
      <c r="C178" s="51"/>
      <c r="D178" s="51"/>
      <c r="E178" s="51"/>
      <c r="F178" s="51"/>
      <c r="G178" s="51"/>
      <c r="H178" s="51"/>
      <c r="I178" s="41"/>
      <c r="J178" s="41"/>
      <c r="K178" s="4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row>
    <row r="179" spans="1:44" ht="22.5" customHeight="1" x14ac:dyDescent="0.2">
      <c r="A179" s="51"/>
      <c r="B179" s="51"/>
      <c r="C179" s="51"/>
      <c r="D179" s="51"/>
      <c r="E179" s="51"/>
      <c r="F179" s="51"/>
      <c r="G179" s="51"/>
      <c r="H179" s="51"/>
      <c r="I179" s="41"/>
      <c r="J179" s="41"/>
      <c r="K179" s="4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row>
    <row r="180" spans="1:44" ht="22.5" customHeight="1" x14ac:dyDescent="0.2">
      <c r="A180" s="51"/>
      <c r="B180" s="51"/>
      <c r="C180" s="51"/>
      <c r="D180" s="51"/>
      <c r="E180" s="51"/>
      <c r="F180" s="51"/>
      <c r="G180" s="51"/>
      <c r="H180" s="51"/>
      <c r="I180" s="41"/>
      <c r="J180" s="41"/>
      <c r="K180" s="4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row>
    <row r="181" spans="1:44" ht="22.5" customHeight="1" x14ac:dyDescent="0.2">
      <c r="A181" s="51"/>
      <c r="B181" s="51"/>
      <c r="C181" s="51"/>
      <c r="D181" s="51"/>
      <c r="E181" s="51"/>
      <c r="F181" s="51"/>
      <c r="G181" s="51"/>
      <c r="H181" s="51"/>
      <c r="I181" s="41"/>
      <c r="J181" s="41"/>
      <c r="K181" s="4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row>
    <row r="182" spans="1:44" ht="22.5" customHeight="1" x14ac:dyDescent="0.2">
      <c r="A182" s="51"/>
      <c r="B182" s="51"/>
      <c r="C182" s="51"/>
      <c r="D182" s="51"/>
      <c r="E182" s="51"/>
      <c r="F182" s="51"/>
      <c r="G182" s="51"/>
      <c r="H182" s="51"/>
      <c r="I182" s="41"/>
      <c r="J182" s="41"/>
      <c r="K182" s="4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row>
    <row r="183" spans="1:44" ht="22.5" customHeight="1" x14ac:dyDescent="0.2">
      <c r="A183" s="51"/>
      <c r="B183" s="51"/>
      <c r="C183" s="51"/>
      <c r="D183" s="51"/>
      <c r="E183" s="51"/>
      <c r="F183" s="51"/>
      <c r="G183" s="51"/>
      <c r="H183" s="51"/>
      <c r="I183" s="41"/>
      <c r="J183" s="41"/>
      <c r="K183" s="4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row>
    <row r="184" spans="1:44" ht="22.5" customHeight="1" x14ac:dyDescent="0.2">
      <c r="A184" s="51"/>
      <c r="B184" s="51"/>
      <c r="C184" s="51"/>
      <c r="D184" s="51"/>
      <c r="E184" s="51"/>
      <c r="F184" s="51"/>
      <c r="G184" s="51"/>
      <c r="H184" s="51"/>
      <c r="I184" s="41"/>
      <c r="J184" s="41"/>
      <c r="K184" s="4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row>
    <row r="185" spans="1:44" ht="22.5" customHeight="1" x14ac:dyDescent="0.2">
      <c r="A185" s="51"/>
      <c r="B185" s="51"/>
      <c r="C185" s="51"/>
      <c r="D185" s="51"/>
      <c r="E185" s="51"/>
      <c r="F185" s="51"/>
      <c r="G185" s="51"/>
      <c r="H185" s="51"/>
      <c r="I185" s="41"/>
      <c r="J185" s="41"/>
      <c r="K185" s="4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row>
    <row r="186" spans="1:44" ht="22.5" customHeight="1" x14ac:dyDescent="0.2">
      <c r="A186" s="51"/>
      <c r="B186" s="51"/>
      <c r="C186" s="51"/>
      <c r="D186" s="51"/>
      <c r="E186" s="51"/>
      <c r="F186" s="51"/>
      <c r="G186" s="51"/>
      <c r="H186" s="51"/>
      <c r="I186" s="41"/>
      <c r="J186" s="41"/>
      <c r="K186" s="4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row>
    <row r="187" spans="1:44" ht="22.5" customHeight="1" x14ac:dyDescent="0.2">
      <c r="A187" s="51"/>
      <c r="B187" s="51"/>
      <c r="C187" s="51"/>
      <c r="D187" s="51"/>
      <c r="E187" s="51"/>
      <c r="F187" s="51"/>
      <c r="G187" s="51"/>
      <c r="H187" s="51"/>
      <c r="I187" s="41"/>
      <c r="J187" s="41"/>
      <c r="K187" s="4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row>
    <row r="188" spans="1:44" ht="22.5" customHeight="1" x14ac:dyDescent="0.2">
      <c r="A188" s="51"/>
      <c r="B188" s="51"/>
      <c r="C188" s="51"/>
      <c r="D188" s="51"/>
      <c r="E188" s="51"/>
      <c r="F188" s="51"/>
      <c r="G188" s="51"/>
      <c r="H188" s="51"/>
      <c r="I188" s="41"/>
      <c r="J188" s="41"/>
      <c r="K188" s="4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row>
    <row r="189" spans="1:44" ht="22.5" customHeight="1" x14ac:dyDescent="0.2">
      <c r="A189" s="51"/>
      <c r="B189" s="51"/>
      <c r="C189" s="51"/>
      <c r="D189" s="51"/>
      <c r="E189" s="51"/>
      <c r="F189" s="51"/>
      <c r="G189" s="51"/>
      <c r="H189" s="51"/>
      <c r="I189" s="41"/>
      <c r="J189" s="41"/>
      <c r="K189" s="4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row>
    <row r="190" spans="1:44" ht="22.5" customHeight="1" x14ac:dyDescent="0.2">
      <c r="A190" s="51"/>
      <c r="B190" s="51"/>
      <c r="C190" s="51"/>
      <c r="D190" s="51"/>
      <c r="E190" s="51"/>
      <c r="F190" s="51"/>
      <c r="G190" s="51"/>
      <c r="H190" s="51"/>
      <c r="I190" s="41"/>
      <c r="J190" s="41"/>
      <c r="K190" s="4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row>
    <row r="191" spans="1:44" ht="22.5" customHeight="1" x14ac:dyDescent="0.2">
      <c r="A191" s="51"/>
      <c r="B191" s="51"/>
      <c r="C191" s="51"/>
      <c r="D191" s="51"/>
      <c r="E191" s="51"/>
      <c r="F191" s="51"/>
      <c r="G191" s="51"/>
      <c r="H191" s="51"/>
      <c r="I191" s="41"/>
      <c r="J191" s="41"/>
      <c r="K191" s="4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row>
    <row r="192" spans="1:44" ht="22.5" customHeight="1" x14ac:dyDescent="0.2">
      <c r="A192" s="51"/>
      <c r="B192" s="51"/>
      <c r="C192" s="51"/>
      <c r="D192" s="51"/>
      <c r="E192" s="51"/>
      <c r="F192" s="51"/>
      <c r="G192" s="51"/>
      <c r="H192" s="51"/>
      <c r="I192" s="41"/>
      <c r="J192" s="41"/>
      <c r="K192" s="4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row>
    <row r="193" spans="1:44" ht="22.5" customHeight="1" x14ac:dyDescent="0.2">
      <c r="A193" s="51"/>
      <c r="B193" s="51"/>
      <c r="C193" s="51"/>
      <c r="D193" s="51"/>
      <c r="E193" s="51"/>
      <c r="F193" s="51"/>
      <c r="G193" s="51"/>
      <c r="H193" s="51"/>
      <c r="I193" s="41"/>
      <c r="J193" s="41"/>
      <c r="K193" s="4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row>
    <row r="194" spans="1:44" ht="22.5" customHeight="1" x14ac:dyDescent="0.2">
      <c r="A194" s="51"/>
      <c r="B194" s="51"/>
      <c r="C194" s="51"/>
      <c r="D194" s="51"/>
      <c r="E194" s="51"/>
      <c r="F194" s="51"/>
      <c r="G194" s="51"/>
      <c r="H194" s="51"/>
      <c r="I194" s="41"/>
      <c r="J194" s="41"/>
      <c r="K194" s="4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row>
    <row r="195" spans="1:44" ht="22.5" customHeight="1" x14ac:dyDescent="0.2">
      <c r="A195" s="51"/>
      <c r="B195" s="51"/>
      <c r="C195" s="51"/>
      <c r="D195" s="51"/>
      <c r="E195" s="51"/>
      <c r="F195" s="51"/>
      <c r="G195" s="51"/>
      <c r="H195" s="51"/>
      <c r="I195" s="41"/>
      <c r="J195" s="41"/>
      <c r="K195" s="4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row>
    <row r="196" spans="1:44" ht="22.5" customHeight="1" x14ac:dyDescent="0.2">
      <c r="A196" s="51"/>
      <c r="B196" s="51"/>
      <c r="C196" s="51"/>
      <c r="D196" s="51"/>
      <c r="E196" s="51"/>
      <c r="F196" s="51"/>
      <c r="G196" s="51"/>
      <c r="H196" s="51"/>
      <c r="I196" s="41"/>
      <c r="J196" s="41"/>
      <c r="K196" s="4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row>
    <row r="197" spans="1:44" ht="22.5" customHeight="1" x14ac:dyDescent="0.2">
      <c r="A197" s="51"/>
      <c r="B197" s="51"/>
      <c r="C197" s="51"/>
      <c r="D197" s="51"/>
      <c r="E197" s="51"/>
      <c r="F197" s="51"/>
      <c r="G197" s="51"/>
      <c r="H197" s="51"/>
      <c r="I197" s="41"/>
      <c r="J197" s="41"/>
      <c r="K197" s="4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row>
    <row r="198" spans="1:44" ht="22.5" customHeight="1" x14ac:dyDescent="0.2">
      <c r="A198" s="51"/>
      <c r="B198" s="51"/>
      <c r="C198" s="51"/>
      <c r="D198" s="51"/>
      <c r="E198" s="51"/>
      <c r="F198" s="51"/>
      <c r="G198" s="51"/>
      <c r="H198" s="51"/>
      <c r="I198" s="41"/>
      <c r="J198" s="41"/>
      <c r="K198" s="4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row>
    <row r="199" spans="1:44" ht="22.5" customHeight="1" x14ac:dyDescent="0.2">
      <c r="A199" s="51"/>
      <c r="B199" s="51"/>
      <c r="C199" s="51"/>
      <c r="D199" s="51"/>
      <c r="E199" s="51"/>
      <c r="F199" s="51"/>
      <c r="G199" s="51"/>
      <c r="H199" s="51"/>
      <c r="I199" s="41"/>
      <c r="J199" s="41"/>
      <c r="K199" s="4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row>
    <row r="200" spans="1:44" ht="22.5" customHeight="1" x14ac:dyDescent="0.2">
      <c r="A200" s="51"/>
      <c r="B200" s="51"/>
      <c r="C200" s="51"/>
      <c r="D200" s="51"/>
      <c r="E200" s="51"/>
      <c r="F200" s="51"/>
      <c r="G200" s="51"/>
      <c r="H200" s="51"/>
      <c r="I200" s="41"/>
      <c r="J200" s="41"/>
      <c r="K200" s="4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row>
    <row r="201" spans="1:44" ht="22.5" customHeight="1" x14ac:dyDescent="0.2">
      <c r="A201" s="51"/>
      <c r="B201" s="51"/>
      <c r="C201" s="51"/>
      <c r="D201" s="51"/>
      <c r="E201" s="51"/>
      <c r="F201" s="51"/>
      <c r="G201" s="51"/>
      <c r="H201" s="51"/>
      <c r="I201" s="41"/>
      <c r="J201" s="41"/>
      <c r="K201" s="4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row>
    <row r="202" spans="1:44" ht="22.5" customHeight="1" x14ac:dyDescent="0.2">
      <c r="A202" s="51"/>
      <c r="B202" s="51"/>
      <c r="C202" s="51"/>
      <c r="D202" s="51"/>
      <c r="E202" s="51"/>
      <c r="F202" s="51"/>
      <c r="G202" s="51"/>
      <c r="H202" s="51"/>
      <c r="I202" s="41"/>
      <c r="J202" s="41"/>
      <c r="K202" s="4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row>
    <row r="203" spans="1:44" ht="22.5" customHeight="1" x14ac:dyDescent="0.2">
      <c r="A203" s="51"/>
      <c r="B203" s="51"/>
      <c r="C203" s="51"/>
      <c r="D203" s="51"/>
      <c r="E203" s="51"/>
      <c r="F203" s="51"/>
      <c r="G203" s="51"/>
      <c r="H203" s="51"/>
      <c r="I203" s="41"/>
      <c r="J203" s="41"/>
      <c r="K203" s="4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row>
    <row r="204" spans="1:44" ht="22.5" customHeight="1" x14ac:dyDescent="0.2">
      <c r="A204" s="51"/>
      <c r="B204" s="51"/>
      <c r="C204" s="51"/>
      <c r="D204" s="51"/>
      <c r="E204" s="51"/>
      <c r="F204" s="51"/>
      <c r="G204" s="51"/>
      <c r="H204" s="51"/>
      <c r="I204" s="41"/>
      <c r="J204" s="41"/>
      <c r="K204" s="4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row>
    <row r="205" spans="1:44" ht="22.5" customHeight="1" x14ac:dyDescent="0.2">
      <c r="A205" s="51"/>
      <c r="B205" s="51"/>
      <c r="C205" s="51"/>
      <c r="D205" s="51"/>
      <c r="E205" s="51"/>
      <c r="F205" s="51"/>
      <c r="G205" s="51"/>
      <c r="H205" s="51"/>
      <c r="I205" s="41"/>
      <c r="J205" s="41"/>
      <c r="K205" s="4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row>
    <row r="206" spans="1:44" ht="22.5" customHeight="1" x14ac:dyDescent="0.2">
      <c r="A206" s="51"/>
      <c r="B206" s="51"/>
      <c r="C206" s="51"/>
      <c r="D206" s="51"/>
      <c r="E206" s="51"/>
      <c r="F206" s="51"/>
      <c r="G206" s="51"/>
      <c r="H206" s="51"/>
      <c r="I206" s="41"/>
      <c r="J206" s="41"/>
      <c r="K206" s="4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row>
    <row r="207" spans="1:44" ht="22.5" customHeight="1" x14ac:dyDescent="0.2">
      <c r="A207" s="51"/>
      <c r="B207" s="51"/>
      <c r="C207" s="51"/>
      <c r="D207" s="51"/>
      <c r="E207" s="51"/>
      <c r="F207" s="51"/>
      <c r="G207" s="51"/>
      <c r="H207" s="51"/>
      <c r="I207" s="41"/>
      <c r="J207" s="41"/>
      <c r="K207" s="4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row>
    <row r="208" spans="1:44" ht="22.5" customHeight="1" x14ac:dyDescent="0.2">
      <c r="A208" s="51"/>
      <c r="B208" s="51"/>
      <c r="C208" s="51"/>
      <c r="D208" s="51"/>
      <c r="E208" s="51"/>
      <c r="F208" s="51"/>
      <c r="G208" s="51"/>
      <c r="H208" s="51"/>
      <c r="I208" s="41"/>
      <c r="J208" s="41"/>
      <c r="K208" s="4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row>
    <row r="209" spans="1:44" ht="22.5" customHeight="1" x14ac:dyDescent="0.2">
      <c r="A209" s="51"/>
      <c r="B209" s="51"/>
      <c r="C209" s="51"/>
      <c r="D209" s="51"/>
      <c r="E209" s="51"/>
      <c r="F209" s="51"/>
      <c r="G209" s="51"/>
      <c r="H209" s="51"/>
      <c r="I209" s="41"/>
      <c r="J209" s="41"/>
      <c r="K209" s="4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row>
    <row r="210" spans="1:44" ht="22.5" customHeight="1" x14ac:dyDescent="0.2">
      <c r="A210" s="51"/>
      <c r="B210" s="51"/>
      <c r="C210" s="51"/>
      <c r="D210" s="51"/>
      <c r="E210" s="51"/>
      <c r="F210" s="51"/>
      <c r="G210" s="51"/>
      <c r="H210" s="51"/>
      <c r="I210" s="41"/>
      <c r="J210" s="41"/>
      <c r="K210" s="4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row>
    <row r="211" spans="1:44" ht="22.5" customHeight="1" x14ac:dyDescent="0.2">
      <c r="A211" s="51"/>
      <c r="B211" s="51"/>
      <c r="C211" s="51"/>
      <c r="D211" s="51"/>
      <c r="E211" s="51"/>
      <c r="F211" s="51"/>
      <c r="G211" s="51"/>
      <c r="H211" s="51"/>
      <c r="I211" s="41"/>
      <c r="J211" s="41"/>
      <c r="K211" s="4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row>
    <row r="212" spans="1:44" ht="22.5" customHeight="1" x14ac:dyDescent="0.2">
      <c r="A212" s="51"/>
      <c r="B212" s="51"/>
      <c r="C212" s="51"/>
      <c r="D212" s="51"/>
      <c r="E212" s="51"/>
      <c r="F212" s="51"/>
      <c r="G212" s="51"/>
      <c r="H212" s="51"/>
      <c r="I212" s="41"/>
      <c r="J212" s="41"/>
      <c r="K212" s="4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row>
    <row r="213" spans="1:44" ht="22.5" customHeight="1" x14ac:dyDescent="0.2">
      <c r="A213" s="51"/>
      <c r="B213" s="51"/>
      <c r="C213" s="51"/>
      <c r="D213" s="51"/>
      <c r="E213" s="51"/>
      <c r="F213" s="51"/>
      <c r="G213" s="51"/>
      <c r="H213" s="51"/>
      <c r="I213" s="41"/>
      <c r="J213" s="41"/>
      <c r="K213" s="4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row>
    <row r="214" spans="1:44" ht="22.5" customHeight="1" x14ac:dyDescent="0.2">
      <c r="A214" s="51"/>
      <c r="B214" s="51"/>
      <c r="C214" s="51"/>
      <c r="D214" s="51"/>
      <c r="E214" s="51"/>
      <c r="F214" s="51"/>
      <c r="G214" s="51"/>
      <c r="H214" s="51"/>
      <c r="I214" s="41"/>
      <c r="J214" s="41"/>
      <c r="K214" s="4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row>
    <row r="215" spans="1:44" ht="22.5" customHeight="1" x14ac:dyDescent="0.2">
      <c r="A215" s="51"/>
      <c r="B215" s="51"/>
      <c r="C215" s="51"/>
      <c r="D215" s="51"/>
      <c r="E215" s="51"/>
      <c r="F215" s="51"/>
      <c r="G215" s="51"/>
      <c r="H215" s="51"/>
      <c r="I215" s="41"/>
      <c r="J215" s="41"/>
      <c r="K215" s="4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row>
    <row r="216" spans="1:44" ht="22.5" customHeight="1" x14ac:dyDescent="0.2">
      <c r="A216" s="51"/>
      <c r="B216" s="51"/>
      <c r="C216" s="51"/>
      <c r="D216" s="51"/>
      <c r="E216" s="51"/>
      <c r="F216" s="51"/>
      <c r="G216" s="51"/>
      <c r="H216" s="51"/>
      <c r="I216" s="41"/>
      <c r="J216" s="41"/>
      <c r="K216" s="4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row>
    <row r="217" spans="1:44" ht="22.5" customHeight="1" x14ac:dyDescent="0.2">
      <c r="A217" s="51"/>
      <c r="B217" s="51"/>
      <c r="C217" s="51"/>
      <c r="D217" s="51"/>
      <c r="E217" s="51"/>
      <c r="F217" s="51"/>
      <c r="G217" s="51"/>
      <c r="H217" s="51"/>
      <c r="I217" s="41"/>
      <c r="J217" s="41"/>
      <c r="K217" s="4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row>
    <row r="218" spans="1:44" ht="22.5" customHeight="1" x14ac:dyDescent="0.2">
      <c r="A218" s="51"/>
      <c r="B218" s="51"/>
      <c r="C218" s="51"/>
      <c r="D218" s="51"/>
      <c r="E218" s="51"/>
      <c r="F218" s="51"/>
      <c r="G218" s="51"/>
      <c r="H218" s="51"/>
      <c r="I218" s="41"/>
      <c r="J218" s="41"/>
      <c r="K218" s="4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row>
    <row r="219" spans="1:44" ht="22.5" customHeight="1" x14ac:dyDescent="0.2">
      <c r="A219" s="51"/>
      <c r="B219" s="51"/>
      <c r="C219" s="51"/>
      <c r="D219" s="51"/>
      <c r="E219" s="51"/>
      <c r="F219" s="51"/>
      <c r="G219" s="51"/>
      <c r="H219" s="51"/>
      <c r="I219" s="41"/>
      <c r="J219" s="41"/>
      <c r="K219" s="4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row>
    <row r="220" spans="1:44" ht="22.5" customHeight="1" x14ac:dyDescent="0.2">
      <c r="A220" s="51"/>
      <c r="B220" s="51"/>
      <c r="C220" s="51"/>
      <c r="D220" s="51"/>
      <c r="E220" s="51"/>
      <c r="F220" s="51"/>
      <c r="G220" s="51"/>
      <c r="H220" s="51"/>
      <c r="I220" s="41"/>
      <c r="J220" s="41"/>
      <c r="K220" s="4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row>
    <row r="221" spans="1:44" ht="15.75" customHeight="1" x14ac:dyDescent="0.2"/>
    <row r="222" spans="1:44" ht="15.75" customHeight="1" x14ac:dyDescent="0.2"/>
    <row r="223" spans="1:44" ht="15.75" customHeight="1" x14ac:dyDescent="0.2"/>
    <row r="224" spans="1:4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formatCells="0" formatColumns="0" formatRows="0" sort="0" autoFilter="0" pivotTables="0"/>
  <autoFilter ref="C3:AR9"/>
  <mergeCells count="109">
    <mergeCell ref="AM2:AO2"/>
    <mergeCell ref="AP2:AR2"/>
    <mergeCell ref="AM1:AR1"/>
    <mergeCell ref="C2:E2"/>
    <mergeCell ref="F2:H2"/>
    <mergeCell ref="I2:O2"/>
    <mergeCell ref="P2:V2"/>
    <mergeCell ref="W2:AC2"/>
    <mergeCell ref="AD2:AJ2"/>
    <mergeCell ref="AR4:AR6"/>
    <mergeCell ref="Y7:Y9"/>
    <mergeCell ref="AD7:AD9"/>
    <mergeCell ref="AE7:AE9"/>
    <mergeCell ref="AF7:AF9"/>
    <mergeCell ref="A4:A6"/>
    <mergeCell ref="B4:B6"/>
    <mergeCell ref="C4:C6"/>
    <mergeCell ref="D4:D6"/>
    <mergeCell ref="E4:E6"/>
    <mergeCell ref="I4:I6"/>
    <mergeCell ref="J4:J6"/>
    <mergeCell ref="K4:K6"/>
    <mergeCell ref="P4:P6"/>
    <mergeCell ref="Q4:Q6"/>
    <mergeCell ref="A7:A9"/>
    <mergeCell ref="B7:B9"/>
    <mergeCell ref="C7:C9"/>
    <mergeCell ref="D7:D9"/>
    <mergeCell ref="R4:R6"/>
    <mergeCell ref="W4:W6"/>
    <mergeCell ref="X4:X6"/>
    <mergeCell ref="Y4:Y6"/>
    <mergeCell ref="AD4:AD6"/>
    <mergeCell ref="AE4:AE6"/>
    <mergeCell ref="AF4:AF6"/>
    <mergeCell ref="AP4:AP6"/>
    <mergeCell ref="AQ4:AQ6"/>
    <mergeCell ref="Y13:Y15"/>
    <mergeCell ref="AD13:AD15"/>
    <mergeCell ref="AE13:AE15"/>
    <mergeCell ref="AF13:AF15"/>
    <mergeCell ref="AP13:AP15"/>
    <mergeCell ref="AQ13:AQ15"/>
    <mergeCell ref="AP7:AP9"/>
    <mergeCell ref="AQ7:AQ9"/>
    <mergeCell ref="AR13:AR15"/>
    <mergeCell ref="A13:A15"/>
    <mergeCell ref="B13:B15"/>
    <mergeCell ref="C13:C15"/>
    <mergeCell ref="D13:D15"/>
    <mergeCell ref="E13:E15"/>
    <mergeCell ref="I13:I15"/>
    <mergeCell ref="J13:J15"/>
    <mergeCell ref="K13:K15"/>
    <mergeCell ref="P13:P15"/>
    <mergeCell ref="Q13:Q15"/>
    <mergeCell ref="Y16:Y19"/>
    <mergeCell ref="AD16:AD19"/>
    <mergeCell ref="AE16:AE19"/>
    <mergeCell ref="AF16:AF19"/>
    <mergeCell ref="AP16:AP19"/>
    <mergeCell ref="AQ16:AQ19"/>
    <mergeCell ref="AR16:AR19"/>
    <mergeCell ref="A16:A19"/>
    <mergeCell ref="B16:B19"/>
    <mergeCell ref="C16:C19"/>
    <mergeCell ref="D16:D19"/>
    <mergeCell ref="E16:E19"/>
    <mergeCell ref="I16:I19"/>
    <mergeCell ref="J16:J19"/>
    <mergeCell ref="K16:K19"/>
    <mergeCell ref="P16:P19"/>
    <mergeCell ref="Q16:Q19"/>
    <mergeCell ref="K7:K9"/>
    <mergeCell ref="P7:P9"/>
    <mergeCell ref="Q7:Q9"/>
    <mergeCell ref="R7:R9"/>
    <mergeCell ref="W7:W9"/>
    <mergeCell ref="X7:X9"/>
    <mergeCell ref="R16:R19"/>
    <mergeCell ref="W16:W19"/>
    <mergeCell ref="X16:X19"/>
    <mergeCell ref="R13:R15"/>
    <mergeCell ref="W13:W15"/>
    <mergeCell ref="X13:X15"/>
    <mergeCell ref="AR7:AR9"/>
    <mergeCell ref="A10:A12"/>
    <mergeCell ref="B10:B12"/>
    <mergeCell ref="C10:C12"/>
    <mergeCell ref="D10:D12"/>
    <mergeCell ref="E10:E12"/>
    <mergeCell ref="I10:I12"/>
    <mergeCell ref="J10:J12"/>
    <mergeCell ref="K10:K12"/>
    <mergeCell ref="P10:P12"/>
    <mergeCell ref="Q10:Q12"/>
    <mergeCell ref="R10:R12"/>
    <mergeCell ref="W10:W12"/>
    <mergeCell ref="X10:X12"/>
    <mergeCell ref="Y10:Y12"/>
    <mergeCell ref="AD10:AD12"/>
    <mergeCell ref="AE10:AE12"/>
    <mergeCell ref="AF10:AF12"/>
    <mergeCell ref="AP10:AP12"/>
    <mergeCell ref="AQ10:AQ12"/>
    <mergeCell ref="AR10:AR12"/>
    <mergeCell ref="E7:E9"/>
    <mergeCell ref="I7:I9"/>
    <mergeCell ref="J7:J9"/>
  </mergeCells>
  <dataValidations count="15">
    <dataValidation allowBlank="1" showInputMessage="1" showErrorMessage="1" prompt="Corresponde a la ponderación de la actividad para la vigencia." sqref="E3"/>
    <dataValidation allowBlank="1" showInputMessage="1" showErrorMessage="1" prompt="Corresponde a la ponderación de la tarea para la vigencia." sqref="H3"/>
    <dataValidation allowBlank="1" showInputMessage="1" showErrorMessage="1" prompt="Numerar las actividades con las que considera se da cumplimiento a la meta." sqref="C3"/>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D3"/>
    <dataValidation allowBlank="1" showInputMessage="1" showErrorMessage="1" prompt="Numerar las tareas con las que considera se da cumplimiento a la actividad." sqref="F3"/>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G3"/>
    <dataValidation allowBlank="1" showInputMessage="1" showErrorMessage="1" prompt="Relacionar el código de la meta. El código es asignado por SEGPLAN, y debe guardar coherencia con el registrado en la hoja de vidad de indicador._x000a_" sqref="A3"/>
    <dataValidation allowBlank="1" showInputMessage="1" showErrorMessage="1" prompt="Relacionar el nombre de la meta del proyecto. Debe guardar coherencia con el registrado en la hoja de vida de indicador." sqref="B3"/>
    <dataValidation allowBlank="1" showInputMessage="1" showErrorMessage="1" prompt="Relacionar el avance cualitativo para cada tarea, incluyendo resultados y calidad de los bienes y servicios entregados a la ciudadanía. En caso de presentarse algún retraso, explicar la causa. Así mismo, una breve descripción de relación de evidencias." sqref="O3 V3 AC3 AJ3"/>
    <dataValidation allowBlank="1" showInputMessage="1" showErrorMessage="1" prompt="Muestra la relación de la ejecución frente a la programación" sqref="N3 AB3 U3 AI3"/>
    <dataValidation allowBlank="1" showInputMessage="1" showErrorMessage="1" prompt="Corresponde a la ejecución de tareas para el periodo reportado" sqref="M3 AA3 T3 AH3"/>
    <dataValidation allowBlank="1" showInputMessage="1" showErrorMessage="1" prompt="Corresponde a la programación de tareas para el periodo, conforme al cronograma de cumplimiento en la vigencia" sqref="L3 Z3 S3 AG3"/>
    <dataValidation allowBlank="1" showInputMessage="1" showErrorMessage="1" prompt="Corresponde a la sumatoria de las tareas ejecutadas para el cumplimiento de la actividad" sqref="X3 Q3 J3 AE3"/>
    <dataValidation allowBlank="1" showInputMessage="1" showErrorMessage="1" prompt="Corresponde a la sumatoria de las tareas programadas para el cumplimiento de la actividad" sqref="W3 I3 P3 AD3"/>
    <dataValidation allowBlank="1" showInputMessage="1" showErrorMessage="1" prompt="Muestra los resultados de la ejecución frente a la programación" sqref="R3 Y3 K3 AF3"/>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BR999"/>
  <sheetViews>
    <sheetView topLeftCell="AO1" zoomScale="84" zoomScaleNormal="84" workbookViewId="0">
      <selection activeCell="AT5" sqref="AT5"/>
    </sheetView>
  </sheetViews>
  <sheetFormatPr baseColWidth="10" defaultColWidth="12.625" defaultRowHeight="15" customHeight="1" x14ac:dyDescent="0.2"/>
  <cols>
    <col min="1" max="1" width="17.875" customWidth="1"/>
    <col min="2" max="2" width="17.375" customWidth="1"/>
    <col min="3" max="3" width="30.5" customWidth="1"/>
    <col min="4" max="4" width="33.375" customWidth="1"/>
    <col min="5" max="5" width="11.5" customWidth="1"/>
    <col min="6" max="6" width="13.625" customWidth="1"/>
    <col min="7" max="7" width="14.625" customWidth="1"/>
    <col min="8" max="8" width="14.125" customWidth="1"/>
    <col min="9" max="9" width="13.5" customWidth="1"/>
    <col min="10" max="10" width="17.625" customWidth="1"/>
    <col min="11" max="11" width="26.5" customWidth="1"/>
    <col min="12" max="12" width="15.125" customWidth="1"/>
    <col min="13" max="13" width="33" customWidth="1"/>
    <col min="14" max="15" width="6.125" customWidth="1"/>
    <col min="16" max="17" width="12.5" customWidth="1"/>
    <col min="18" max="18" width="7.125" customWidth="1"/>
    <col min="19" max="19" width="19.375" customWidth="1"/>
    <col min="20" max="20" width="22.125" customWidth="1"/>
    <col min="21" max="21" width="15.875" customWidth="1"/>
    <col min="22" max="22" width="19.625" customWidth="1"/>
    <col min="23" max="23" width="30.625" customWidth="1"/>
    <col min="24" max="24" width="6.875" customWidth="1"/>
    <col min="25" max="25" width="31.125" customWidth="1"/>
    <col min="26" max="26" width="12" customWidth="1"/>
    <col min="27" max="27" width="13.125" customWidth="1"/>
    <col min="28" max="30" width="9.625" customWidth="1"/>
    <col min="31" max="31" width="41.25" customWidth="1"/>
    <col min="32" max="34" width="9.625" customWidth="1"/>
    <col min="35" max="35" width="51.625" customWidth="1"/>
    <col min="36" max="38" width="9.625" customWidth="1"/>
    <col min="39" max="39" width="62.25" customWidth="1"/>
    <col min="40" max="41" width="9.625" customWidth="1"/>
    <col min="42" max="42" width="10.875" customWidth="1"/>
    <col min="43" max="43" width="56.375" customWidth="1"/>
    <col min="44" max="44" width="197.625" customWidth="1"/>
    <col min="45" max="45" width="21.5" customWidth="1"/>
    <col min="46" max="46" width="31.75" customWidth="1"/>
    <col min="47" max="47" width="10" customWidth="1"/>
    <col min="48" max="48" width="11.125" customWidth="1"/>
    <col min="49" max="49" width="10.625" customWidth="1"/>
    <col min="50" max="50" width="11.5" customWidth="1"/>
    <col min="51" max="70" width="10" customWidth="1"/>
  </cols>
  <sheetData>
    <row r="1" spans="1:70" ht="36" customHeight="1" x14ac:dyDescent="0.2">
      <c r="A1" s="52"/>
      <c r="B1" s="52"/>
      <c r="C1" s="52"/>
      <c r="D1" s="52"/>
      <c r="E1" s="210"/>
      <c r="F1" s="210"/>
      <c r="G1" s="210"/>
      <c r="H1" s="210"/>
      <c r="I1" s="210"/>
      <c r="J1" s="210"/>
      <c r="K1" s="210"/>
      <c r="L1" s="210"/>
      <c r="M1" s="210"/>
      <c r="N1" s="210"/>
      <c r="O1" s="210"/>
      <c r="P1" s="210"/>
      <c r="Q1" s="210"/>
      <c r="R1" s="210"/>
      <c r="S1" s="210"/>
      <c r="T1" s="210"/>
      <c r="U1" s="210"/>
      <c r="V1" s="52"/>
      <c r="W1" s="52"/>
      <c r="X1" s="210"/>
      <c r="Y1" s="52"/>
      <c r="Z1" s="52"/>
      <c r="AA1" s="52"/>
      <c r="AB1" s="53"/>
      <c r="AC1" s="52"/>
      <c r="AD1" s="52"/>
      <c r="AE1" s="52"/>
      <c r="AF1" s="52"/>
      <c r="AG1" s="52"/>
      <c r="AH1" s="54"/>
      <c r="AI1" s="54"/>
      <c r="AJ1" s="51"/>
      <c r="AK1" s="52"/>
      <c r="AL1" s="52"/>
      <c r="AM1" s="52"/>
      <c r="AN1" s="52"/>
      <c r="AO1" s="51"/>
      <c r="AP1" s="51"/>
      <c r="AQ1" s="51"/>
      <c r="AR1" s="51"/>
      <c r="AS1" s="51"/>
      <c r="AT1" s="51"/>
      <c r="AU1" s="52"/>
      <c r="AV1" s="712" t="s">
        <v>40</v>
      </c>
      <c r="AW1" s="556"/>
      <c r="AX1" s="557"/>
      <c r="AY1" s="52"/>
      <c r="AZ1" s="52"/>
      <c r="BA1" s="52"/>
      <c r="BB1" s="52"/>
      <c r="BC1" s="52"/>
      <c r="BD1" s="52"/>
      <c r="BE1" s="52"/>
      <c r="BF1" s="52"/>
      <c r="BG1" s="52"/>
      <c r="BH1" s="52"/>
      <c r="BI1" s="52"/>
      <c r="BJ1" s="52"/>
      <c r="BK1" s="52"/>
      <c r="BL1" s="52"/>
      <c r="BM1" s="52"/>
      <c r="BN1" s="52"/>
      <c r="BO1" s="52"/>
      <c r="BP1" s="52"/>
      <c r="BQ1" s="52"/>
      <c r="BR1" s="52"/>
    </row>
    <row r="2" spans="1:70" ht="32.25" customHeight="1" x14ac:dyDescent="0.2">
      <c r="A2" s="715" t="s">
        <v>66</v>
      </c>
      <c r="B2" s="715"/>
      <c r="C2" s="715"/>
      <c r="D2" s="715"/>
      <c r="E2" s="715"/>
      <c r="F2" s="715" t="s">
        <v>979</v>
      </c>
      <c r="G2" s="715"/>
      <c r="H2" s="715"/>
      <c r="I2" s="715"/>
      <c r="J2" s="715"/>
      <c r="K2" s="715"/>
      <c r="L2" s="715"/>
      <c r="M2" s="715"/>
      <c r="N2" s="715"/>
      <c r="O2" s="715"/>
      <c r="P2" s="715"/>
      <c r="Q2" s="715"/>
      <c r="R2" s="715"/>
      <c r="S2" s="715"/>
      <c r="T2" s="508"/>
      <c r="U2" s="508"/>
      <c r="V2" s="715" t="s">
        <v>121</v>
      </c>
      <c r="W2" s="715" t="s">
        <v>122</v>
      </c>
      <c r="X2" s="720" t="s">
        <v>1426</v>
      </c>
      <c r="Y2" s="720"/>
      <c r="Z2" s="720"/>
      <c r="AA2" s="720"/>
      <c r="AB2" s="719" t="s">
        <v>43</v>
      </c>
      <c r="AC2" s="719"/>
      <c r="AD2" s="719"/>
      <c r="AE2" s="719"/>
      <c r="AF2" s="719" t="s">
        <v>44</v>
      </c>
      <c r="AG2" s="719"/>
      <c r="AH2" s="719"/>
      <c r="AI2" s="719"/>
      <c r="AJ2" s="719" t="s">
        <v>45</v>
      </c>
      <c r="AK2" s="719"/>
      <c r="AL2" s="719"/>
      <c r="AM2" s="719"/>
      <c r="AN2" s="719" t="s">
        <v>46</v>
      </c>
      <c r="AO2" s="719"/>
      <c r="AP2" s="719"/>
      <c r="AQ2" s="719"/>
      <c r="AR2" s="716" t="s">
        <v>1427</v>
      </c>
      <c r="AS2" s="716"/>
      <c r="AT2" s="716"/>
      <c r="AU2" s="55"/>
      <c r="AV2" s="717" t="s">
        <v>67</v>
      </c>
      <c r="AW2" s="717"/>
      <c r="AX2" s="717"/>
      <c r="AY2" s="55"/>
      <c r="AZ2" s="55"/>
      <c r="BA2" s="55"/>
      <c r="BB2" s="55"/>
      <c r="BC2" s="55"/>
      <c r="BD2" s="55"/>
      <c r="BE2" s="55"/>
      <c r="BF2" s="55"/>
      <c r="BG2" s="55"/>
      <c r="BH2" s="55"/>
      <c r="BI2" s="55"/>
      <c r="BJ2" s="55"/>
      <c r="BK2" s="55"/>
      <c r="BL2" s="55"/>
      <c r="BM2" s="55"/>
      <c r="BN2" s="55"/>
      <c r="BO2" s="55"/>
      <c r="BP2" s="55"/>
      <c r="BQ2" s="55"/>
      <c r="BR2" s="55"/>
    </row>
    <row r="3" spans="1:70" ht="32.25" customHeight="1" x14ac:dyDescent="0.2">
      <c r="A3" s="715" t="s">
        <v>68</v>
      </c>
      <c r="B3" s="715" t="s">
        <v>69</v>
      </c>
      <c r="C3" s="715" t="s">
        <v>70</v>
      </c>
      <c r="D3" s="715" t="s">
        <v>71</v>
      </c>
      <c r="E3" s="715" t="s">
        <v>72</v>
      </c>
      <c r="F3" s="715" t="s">
        <v>980</v>
      </c>
      <c r="G3" s="715"/>
      <c r="H3" s="715"/>
      <c r="I3" s="715"/>
      <c r="J3" s="715"/>
      <c r="K3" s="715"/>
      <c r="L3" s="715" t="s">
        <v>1428</v>
      </c>
      <c r="M3" s="715" t="s">
        <v>981</v>
      </c>
      <c r="N3" s="715" t="s">
        <v>982</v>
      </c>
      <c r="O3" s="715"/>
      <c r="P3" s="715" t="s">
        <v>983</v>
      </c>
      <c r="Q3" s="715"/>
      <c r="R3" s="715" t="s">
        <v>984</v>
      </c>
      <c r="S3" s="715"/>
      <c r="T3" s="715" t="s">
        <v>985</v>
      </c>
      <c r="U3" s="715" t="s">
        <v>986</v>
      </c>
      <c r="V3" s="715"/>
      <c r="W3" s="715"/>
      <c r="X3" s="720"/>
      <c r="Y3" s="720"/>
      <c r="Z3" s="720"/>
      <c r="AA3" s="720"/>
      <c r="AB3" s="719"/>
      <c r="AC3" s="719"/>
      <c r="AD3" s="719"/>
      <c r="AE3" s="719"/>
      <c r="AF3" s="719"/>
      <c r="AG3" s="719"/>
      <c r="AH3" s="719"/>
      <c r="AI3" s="719"/>
      <c r="AJ3" s="719"/>
      <c r="AK3" s="719"/>
      <c r="AL3" s="719"/>
      <c r="AM3" s="719"/>
      <c r="AN3" s="719"/>
      <c r="AO3" s="719"/>
      <c r="AP3" s="719"/>
      <c r="AQ3" s="719"/>
      <c r="AR3" s="716"/>
      <c r="AS3" s="716"/>
      <c r="AT3" s="716"/>
      <c r="AU3" s="211"/>
      <c r="AV3" s="718"/>
      <c r="AW3" s="718"/>
      <c r="AX3" s="718"/>
      <c r="AY3" s="211"/>
      <c r="AZ3" s="211"/>
      <c r="BA3" s="211"/>
      <c r="BB3" s="211"/>
      <c r="BC3" s="211"/>
      <c r="BD3" s="211"/>
      <c r="BE3" s="211"/>
      <c r="BF3" s="211"/>
      <c r="BG3" s="211"/>
      <c r="BH3" s="211"/>
      <c r="BI3" s="211"/>
      <c r="BJ3" s="211"/>
      <c r="BK3" s="211"/>
      <c r="BL3" s="211"/>
      <c r="BM3" s="211"/>
      <c r="BN3" s="211"/>
      <c r="BO3" s="211"/>
      <c r="BP3" s="211"/>
      <c r="BQ3" s="211"/>
      <c r="BR3" s="211"/>
    </row>
    <row r="4" spans="1:70" ht="39.75" customHeight="1" x14ac:dyDescent="0.2">
      <c r="A4" s="715"/>
      <c r="B4" s="715"/>
      <c r="C4" s="715"/>
      <c r="D4" s="715"/>
      <c r="E4" s="715"/>
      <c r="F4" s="508" t="s">
        <v>987</v>
      </c>
      <c r="G4" s="508" t="s">
        <v>988</v>
      </c>
      <c r="H4" s="508" t="s">
        <v>989</v>
      </c>
      <c r="I4" s="508" t="s">
        <v>990</v>
      </c>
      <c r="J4" s="508" t="s">
        <v>991</v>
      </c>
      <c r="K4" s="508" t="s">
        <v>992</v>
      </c>
      <c r="L4" s="715"/>
      <c r="M4" s="715"/>
      <c r="N4" s="715"/>
      <c r="O4" s="715"/>
      <c r="P4" s="508" t="s">
        <v>993</v>
      </c>
      <c r="Q4" s="508" t="s">
        <v>994</v>
      </c>
      <c r="R4" s="715"/>
      <c r="S4" s="715"/>
      <c r="T4" s="715"/>
      <c r="U4" s="715"/>
      <c r="V4" s="715"/>
      <c r="W4" s="715"/>
      <c r="X4" s="509" t="s">
        <v>73</v>
      </c>
      <c r="Y4" s="509" t="s">
        <v>74</v>
      </c>
      <c r="Z4" s="509" t="s">
        <v>75</v>
      </c>
      <c r="AA4" s="512" t="s">
        <v>76</v>
      </c>
      <c r="AB4" s="510" t="str">
        <f>AB2&amp;": Programado Meta"</f>
        <v>Ene-Mar: Programado Meta</v>
      </c>
      <c r="AC4" s="510" t="str">
        <f>AB2&amp;": Ejecutado Meta"</f>
        <v>Ene-Mar: Ejecutado Meta</v>
      </c>
      <c r="AD4" s="510" t="s">
        <v>77</v>
      </c>
      <c r="AE4" s="508" t="s">
        <v>78</v>
      </c>
      <c r="AF4" s="510" t="str">
        <f>AF2&amp;": Programado Meta"</f>
        <v>Abr-Jun: Programado Meta</v>
      </c>
      <c r="AG4" s="510" t="str">
        <f>AF2&amp;": Ejecutado Meta"</f>
        <v>Abr-Jun: Ejecutado Meta</v>
      </c>
      <c r="AH4" s="510" t="s">
        <v>77</v>
      </c>
      <c r="AI4" s="508" t="s">
        <v>78</v>
      </c>
      <c r="AJ4" s="510" t="str">
        <f>AJ2&amp;": Programado Meta"</f>
        <v>Jul-Sep: Programado Meta</v>
      </c>
      <c r="AK4" s="510" t="str">
        <f>AJ2&amp;": Ejecutado Meta"</f>
        <v>Jul-Sep: Ejecutado Meta</v>
      </c>
      <c r="AL4" s="510" t="s">
        <v>77</v>
      </c>
      <c r="AM4" s="508" t="s">
        <v>78</v>
      </c>
      <c r="AN4" s="510" t="str">
        <f>AN2&amp;": Programado Meta"</f>
        <v>Oct-Dic: Programado Meta</v>
      </c>
      <c r="AO4" s="510" t="str">
        <f>AN2&amp;": Ejecutado Meta"</f>
        <v>Oct-Dic: Ejecutado Meta</v>
      </c>
      <c r="AP4" s="510" t="s">
        <v>77</v>
      </c>
      <c r="AQ4" s="508" t="s">
        <v>78</v>
      </c>
      <c r="AR4" s="511" t="s">
        <v>79</v>
      </c>
      <c r="AS4" s="511" t="s">
        <v>80</v>
      </c>
      <c r="AT4" s="511" t="s">
        <v>81</v>
      </c>
      <c r="AU4" s="55"/>
      <c r="AV4" s="513" t="s">
        <v>82</v>
      </c>
      <c r="AW4" s="513" t="s">
        <v>83</v>
      </c>
      <c r="AX4" s="513" t="s">
        <v>84</v>
      </c>
      <c r="AY4" s="55"/>
      <c r="AZ4" s="55"/>
      <c r="BA4" s="55"/>
      <c r="BB4" s="55"/>
      <c r="BC4" s="55"/>
      <c r="BD4" s="55"/>
      <c r="BE4" s="55"/>
      <c r="BF4" s="55"/>
      <c r="BG4" s="55"/>
      <c r="BH4" s="55"/>
      <c r="BI4" s="55"/>
      <c r="BJ4" s="55"/>
      <c r="BK4" s="55"/>
      <c r="BL4" s="55"/>
      <c r="BM4" s="55"/>
      <c r="BN4" s="55"/>
      <c r="BO4" s="55"/>
      <c r="BP4" s="55"/>
      <c r="BQ4" s="55"/>
      <c r="BR4" s="55"/>
    </row>
    <row r="5" spans="1:70" s="37" customFormat="1" ht="409.5" customHeight="1" x14ac:dyDescent="0.2">
      <c r="A5" s="371" t="s">
        <v>85</v>
      </c>
      <c r="B5" s="371" t="s">
        <v>86</v>
      </c>
      <c r="C5" s="371" t="s">
        <v>765</v>
      </c>
      <c r="D5" s="371" t="s">
        <v>707</v>
      </c>
      <c r="E5" s="372" t="s">
        <v>89</v>
      </c>
      <c r="F5" s="337" t="s">
        <v>1028</v>
      </c>
      <c r="G5" s="337" t="s">
        <v>1010</v>
      </c>
      <c r="H5" s="337" t="s">
        <v>1013</v>
      </c>
      <c r="I5" s="337" t="s">
        <v>1062</v>
      </c>
      <c r="J5" s="337" t="s">
        <v>1024</v>
      </c>
      <c r="K5" s="514" t="s">
        <v>1351</v>
      </c>
      <c r="L5" s="337" t="s">
        <v>1140</v>
      </c>
      <c r="M5" s="337" t="s">
        <v>1350</v>
      </c>
      <c r="N5" s="337" t="s">
        <v>39</v>
      </c>
      <c r="O5" s="337" t="s">
        <v>37</v>
      </c>
      <c r="P5" s="337" t="s">
        <v>37</v>
      </c>
      <c r="Q5" s="337" t="s">
        <v>37</v>
      </c>
      <c r="R5" s="337" t="s">
        <v>39</v>
      </c>
      <c r="S5" s="485" t="s">
        <v>1401</v>
      </c>
      <c r="T5" s="340" t="s">
        <v>1357</v>
      </c>
      <c r="U5" s="340" t="s">
        <v>1358</v>
      </c>
      <c r="V5" s="338">
        <v>383</v>
      </c>
      <c r="W5" s="339" t="s">
        <v>1355</v>
      </c>
      <c r="X5" s="359">
        <v>1</v>
      </c>
      <c r="Y5" s="372" t="s">
        <v>1313</v>
      </c>
      <c r="Z5" s="362">
        <v>0.3</v>
      </c>
      <c r="AA5" s="373" t="s">
        <v>36</v>
      </c>
      <c r="AB5" s="379">
        <f>('2. Actividades_Tareas_vig'!I4)*$Z$5</f>
        <v>0.105</v>
      </c>
      <c r="AC5" s="380">
        <f>('2. Actividades_Tareas_vig'!J4)*$Z$5</f>
        <v>0.105</v>
      </c>
      <c r="AD5" s="375">
        <f>AC5/AB5</f>
        <v>1</v>
      </c>
      <c r="AE5" s="487" t="s">
        <v>1399</v>
      </c>
      <c r="AF5" s="488">
        <f>('2. Actividades_Tareas_vig'!P4)*$Z$5</f>
        <v>4.5000000000000005E-2</v>
      </c>
      <c r="AG5" s="489">
        <f>('2. Actividades_Tareas_vig'!Q4)*$Z$5</f>
        <v>4.5000000000000005E-2</v>
      </c>
      <c r="AH5" s="490">
        <f>AG5/AF5</f>
        <v>1</v>
      </c>
      <c r="AI5" s="491" t="s">
        <v>1457</v>
      </c>
      <c r="AJ5" s="488">
        <f>('2. Actividades_Tareas_vig'!W4)*$Z$5</f>
        <v>0.12</v>
      </c>
      <c r="AK5" s="489">
        <f>('2. Actividades_Tareas_vig'!X4)*$Z$5</f>
        <v>0.12</v>
      </c>
      <c r="AL5" s="490">
        <f>AK5/AJ5</f>
        <v>1</v>
      </c>
      <c r="AM5" s="491" t="s">
        <v>1486</v>
      </c>
      <c r="AN5" s="488">
        <f>('2. Actividades_Tareas_vig'!AD4)*$Z$5</f>
        <v>0.03</v>
      </c>
      <c r="AO5" s="489">
        <f>('2. Actividades_Tareas_vig'!AE4)*$Z$5</f>
        <v>0.03</v>
      </c>
      <c r="AP5" s="490">
        <f>AO5/AN5</f>
        <v>1</v>
      </c>
      <c r="AQ5" s="491" t="s">
        <v>1494</v>
      </c>
      <c r="AR5" s="545" t="s">
        <v>1516</v>
      </c>
      <c r="AS5" s="492" t="s">
        <v>1401</v>
      </c>
      <c r="AT5" s="491" t="s">
        <v>1514</v>
      </c>
      <c r="AU5" s="376"/>
      <c r="AV5" s="374">
        <f>SUM(AB5+AF5+AJ5+AN5)</f>
        <v>0.30000000000000004</v>
      </c>
      <c r="AW5" s="374">
        <f>SUM(AC5+AG5+AK5+AO5)</f>
        <v>0.30000000000000004</v>
      </c>
      <c r="AX5" s="375">
        <f>AW5/AV5</f>
        <v>1</v>
      </c>
      <c r="AY5" s="57"/>
      <c r="AZ5" s="56"/>
      <c r="BA5" s="56"/>
      <c r="BB5" s="56"/>
      <c r="BC5" s="56"/>
      <c r="BD5" s="56"/>
      <c r="BE5" s="56"/>
      <c r="BF5" s="56"/>
      <c r="BG5" s="56"/>
      <c r="BH5" s="56"/>
      <c r="BI5" s="56"/>
      <c r="BJ5" s="56"/>
      <c r="BK5" s="56"/>
      <c r="BL5" s="56"/>
      <c r="BM5" s="56"/>
      <c r="BN5" s="56"/>
      <c r="BO5" s="56"/>
      <c r="BP5" s="56"/>
      <c r="BQ5" s="56"/>
      <c r="BR5" s="56"/>
    </row>
    <row r="6" spans="1:70" s="37" customFormat="1" ht="409.5" customHeight="1" x14ac:dyDescent="0.2">
      <c r="A6" s="371" t="s">
        <v>85</v>
      </c>
      <c r="B6" s="371" t="s">
        <v>86</v>
      </c>
      <c r="C6" s="371" t="s">
        <v>765</v>
      </c>
      <c r="D6" s="371" t="s">
        <v>707</v>
      </c>
      <c r="E6" s="372" t="s">
        <v>89</v>
      </c>
      <c r="F6" s="337" t="s">
        <v>1028</v>
      </c>
      <c r="G6" s="337" t="s">
        <v>1010</v>
      </c>
      <c r="H6" s="337" t="s">
        <v>1013</v>
      </c>
      <c r="I6" s="337" t="s">
        <v>1062</v>
      </c>
      <c r="J6" s="337" t="s">
        <v>1024</v>
      </c>
      <c r="K6" s="514" t="s">
        <v>1356</v>
      </c>
      <c r="L6" s="337" t="s">
        <v>1140</v>
      </c>
      <c r="M6" s="337" t="s">
        <v>1350</v>
      </c>
      <c r="N6" s="337" t="s">
        <v>37</v>
      </c>
      <c r="O6" s="337" t="s">
        <v>37</v>
      </c>
      <c r="P6" s="337" t="s">
        <v>37</v>
      </c>
      <c r="Q6" s="337" t="s">
        <v>37</v>
      </c>
      <c r="R6" s="337" t="s">
        <v>39</v>
      </c>
      <c r="S6" s="485" t="s">
        <v>1401</v>
      </c>
      <c r="T6" s="340" t="s">
        <v>1363</v>
      </c>
      <c r="U6" s="340" t="s">
        <v>1364</v>
      </c>
      <c r="V6" s="338">
        <v>383</v>
      </c>
      <c r="W6" s="339" t="s">
        <v>1355</v>
      </c>
      <c r="X6" s="359">
        <v>2</v>
      </c>
      <c r="Y6" s="372" t="s">
        <v>1321</v>
      </c>
      <c r="Z6" s="362">
        <v>0.3</v>
      </c>
      <c r="AA6" s="373" t="s">
        <v>36</v>
      </c>
      <c r="AB6" s="379">
        <f>('2. Actividades_Tareas_vig'!I7)*$Z$6</f>
        <v>0.06</v>
      </c>
      <c r="AC6" s="380">
        <f>('2. Actividades_Tareas_vig'!J7)*$Z$6</f>
        <v>0.06</v>
      </c>
      <c r="AD6" s="375">
        <f t="shared" ref="AD6:AD9" si="0">AC6/AB6</f>
        <v>1</v>
      </c>
      <c r="AE6" s="491" t="s">
        <v>1425</v>
      </c>
      <c r="AF6" s="488">
        <f>('2. Actividades_Tareas_vig'!P7)*$Z$6</f>
        <v>7.4999999999999997E-2</v>
      </c>
      <c r="AG6" s="489">
        <f>('2. Actividades_Tareas_vig'!Q7)*$Z$6</f>
        <v>7.4999999999999997E-2</v>
      </c>
      <c r="AH6" s="490">
        <f t="shared" ref="AH6:AH9" si="1">AG6/AF6</f>
        <v>1</v>
      </c>
      <c r="AI6" s="491" t="s">
        <v>1458</v>
      </c>
      <c r="AJ6" s="488">
        <f>('2. Actividades_Tareas_vig'!W7)*$Z$6</f>
        <v>0.105</v>
      </c>
      <c r="AK6" s="489">
        <f>('2. Actividades_Tareas_vig'!X7)*$Z$6</f>
        <v>0.105</v>
      </c>
      <c r="AL6" s="490">
        <f t="shared" ref="AL6:AL9" si="2">AK6/AJ6</f>
        <v>1</v>
      </c>
      <c r="AM6" s="491" t="s">
        <v>1487</v>
      </c>
      <c r="AN6" s="488">
        <f>('2. Actividades_Tareas_vig'!AD7)*$Z$6</f>
        <v>0.06</v>
      </c>
      <c r="AO6" s="489">
        <f>('2. Actividades_Tareas_vig'!AE7)*$Z$6</f>
        <v>0.06</v>
      </c>
      <c r="AP6" s="490">
        <f t="shared" ref="AP6:AP9" si="3">AO6/AN6</f>
        <v>1</v>
      </c>
      <c r="AQ6" s="491" t="s">
        <v>1496</v>
      </c>
      <c r="AR6" s="544" t="s">
        <v>1517</v>
      </c>
      <c r="AS6" s="493" t="s">
        <v>1401</v>
      </c>
      <c r="AT6" s="491" t="s">
        <v>1520</v>
      </c>
      <c r="AU6" s="376"/>
      <c r="AV6" s="374">
        <f t="shared" ref="AV6:AW9" si="4">SUM(AB6+AF6+AJ6+AN6)</f>
        <v>0.3</v>
      </c>
      <c r="AW6" s="374">
        <f t="shared" si="4"/>
        <v>0.3</v>
      </c>
      <c r="AX6" s="375">
        <f t="shared" ref="AX6:AX9" si="5">AW6/AV6</f>
        <v>1</v>
      </c>
      <c r="AY6" s="57"/>
      <c r="AZ6" s="56"/>
      <c r="BA6" s="56"/>
      <c r="BB6" s="56"/>
      <c r="BC6" s="56"/>
      <c r="BD6" s="56"/>
      <c r="BE6" s="56"/>
      <c r="BF6" s="56"/>
      <c r="BG6" s="56"/>
      <c r="BH6" s="56"/>
      <c r="BI6" s="56"/>
      <c r="BJ6" s="56"/>
      <c r="BK6" s="56"/>
      <c r="BL6" s="56"/>
      <c r="BM6" s="56"/>
      <c r="BN6" s="56"/>
      <c r="BO6" s="56"/>
      <c r="BP6" s="56"/>
      <c r="BQ6" s="56"/>
      <c r="BR6" s="56"/>
    </row>
    <row r="7" spans="1:70" s="37" customFormat="1" ht="350.25" customHeight="1" x14ac:dyDescent="0.2">
      <c r="A7" s="371" t="s">
        <v>85</v>
      </c>
      <c r="B7" s="371" t="s">
        <v>86</v>
      </c>
      <c r="C7" s="371" t="s">
        <v>765</v>
      </c>
      <c r="D7" s="371" t="s">
        <v>707</v>
      </c>
      <c r="E7" s="372" t="s">
        <v>89</v>
      </c>
      <c r="F7" s="337" t="s">
        <v>1028</v>
      </c>
      <c r="G7" s="337" t="s">
        <v>1010</v>
      </c>
      <c r="H7" s="337" t="s">
        <v>1013</v>
      </c>
      <c r="I7" s="337" t="s">
        <v>1062</v>
      </c>
      <c r="J7" s="337" t="s">
        <v>1024</v>
      </c>
      <c r="K7" s="514" t="s">
        <v>1352</v>
      </c>
      <c r="L7" s="337" t="s">
        <v>1140</v>
      </c>
      <c r="M7" s="337" t="s">
        <v>1350</v>
      </c>
      <c r="N7" s="337" t="s">
        <v>37</v>
      </c>
      <c r="O7" s="337" t="s">
        <v>37</v>
      </c>
      <c r="P7" s="337" t="s">
        <v>37</v>
      </c>
      <c r="Q7" s="337" t="s">
        <v>37</v>
      </c>
      <c r="R7" s="337" t="s">
        <v>39</v>
      </c>
      <c r="S7" s="485" t="s">
        <v>1401</v>
      </c>
      <c r="T7" s="340" t="s">
        <v>1361</v>
      </c>
      <c r="U7" s="340" t="s">
        <v>1362</v>
      </c>
      <c r="V7" s="338">
        <v>383</v>
      </c>
      <c r="W7" s="339" t="s">
        <v>1355</v>
      </c>
      <c r="X7" s="359">
        <v>3</v>
      </c>
      <c r="Y7" s="372" t="s">
        <v>1328</v>
      </c>
      <c r="Z7" s="362">
        <v>0.3</v>
      </c>
      <c r="AA7" s="373" t="s">
        <v>36</v>
      </c>
      <c r="AB7" s="379">
        <f>('2. Actividades_Tareas_vig'!I10)*$Z$7</f>
        <v>0.09</v>
      </c>
      <c r="AC7" s="380">
        <f>('2. Actividades_Tareas_vig'!J10)*$Z$7</f>
        <v>0.09</v>
      </c>
      <c r="AD7" s="375">
        <f t="shared" si="0"/>
        <v>1</v>
      </c>
      <c r="AE7" s="487" t="s">
        <v>1404</v>
      </c>
      <c r="AF7" s="488">
        <f>('2. Actividades_Tareas_vig'!P10)*$Z$7</f>
        <v>0.105</v>
      </c>
      <c r="AG7" s="489">
        <f>('2. Actividades_Tareas_vig'!Q10)*$Z$7</f>
        <v>0.105</v>
      </c>
      <c r="AH7" s="490">
        <f t="shared" si="1"/>
        <v>1</v>
      </c>
      <c r="AI7" s="491" t="s">
        <v>1459</v>
      </c>
      <c r="AJ7" s="488">
        <f>('2. Actividades_Tareas_vig'!W10)*$Z$7</f>
        <v>7.4999999999999997E-2</v>
      </c>
      <c r="AK7" s="489">
        <f>('2. Actividades_Tareas_vig'!X10)*$Z$7</f>
        <v>7.4999999999999997E-2</v>
      </c>
      <c r="AL7" s="490">
        <f t="shared" si="2"/>
        <v>1</v>
      </c>
      <c r="AM7" s="491" t="s">
        <v>1485</v>
      </c>
      <c r="AN7" s="488">
        <f>('2. Actividades_Tareas_vig'!AD10)*$Z$7</f>
        <v>0.03</v>
      </c>
      <c r="AO7" s="489">
        <f>('2. Actividades_Tareas_vig'!AE10)*$Z$7</f>
        <v>0.03</v>
      </c>
      <c r="AP7" s="490">
        <f t="shared" si="3"/>
        <v>1</v>
      </c>
      <c r="AQ7" s="491" t="s">
        <v>1522</v>
      </c>
      <c r="AR7" s="491" t="s">
        <v>1518</v>
      </c>
      <c r="AS7" s="493" t="s">
        <v>1401</v>
      </c>
      <c r="AT7" s="491" t="s">
        <v>1490</v>
      </c>
      <c r="AU7" s="376"/>
      <c r="AV7" s="374">
        <f t="shared" si="4"/>
        <v>0.30000000000000004</v>
      </c>
      <c r="AW7" s="374">
        <f t="shared" si="4"/>
        <v>0.30000000000000004</v>
      </c>
      <c r="AX7" s="375">
        <f>AW7/AV7</f>
        <v>1</v>
      </c>
      <c r="AY7" s="57"/>
      <c r="AZ7" s="56"/>
      <c r="BA7" s="56"/>
      <c r="BB7" s="56"/>
      <c r="BC7" s="56"/>
      <c r="BD7" s="56"/>
      <c r="BE7" s="56"/>
      <c r="BF7" s="56"/>
      <c r="BG7" s="56"/>
      <c r="BH7" s="56"/>
      <c r="BI7" s="56"/>
      <c r="BJ7" s="56"/>
      <c r="BK7" s="56"/>
      <c r="BL7" s="56"/>
      <c r="BM7" s="56"/>
      <c r="BN7" s="56"/>
      <c r="BO7" s="56"/>
      <c r="BP7" s="56"/>
      <c r="BQ7" s="56"/>
      <c r="BR7" s="56"/>
    </row>
    <row r="8" spans="1:70" s="37" customFormat="1" ht="357.75" customHeight="1" x14ac:dyDescent="0.2">
      <c r="A8" s="371" t="s">
        <v>85</v>
      </c>
      <c r="B8" s="371" t="s">
        <v>86</v>
      </c>
      <c r="C8" s="371" t="s">
        <v>765</v>
      </c>
      <c r="D8" s="371" t="s">
        <v>707</v>
      </c>
      <c r="E8" s="372" t="s">
        <v>89</v>
      </c>
      <c r="F8" s="337" t="s">
        <v>1028</v>
      </c>
      <c r="G8" s="337" t="s">
        <v>1010</v>
      </c>
      <c r="H8" s="337" t="s">
        <v>1013</v>
      </c>
      <c r="I8" s="337" t="s">
        <v>1062</v>
      </c>
      <c r="J8" s="337" t="s">
        <v>1024</v>
      </c>
      <c r="K8" s="514" t="s">
        <v>1354</v>
      </c>
      <c r="L8" s="337" t="s">
        <v>1140</v>
      </c>
      <c r="M8" s="337" t="s">
        <v>1350</v>
      </c>
      <c r="N8" s="337" t="s">
        <v>37</v>
      </c>
      <c r="O8" s="337" t="s">
        <v>37</v>
      </c>
      <c r="P8" s="337" t="s">
        <v>37</v>
      </c>
      <c r="Q8" s="337" t="s">
        <v>37</v>
      </c>
      <c r="R8" s="485" t="s">
        <v>36</v>
      </c>
      <c r="S8" s="337" t="s">
        <v>1449</v>
      </c>
      <c r="T8" s="340" t="s">
        <v>1359</v>
      </c>
      <c r="U8" s="340" t="s">
        <v>1360</v>
      </c>
      <c r="V8" s="338">
        <v>383</v>
      </c>
      <c r="W8" s="339" t="s">
        <v>1355</v>
      </c>
      <c r="X8" s="359">
        <v>4</v>
      </c>
      <c r="Y8" s="372" t="s">
        <v>1336</v>
      </c>
      <c r="Z8" s="362">
        <v>0.3</v>
      </c>
      <c r="AA8" s="373" t="s">
        <v>36</v>
      </c>
      <c r="AB8" s="379">
        <f>('2. Actividades_Tareas_vig'!I13)*$Z$8</f>
        <v>0.10500000000000001</v>
      </c>
      <c r="AC8" s="380">
        <f>('2. Actividades_Tareas_vig'!J13)*$Z$8</f>
        <v>0.10500000000000001</v>
      </c>
      <c r="AD8" s="375">
        <f t="shared" si="0"/>
        <v>1</v>
      </c>
      <c r="AE8" s="487" t="s">
        <v>1407</v>
      </c>
      <c r="AF8" s="488">
        <f>('2. Actividades_Tareas_vig'!P13)*$Z$8</f>
        <v>0.06</v>
      </c>
      <c r="AG8" s="489">
        <f>('2. Actividades_Tareas_vig'!Q13)*$Z$8</f>
        <v>0.06</v>
      </c>
      <c r="AH8" s="490">
        <f t="shared" si="1"/>
        <v>1</v>
      </c>
      <c r="AI8" s="491" t="s">
        <v>1460</v>
      </c>
      <c r="AJ8" s="488">
        <f>('2. Actividades_Tareas_vig'!W13)*$Z$8</f>
        <v>0.105</v>
      </c>
      <c r="AK8" s="489">
        <f>('2. Actividades_Tareas_vig'!X13)*$Z$8</f>
        <v>0.105</v>
      </c>
      <c r="AL8" s="490">
        <f t="shared" si="2"/>
        <v>1</v>
      </c>
      <c r="AM8" s="491" t="s">
        <v>1488</v>
      </c>
      <c r="AN8" s="488">
        <f>('2. Actividades_Tareas_vig'!AD13)*$Z$8</f>
        <v>0.03</v>
      </c>
      <c r="AO8" s="489">
        <f>('2. Actividades_Tareas_vig'!AE13)*$Z$8</f>
        <v>0.03</v>
      </c>
      <c r="AP8" s="490">
        <f t="shared" si="3"/>
        <v>1</v>
      </c>
      <c r="AQ8" s="491" t="s">
        <v>1512</v>
      </c>
      <c r="AR8" s="491" t="s">
        <v>1515</v>
      </c>
      <c r="AS8" s="493" t="s">
        <v>1401</v>
      </c>
      <c r="AT8" s="491" t="s">
        <v>1521</v>
      </c>
      <c r="AU8" s="376"/>
      <c r="AV8" s="374">
        <f t="shared" si="4"/>
        <v>0.30000000000000004</v>
      </c>
      <c r="AW8" s="374">
        <f t="shared" si="4"/>
        <v>0.30000000000000004</v>
      </c>
      <c r="AX8" s="375">
        <f t="shared" si="5"/>
        <v>1</v>
      </c>
      <c r="AY8" s="57"/>
      <c r="AZ8" s="56"/>
      <c r="BA8" s="56"/>
      <c r="BB8" s="56"/>
      <c r="BC8" s="56"/>
      <c r="BD8" s="56"/>
      <c r="BE8" s="56"/>
      <c r="BF8" s="56"/>
      <c r="BG8" s="56"/>
      <c r="BH8" s="56"/>
      <c r="BI8" s="56"/>
      <c r="BJ8" s="56"/>
      <c r="BK8" s="56"/>
      <c r="BL8" s="56"/>
      <c r="BM8" s="56"/>
      <c r="BN8" s="56"/>
      <c r="BO8" s="56"/>
      <c r="BP8" s="56"/>
      <c r="BQ8" s="56"/>
      <c r="BR8" s="56"/>
    </row>
    <row r="9" spans="1:70" s="37" customFormat="1" ht="409.5" customHeight="1" x14ac:dyDescent="0.2">
      <c r="A9" s="371" t="s">
        <v>85</v>
      </c>
      <c r="B9" s="371" t="s">
        <v>86</v>
      </c>
      <c r="C9" s="371" t="s">
        <v>765</v>
      </c>
      <c r="D9" s="371" t="s">
        <v>707</v>
      </c>
      <c r="E9" s="372" t="s">
        <v>89</v>
      </c>
      <c r="F9" s="337" t="s">
        <v>1028</v>
      </c>
      <c r="G9" s="337" t="s">
        <v>1010</v>
      </c>
      <c r="H9" s="337" t="s">
        <v>1013</v>
      </c>
      <c r="I9" s="337" t="s">
        <v>1062</v>
      </c>
      <c r="J9" s="337" t="s">
        <v>1024</v>
      </c>
      <c r="K9" s="514" t="s">
        <v>1353</v>
      </c>
      <c r="L9" s="337" t="s">
        <v>1140</v>
      </c>
      <c r="M9" s="337" t="s">
        <v>1350</v>
      </c>
      <c r="N9" s="337" t="s">
        <v>37</v>
      </c>
      <c r="O9" s="337" t="s">
        <v>37</v>
      </c>
      <c r="P9" s="337" t="s">
        <v>37</v>
      </c>
      <c r="Q9" s="337" t="s">
        <v>37</v>
      </c>
      <c r="R9" s="485" t="s">
        <v>36</v>
      </c>
      <c r="S9" s="337" t="s">
        <v>1450</v>
      </c>
      <c r="T9" s="340" t="s">
        <v>1365</v>
      </c>
      <c r="U9" s="340" t="s">
        <v>1366</v>
      </c>
      <c r="V9" s="338">
        <v>383</v>
      </c>
      <c r="W9" s="339" t="s">
        <v>1355</v>
      </c>
      <c r="X9" s="359">
        <v>5</v>
      </c>
      <c r="Y9" s="377" t="s">
        <v>1342</v>
      </c>
      <c r="Z9" s="362">
        <v>0.3</v>
      </c>
      <c r="AA9" s="373" t="s">
        <v>36</v>
      </c>
      <c r="AB9" s="379">
        <f>('2. Actividades_Tareas_vig'!I16)*$Z$9</f>
        <v>5.4000000000000006E-2</v>
      </c>
      <c r="AC9" s="380">
        <f>('2. Actividades_Tareas_vig'!J16)*$Z$9</f>
        <v>5.4000000000000006E-2</v>
      </c>
      <c r="AD9" s="375">
        <f t="shared" si="0"/>
        <v>1</v>
      </c>
      <c r="AE9" s="491" t="s">
        <v>1419</v>
      </c>
      <c r="AF9" s="488">
        <f>('2. Actividades_Tareas_vig'!P16)*$Z$9</f>
        <v>0.10500000000000001</v>
      </c>
      <c r="AG9" s="489">
        <f>('2. Actividades_Tareas_vig'!Q16)*$Z$9</f>
        <v>0.10500000000000001</v>
      </c>
      <c r="AH9" s="490">
        <f t="shared" si="1"/>
        <v>1</v>
      </c>
      <c r="AI9" s="487" t="s">
        <v>1503</v>
      </c>
      <c r="AJ9" s="488">
        <f>('2. Actividades_Tareas_vig'!W16)*$Z$9</f>
        <v>7.2000000000000008E-2</v>
      </c>
      <c r="AK9" s="489">
        <f>('2. Actividades_Tareas_vig'!X16)*$Z$9</f>
        <v>7.2000000000000008E-2</v>
      </c>
      <c r="AL9" s="490">
        <f t="shared" si="2"/>
        <v>1</v>
      </c>
      <c r="AM9" s="491" t="s">
        <v>1489</v>
      </c>
      <c r="AN9" s="488">
        <f>('2. Actividades_Tareas_vig'!AD16)*$Z$9</f>
        <v>6.9000000000000006E-2</v>
      </c>
      <c r="AO9" s="488">
        <f>('2. Actividades_Tareas_vig'!AE16)*$Z$9</f>
        <v>6.9000000000000006E-2</v>
      </c>
      <c r="AP9" s="829">
        <f t="shared" si="3"/>
        <v>1</v>
      </c>
      <c r="AQ9" s="491" t="s">
        <v>1513</v>
      </c>
      <c r="AR9" s="545" t="s">
        <v>1519</v>
      </c>
      <c r="AS9" s="493" t="s">
        <v>1401</v>
      </c>
      <c r="AT9" s="820" t="s">
        <v>1491</v>
      </c>
      <c r="AU9" s="376"/>
      <c r="AV9" s="374">
        <f t="shared" si="4"/>
        <v>0.30000000000000004</v>
      </c>
      <c r="AW9" s="374">
        <f t="shared" si="4"/>
        <v>0.30000000000000004</v>
      </c>
      <c r="AX9" s="554">
        <f t="shared" si="5"/>
        <v>1</v>
      </c>
      <c r="AY9" s="57"/>
      <c r="AZ9" s="56"/>
      <c r="BA9" s="56"/>
      <c r="BB9" s="56"/>
      <c r="BC9" s="56"/>
      <c r="BD9" s="56"/>
      <c r="BE9" s="56"/>
      <c r="BF9" s="56"/>
      <c r="BG9" s="56"/>
      <c r="BH9" s="56"/>
      <c r="BI9" s="56"/>
      <c r="BJ9" s="56"/>
      <c r="BK9" s="56"/>
      <c r="BL9" s="56"/>
      <c r="BM9" s="56"/>
      <c r="BN9" s="56"/>
      <c r="BO9" s="56"/>
      <c r="BP9" s="56"/>
      <c r="BQ9" s="56"/>
      <c r="BR9" s="56"/>
    </row>
    <row r="10" spans="1:70" ht="27.75" customHeight="1" x14ac:dyDescent="0.2">
      <c r="A10" s="381"/>
      <c r="B10" s="382"/>
      <c r="C10" s="382"/>
      <c r="D10" s="383"/>
      <c r="E10" s="384"/>
      <c r="F10" s="385"/>
      <c r="G10" s="385"/>
      <c r="H10" s="385"/>
      <c r="I10" s="385"/>
      <c r="J10" s="385"/>
      <c r="K10" s="385"/>
      <c r="L10" s="385"/>
      <c r="M10" s="385"/>
      <c r="N10" s="385"/>
      <c r="O10" s="385"/>
      <c r="P10" s="385"/>
      <c r="Q10" s="385"/>
      <c r="R10" s="385"/>
      <c r="S10" s="385"/>
      <c r="T10" s="385"/>
      <c r="U10" s="385"/>
      <c r="V10" s="385"/>
      <c r="W10" s="385"/>
      <c r="X10" s="385"/>
      <c r="Y10" s="386"/>
      <c r="Z10" s="387"/>
      <c r="AA10" s="388"/>
      <c r="AB10" s="378"/>
      <c r="AC10" s="378"/>
      <c r="AD10" s="389"/>
      <c r="AE10" s="494"/>
      <c r="AF10" s="495"/>
      <c r="AG10" s="495"/>
      <c r="AH10" s="494"/>
      <c r="AI10" s="494"/>
      <c r="AJ10" s="495"/>
      <c r="AK10" s="495"/>
      <c r="AL10" s="494"/>
      <c r="AM10" s="494"/>
      <c r="AN10" s="495"/>
      <c r="AO10" s="495"/>
      <c r="AP10" s="494"/>
      <c r="AQ10" s="494"/>
      <c r="AR10" s="491"/>
      <c r="AS10" s="493"/>
      <c r="AT10" s="491"/>
      <c r="AU10" s="390"/>
      <c r="AV10" s="391"/>
      <c r="AW10" s="391"/>
      <c r="AX10" s="391"/>
      <c r="AY10" s="392"/>
      <c r="AZ10" s="392"/>
      <c r="BA10" s="392"/>
      <c r="BB10" s="392"/>
      <c r="BC10" s="392"/>
      <c r="BD10" s="392"/>
      <c r="BE10" s="392"/>
      <c r="BF10" s="392"/>
      <c r="BG10" s="393"/>
      <c r="BH10" s="393"/>
      <c r="BI10" s="393"/>
      <c r="BJ10" s="393"/>
      <c r="BK10" s="393"/>
      <c r="BL10" s="393"/>
      <c r="BM10" s="393"/>
      <c r="BN10" s="393"/>
      <c r="BO10" s="393"/>
      <c r="BP10" s="393"/>
      <c r="BQ10" s="393"/>
      <c r="BR10" s="393"/>
    </row>
    <row r="11" spans="1:70" ht="27.75" customHeight="1" x14ac:dyDescent="0.2">
      <c r="A11" s="381"/>
      <c r="B11" s="382"/>
      <c r="C11" s="382"/>
      <c r="D11" s="383"/>
      <c r="E11" s="384"/>
      <c r="F11" s="385"/>
      <c r="G11" s="385"/>
      <c r="H11" s="385"/>
      <c r="I11" s="385"/>
      <c r="J11" s="385"/>
      <c r="K11" s="385"/>
      <c r="L11" s="385"/>
      <c r="M11" s="385"/>
      <c r="N11" s="385"/>
      <c r="O11" s="385"/>
      <c r="P11" s="385"/>
      <c r="Q11" s="385"/>
      <c r="R11" s="385"/>
      <c r="S11" s="385"/>
      <c r="T11" s="385"/>
      <c r="U11" s="385"/>
      <c r="V11" s="385"/>
      <c r="W11" s="385"/>
      <c r="X11" s="385"/>
      <c r="Y11" s="394"/>
      <c r="Z11" s="387"/>
      <c r="AA11" s="388"/>
      <c r="AB11" s="378"/>
      <c r="AC11" s="378"/>
      <c r="AD11" s="389"/>
      <c r="AE11" s="496"/>
      <c r="AF11" s="495"/>
      <c r="AG11" s="495"/>
      <c r="AH11" s="494"/>
      <c r="AI11" s="494"/>
      <c r="AJ11" s="495"/>
      <c r="AK11" s="495"/>
      <c r="AL11" s="494"/>
      <c r="AM11" s="494"/>
      <c r="AN11" s="495"/>
      <c r="AO11" s="495"/>
      <c r="AP11" s="494"/>
      <c r="AQ11" s="494"/>
      <c r="AR11" s="491"/>
      <c r="AS11" s="493"/>
      <c r="AT11" s="491"/>
      <c r="AU11" s="390"/>
      <c r="AV11" s="391"/>
      <c r="AW11" s="391"/>
      <c r="AX11" s="391"/>
      <c r="AY11" s="392"/>
      <c r="AZ11" s="392"/>
      <c r="BA11" s="392"/>
      <c r="BB11" s="392"/>
      <c r="BC11" s="392"/>
      <c r="BD11" s="392"/>
      <c r="BE11" s="392"/>
      <c r="BF11" s="392"/>
      <c r="BG11" s="393"/>
      <c r="BH11" s="393"/>
      <c r="BI11" s="393"/>
      <c r="BJ11" s="393"/>
      <c r="BK11" s="393"/>
      <c r="BL11" s="393"/>
      <c r="BM11" s="393"/>
      <c r="BN11" s="393"/>
      <c r="BO11" s="393"/>
      <c r="BP11" s="393"/>
      <c r="BQ11" s="393"/>
      <c r="BR11" s="393"/>
    </row>
    <row r="12" spans="1:70" ht="12.75" customHeight="1" x14ac:dyDescent="0.2">
      <c r="A12" s="52"/>
      <c r="B12" s="52"/>
      <c r="C12" s="52"/>
      <c r="D12" s="52"/>
      <c r="E12" s="210"/>
      <c r="F12" s="210"/>
      <c r="G12" s="210"/>
      <c r="H12" s="210"/>
      <c r="I12" s="210"/>
      <c r="J12" s="210"/>
      <c r="K12" s="210"/>
      <c r="L12" s="210"/>
      <c r="M12" s="210"/>
      <c r="N12" s="210"/>
      <c r="O12" s="210"/>
      <c r="P12" s="210"/>
      <c r="Q12" s="210"/>
      <c r="R12" s="210"/>
      <c r="S12" s="210"/>
      <c r="T12" s="210"/>
      <c r="U12" s="210"/>
      <c r="V12" s="52"/>
      <c r="W12" s="52"/>
      <c r="X12" s="210"/>
      <c r="Y12" s="52"/>
      <c r="Z12" s="52"/>
      <c r="AA12" s="52"/>
      <c r="AB12" s="53"/>
      <c r="AC12" s="52"/>
      <c r="AD12" s="52"/>
      <c r="AE12" s="52"/>
      <c r="AF12" s="52"/>
      <c r="AG12" s="52"/>
      <c r="AH12" s="52"/>
      <c r="AI12" s="52"/>
      <c r="AJ12" s="52"/>
      <c r="AK12" s="52"/>
      <c r="AL12" s="52"/>
      <c r="AM12" s="52"/>
      <c r="AN12" s="52"/>
      <c r="AO12" s="52"/>
      <c r="AP12" s="52"/>
      <c r="AQ12" s="52"/>
      <c r="AR12" s="52"/>
      <c r="AS12" s="52"/>
      <c r="AT12" s="52"/>
      <c r="AU12" s="52"/>
      <c r="AV12" s="38"/>
      <c r="AW12" s="38"/>
      <c r="AX12" s="38"/>
      <c r="AY12" s="52"/>
      <c r="AZ12" s="52"/>
      <c r="BA12" s="52"/>
      <c r="BB12" s="52"/>
      <c r="BC12" s="52"/>
      <c r="BD12" s="52"/>
      <c r="BE12" s="52"/>
      <c r="BF12" s="52"/>
      <c r="BG12" s="38"/>
      <c r="BH12" s="38"/>
      <c r="BI12" s="38"/>
      <c r="BJ12" s="38"/>
      <c r="BK12" s="38"/>
      <c r="BL12" s="38"/>
      <c r="BM12" s="38"/>
      <c r="BN12" s="38"/>
      <c r="BO12" s="38"/>
      <c r="BP12" s="38"/>
      <c r="BQ12" s="38"/>
      <c r="BR12" s="38"/>
    </row>
    <row r="13" spans="1:70" ht="12.75" customHeight="1" x14ac:dyDescent="0.2">
      <c r="A13" s="52"/>
      <c r="B13" s="52"/>
      <c r="C13" s="52"/>
      <c r="D13" s="52"/>
      <c r="E13" s="210"/>
      <c r="F13" s="210"/>
      <c r="G13" s="210"/>
      <c r="H13" s="210"/>
      <c r="I13" s="210"/>
      <c r="J13" s="210"/>
      <c r="K13" s="210"/>
      <c r="L13" s="210"/>
      <c r="M13" s="210"/>
      <c r="N13" s="210"/>
      <c r="O13" s="210"/>
      <c r="P13" s="210"/>
      <c r="Q13" s="210"/>
      <c r="R13" s="210"/>
      <c r="S13" s="210"/>
      <c r="T13" s="210"/>
      <c r="U13" s="210"/>
      <c r="V13" s="52"/>
      <c r="W13" s="52"/>
      <c r="X13" s="210"/>
      <c r="Y13" s="52"/>
      <c r="Z13" s="52"/>
      <c r="AA13" s="52"/>
      <c r="AB13" s="53"/>
      <c r="AC13" s="52"/>
      <c r="AD13" s="52"/>
      <c r="AE13" s="52"/>
      <c r="AF13" s="52"/>
      <c r="AG13" s="52"/>
      <c r="AH13" s="52"/>
      <c r="AI13" s="52"/>
      <c r="AJ13" s="52"/>
      <c r="AK13" s="52"/>
      <c r="AL13" s="52"/>
      <c r="AM13" s="52"/>
      <c r="AN13" s="52"/>
      <c r="AO13" s="52"/>
      <c r="AP13" s="52"/>
      <c r="AQ13" s="52"/>
      <c r="AR13" s="52"/>
      <c r="AS13" s="52"/>
      <c r="AT13" s="52"/>
      <c r="AU13" s="52"/>
      <c r="AV13" s="38"/>
      <c r="AW13" s="38"/>
      <c r="AX13" s="38"/>
      <c r="AY13" s="52"/>
      <c r="AZ13" s="52"/>
      <c r="BA13" s="52"/>
      <c r="BB13" s="52"/>
      <c r="BC13" s="52"/>
      <c r="BD13" s="52"/>
      <c r="BE13" s="52"/>
      <c r="BF13" s="52"/>
      <c r="BG13" s="38"/>
      <c r="BH13" s="38"/>
      <c r="BI13" s="38"/>
      <c r="BJ13" s="38"/>
      <c r="BK13" s="38"/>
      <c r="BL13" s="38"/>
      <c r="BM13" s="38"/>
      <c r="BN13" s="38"/>
      <c r="BO13" s="38"/>
      <c r="BP13" s="38"/>
      <c r="BQ13" s="38"/>
      <c r="BR13" s="38"/>
    </row>
    <row r="14" spans="1:70" ht="12.75" customHeight="1" x14ac:dyDescent="0.2">
      <c r="A14" s="52"/>
      <c r="B14" s="52"/>
      <c r="C14" s="52"/>
      <c r="D14" s="52"/>
      <c r="E14" s="210"/>
      <c r="F14" s="210"/>
      <c r="G14" s="210"/>
      <c r="H14" s="210"/>
      <c r="I14" s="210"/>
      <c r="J14" s="210"/>
      <c r="K14" s="210"/>
      <c r="L14" s="210"/>
      <c r="M14" s="210"/>
      <c r="N14" s="210"/>
      <c r="O14" s="210"/>
      <c r="P14" s="210"/>
      <c r="Q14" s="210"/>
      <c r="R14" s="210"/>
      <c r="S14" s="210"/>
      <c r="T14" s="210"/>
      <c r="U14" s="210"/>
      <c r="V14" s="52"/>
      <c r="W14" s="52"/>
      <c r="X14" s="210"/>
      <c r="Y14" s="52"/>
      <c r="Z14" s="52"/>
      <c r="AA14" s="52"/>
      <c r="AB14" s="53"/>
      <c r="AC14" s="52"/>
      <c r="AD14" s="52"/>
      <c r="AE14" s="52"/>
      <c r="AF14" s="52"/>
      <c r="AG14" s="52"/>
      <c r="AH14" s="52"/>
      <c r="AI14" s="52"/>
      <c r="AJ14" s="52"/>
      <c r="AK14" s="52"/>
      <c r="AL14" s="52"/>
      <c r="AM14" s="52"/>
      <c r="AN14" s="52"/>
      <c r="AO14" s="52"/>
      <c r="AP14" s="52"/>
      <c r="AQ14" s="52"/>
      <c r="AR14" s="52"/>
      <c r="AS14" s="52"/>
      <c r="AT14" s="52"/>
      <c r="AU14" s="52"/>
      <c r="AV14" s="38"/>
      <c r="AW14" s="38"/>
      <c r="AX14" s="38"/>
      <c r="AY14" s="52"/>
      <c r="AZ14" s="52"/>
      <c r="BA14" s="52"/>
      <c r="BB14" s="52"/>
      <c r="BC14" s="52"/>
      <c r="BD14" s="52"/>
      <c r="BE14" s="52"/>
      <c r="BF14" s="52"/>
      <c r="BG14" s="38"/>
      <c r="BH14" s="38"/>
      <c r="BI14" s="38"/>
      <c r="BJ14" s="38"/>
      <c r="BK14" s="38"/>
      <c r="BL14" s="38"/>
      <c r="BM14" s="38"/>
      <c r="BN14" s="38"/>
      <c r="BO14" s="38"/>
      <c r="BP14" s="38"/>
      <c r="BQ14" s="38"/>
      <c r="BR14" s="38"/>
    </row>
    <row r="15" spans="1:70" ht="12.75" customHeight="1" x14ac:dyDescent="0.2">
      <c r="A15" s="52"/>
      <c r="B15" s="52"/>
      <c r="C15" s="52"/>
      <c r="D15" s="52"/>
      <c r="E15" s="210"/>
      <c r="F15" s="210"/>
      <c r="G15" s="210"/>
      <c r="H15" s="210"/>
      <c r="I15" s="210"/>
      <c r="J15" s="210"/>
      <c r="K15" s="210"/>
      <c r="L15" s="210"/>
      <c r="M15" s="210"/>
      <c r="N15" s="210"/>
      <c r="O15" s="210"/>
      <c r="P15" s="210"/>
      <c r="Q15" s="210"/>
      <c r="R15" s="210"/>
      <c r="S15" s="210"/>
      <c r="T15" s="210"/>
      <c r="U15" s="210"/>
      <c r="V15" s="52"/>
      <c r="W15" s="52"/>
      <c r="X15" s="210"/>
      <c r="Y15" s="52"/>
      <c r="Z15" s="52"/>
      <c r="AA15" s="52"/>
      <c r="AB15" s="53"/>
      <c r="AC15" s="52"/>
      <c r="AD15" s="52"/>
      <c r="AE15" s="52"/>
      <c r="AF15" s="52"/>
      <c r="AG15" s="52"/>
      <c r="AH15" s="52"/>
      <c r="AI15" s="52"/>
      <c r="AJ15" s="52"/>
      <c r="AK15" s="52"/>
      <c r="AL15" s="52"/>
      <c r="AM15" s="52"/>
      <c r="AN15" s="52"/>
      <c r="AO15" s="52"/>
      <c r="AP15" s="52"/>
      <c r="AQ15" s="52"/>
      <c r="AR15" s="52"/>
      <c r="AS15" s="52"/>
      <c r="AT15" s="52"/>
      <c r="AU15" s="52"/>
      <c r="AV15" s="38"/>
      <c r="AW15" s="38"/>
      <c r="AX15" s="38"/>
      <c r="AY15" s="52"/>
      <c r="AZ15" s="52"/>
      <c r="BA15" s="52"/>
      <c r="BB15" s="52"/>
      <c r="BC15" s="52"/>
      <c r="BD15" s="52"/>
      <c r="BE15" s="52"/>
      <c r="BF15" s="52"/>
      <c r="BG15" s="38"/>
      <c r="BH15" s="38"/>
      <c r="BI15" s="38"/>
      <c r="BJ15" s="38"/>
      <c r="BK15" s="38"/>
      <c r="BL15" s="38"/>
      <c r="BM15" s="38"/>
      <c r="BN15" s="38"/>
      <c r="BO15" s="38"/>
      <c r="BP15" s="38"/>
      <c r="BQ15" s="38"/>
      <c r="BR15" s="38"/>
    </row>
    <row r="16" spans="1:70" ht="12.75" customHeight="1" x14ac:dyDescent="0.2">
      <c r="A16" s="52"/>
      <c r="B16" s="52"/>
      <c r="C16" s="52"/>
      <c r="D16" s="52"/>
      <c r="E16" s="210"/>
      <c r="F16" s="210"/>
      <c r="G16" s="210"/>
      <c r="H16" s="210"/>
      <c r="I16" s="210"/>
      <c r="J16" s="210"/>
      <c r="K16" s="210"/>
      <c r="L16" s="210"/>
      <c r="M16" s="210"/>
      <c r="N16" s="210"/>
      <c r="O16" s="210"/>
      <c r="P16" s="210"/>
      <c r="Q16" s="210"/>
      <c r="R16" s="210"/>
      <c r="S16" s="210"/>
      <c r="T16" s="210"/>
      <c r="U16" s="210"/>
      <c r="V16" s="52"/>
      <c r="W16" s="52"/>
      <c r="X16" s="210"/>
      <c r="Y16" s="52"/>
      <c r="Z16" s="52"/>
      <c r="AA16" s="52"/>
      <c r="AB16" s="53"/>
      <c r="AC16" s="52"/>
      <c r="AD16" s="52"/>
      <c r="AE16" s="52"/>
      <c r="AF16" s="52"/>
      <c r="AG16" s="52"/>
      <c r="AH16" s="52"/>
      <c r="AI16" s="52"/>
      <c r="AJ16" s="52"/>
      <c r="AK16" s="52"/>
      <c r="AL16" s="52"/>
      <c r="AM16" s="52"/>
      <c r="AN16" s="52"/>
      <c r="AO16" s="52"/>
      <c r="AP16" s="52"/>
      <c r="AQ16" s="52"/>
      <c r="AR16" s="52"/>
      <c r="AS16" s="52"/>
      <c r="AT16" s="52"/>
      <c r="AU16" s="52"/>
      <c r="AV16" s="38"/>
      <c r="AW16" s="38"/>
      <c r="AX16" s="38"/>
      <c r="AY16" s="52"/>
      <c r="AZ16" s="52"/>
      <c r="BA16" s="52"/>
      <c r="BB16" s="52"/>
      <c r="BC16" s="52"/>
      <c r="BD16" s="52"/>
      <c r="BE16" s="52"/>
      <c r="BF16" s="52"/>
      <c r="BG16" s="38"/>
      <c r="BH16" s="38"/>
      <c r="BI16" s="38"/>
      <c r="BJ16" s="38"/>
      <c r="BK16" s="38"/>
      <c r="BL16" s="38"/>
      <c r="BM16" s="38"/>
      <c r="BN16" s="38"/>
      <c r="BO16" s="38"/>
      <c r="BP16" s="38"/>
      <c r="BQ16" s="38"/>
      <c r="BR16" s="38"/>
    </row>
    <row r="17" spans="1:70" ht="12.75" customHeight="1" x14ac:dyDescent="0.2">
      <c r="A17" s="52"/>
      <c r="B17" s="52"/>
      <c r="C17" s="52"/>
      <c r="D17" s="52"/>
      <c r="E17" s="210"/>
      <c r="F17" s="210"/>
      <c r="G17" s="210"/>
      <c r="H17" s="210"/>
      <c r="I17" s="210"/>
      <c r="J17" s="210"/>
      <c r="K17" s="210"/>
      <c r="L17" s="210"/>
      <c r="M17" s="210"/>
      <c r="N17" s="210"/>
      <c r="O17" s="210"/>
      <c r="P17" s="210"/>
      <c r="Q17" s="210"/>
      <c r="R17" s="210"/>
      <c r="S17" s="210"/>
      <c r="T17" s="210"/>
      <c r="U17" s="210"/>
      <c r="V17" s="52"/>
      <c r="W17" s="52"/>
      <c r="X17" s="210"/>
      <c r="Y17" s="52"/>
      <c r="Z17" s="52"/>
      <c r="AA17" s="52"/>
      <c r="AB17" s="53"/>
      <c r="AC17" s="52"/>
      <c r="AD17" s="52"/>
      <c r="AE17" s="52"/>
      <c r="AF17" s="52"/>
      <c r="AG17" s="52"/>
      <c r="AH17" s="52"/>
      <c r="AI17" s="52"/>
      <c r="AJ17" s="52"/>
      <c r="AK17" s="52"/>
      <c r="AL17" s="52"/>
      <c r="AM17" s="52"/>
      <c r="AN17" s="52"/>
      <c r="AO17" s="52"/>
      <c r="AP17" s="52"/>
      <c r="AQ17" s="52"/>
      <c r="AR17" s="52"/>
      <c r="AS17" s="52"/>
      <c r="AT17" s="52"/>
      <c r="AU17" s="52"/>
      <c r="AV17" s="38"/>
      <c r="AW17" s="38"/>
      <c r="AX17" s="38"/>
      <c r="AY17" s="52"/>
      <c r="AZ17" s="52"/>
      <c r="BA17" s="52"/>
      <c r="BB17" s="52"/>
      <c r="BC17" s="52"/>
      <c r="BD17" s="52"/>
      <c r="BE17" s="52"/>
      <c r="BF17" s="52"/>
      <c r="BG17" s="38"/>
      <c r="BH17" s="38"/>
      <c r="BI17" s="38"/>
      <c r="BJ17" s="38"/>
      <c r="BK17" s="38"/>
      <c r="BL17" s="38"/>
      <c r="BM17" s="38"/>
      <c r="BN17" s="38"/>
      <c r="BO17" s="38"/>
      <c r="BP17" s="38"/>
      <c r="BQ17" s="38"/>
      <c r="BR17" s="38"/>
    </row>
    <row r="18" spans="1:70" ht="12.75" customHeight="1" x14ac:dyDescent="0.2">
      <c r="A18" s="52"/>
      <c r="B18" s="52"/>
      <c r="C18" s="52"/>
      <c r="D18" s="52"/>
      <c r="E18" s="210"/>
      <c r="F18" s="210"/>
      <c r="G18" s="210"/>
      <c r="H18" s="210"/>
      <c r="I18" s="210"/>
      <c r="J18" s="210"/>
      <c r="K18" s="210"/>
      <c r="L18" s="210"/>
      <c r="M18" s="210"/>
      <c r="N18" s="210"/>
      <c r="O18" s="210"/>
      <c r="P18" s="210"/>
      <c r="Q18" s="210"/>
      <c r="R18" s="210"/>
      <c r="S18" s="210"/>
      <c r="T18" s="210"/>
      <c r="U18" s="210"/>
      <c r="V18" s="52"/>
      <c r="W18" s="52"/>
      <c r="X18" s="210"/>
      <c r="Y18" s="52"/>
      <c r="Z18" s="52"/>
      <c r="AA18" s="52"/>
      <c r="AB18" s="53"/>
      <c r="AC18" s="52"/>
      <c r="AD18" s="52"/>
      <c r="AE18" s="52"/>
      <c r="AF18" s="52"/>
      <c r="AG18" s="52"/>
      <c r="AH18" s="52"/>
      <c r="AI18" s="52"/>
      <c r="AJ18" s="52"/>
      <c r="AK18" s="52"/>
      <c r="AL18" s="52"/>
      <c r="AM18" s="52"/>
      <c r="AN18" s="52"/>
      <c r="AO18" s="52"/>
      <c r="AP18" s="52"/>
      <c r="AQ18" s="52"/>
      <c r="AR18" s="52"/>
      <c r="AS18" s="52"/>
      <c r="AT18" s="52"/>
      <c r="AU18" s="52"/>
      <c r="AV18" s="38"/>
      <c r="AW18" s="38"/>
      <c r="AX18" s="38"/>
      <c r="AY18" s="52"/>
      <c r="AZ18" s="52"/>
      <c r="BA18" s="52"/>
      <c r="BB18" s="52"/>
      <c r="BC18" s="52"/>
      <c r="BD18" s="52"/>
      <c r="BE18" s="52"/>
      <c r="BF18" s="52"/>
      <c r="BG18" s="38"/>
      <c r="BH18" s="38"/>
      <c r="BI18" s="38"/>
      <c r="BJ18" s="38"/>
      <c r="BK18" s="38"/>
      <c r="BL18" s="38"/>
      <c r="BM18" s="38"/>
      <c r="BN18" s="38"/>
      <c r="BO18" s="38"/>
      <c r="BP18" s="38"/>
      <c r="BQ18" s="38"/>
      <c r="BR18" s="38"/>
    </row>
    <row r="19" spans="1:70" ht="12.75" customHeight="1" x14ac:dyDescent="0.2">
      <c r="A19" s="52"/>
      <c r="B19" s="52"/>
      <c r="C19" s="52"/>
      <c r="D19" s="52"/>
      <c r="E19" s="210"/>
      <c r="F19" s="210"/>
      <c r="G19" s="210"/>
      <c r="H19" s="210"/>
      <c r="I19" s="210"/>
      <c r="J19" s="210"/>
      <c r="K19" s="210"/>
      <c r="L19" s="210"/>
      <c r="M19" s="210"/>
      <c r="N19" s="210"/>
      <c r="O19" s="210"/>
      <c r="P19" s="210"/>
      <c r="Q19" s="210"/>
      <c r="R19" s="210"/>
      <c r="S19" s="210"/>
      <c r="T19" s="210"/>
      <c r="U19" s="210"/>
      <c r="V19" s="52"/>
      <c r="W19" s="52"/>
      <c r="X19" s="210"/>
      <c r="Y19" s="52"/>
      <c r="Z19" s="52"/>
      <c r="AA19" s="52"/>
      <c r="AB19" s="53"/>
      <c r="AC19" s="52"/>
      <c r="AD19" s="52"/>
      <c r="AE19" s="52"/>
      <c r="AF19" s="52"/>
      <c r="AG19" s="52"/>
      <c r="AH19" s="52"/>
      <c r="AI19" s="52"/>
      <c r="AJ19" s="52"/>
      <c r="AK19" s="52"/>
      <c r="AL19" s="52"/>
      <c r="AM19" s="52"/>
      <c r="AN19" s="52"/>
      <c r="AO19" s="52"/>
      <c r="AP19" s="52"/>
      <c r="AQ19" s="52"/>
      <c r="AR19" s="52"/>
      <c r="AS19" s="52"/>
      <c r="AT19" s="52"/>
      <c r="AU19" s="52"/>
      <c r="AV19" s="38"/>
      <c r="AW19" s="38"/>
      <c r="AX19" s="38"/>
      <c r="AY19" s="52"/>
      <c r="AZ19" s="52"/>
      <c r="BA19" s="52"/>
      <c r="BB19" s="52"/>
      <c r="BC19" s="52"/>
      <c r="BD19" s="52"/>
      <c r="BE19" s="52"/>
      <c r="BF19" s="52"/>
      <c r="BG19" s="38"/>
      <c r="BH19" s="38"/>
      <c r="BI19" s="38"/>
      <c r="BJ19" s="38"/>
      <c r="BK19" s="38"/>
      <c r="BL19" s="38"/>
      <c r="BM19" s="38"/>
      <c r="BN19" s="38"/>
      <c r="BO19" s="38"/>
      <c r="BP19" s="38"/>
      <c r="BQ19" s="38"/>
      <c r="BR19" s="38"/>
    </row>
    <row r="20" spans="1:70" ht="12.75" customHeight="1" x14ac:dyDescent="0.2">
      <c r="A20" s="52"/>
      <c r="B20" s="52"/>
      <c r="C20" s="52"/>
      <c r="D20" s="52"/>
      <c r="E20" s="210"/>
      <c r="F20" s="210"/>
      <c r="G20" s="210"/>
      <c r="H20" s="210"/>
      <c r="I20" s="210"/>
      <c r="J20" s="210"/>
      <c r="K20" s="210"/>
      <c r="L20" s="210"/>
      <c r="M20" s="210"/>
      <c r="N20" s="210"/>
      <c r="O20" s="210"/>
      <c r="P20" s="210"/>
      <c r="Q20" s="210"/>
      <c r="R20" s="210"/>
      <c r="S20" s="210"/>
      <c r="T20" s="210"/>
      <c r="U20" s="210"/>
      <c r="V20" s="52"/>
      <c r="W20" s="52"/>
      <c r="X20" s="210"/>
      <c r="Y20" s="52"/>
      <c r="Z20" s="52"/>
      <c r="AA20" s="52"/>
      <c r="AB20" s="53"/>
      <c r="AC20" s="52"/>
      <c r="AD20" s="52"/>
      <c r="AE20" s="52"/>
      <c r="AF20" s="52"/>
      <c r="AG20" s="52"/>
      <c r="AH20" s="52"/>
      <c r="AI20" s="52"/>
      <c r="AJ20" s="52"/>
      <c r="AK20" s="52"/>
      <c r="AL20" s="52"/>
      <c r="AM20" s="52"/>
      <c r="AN20" s="52"/>
      <c r="AO20" s="52"/>
      <c r="AP20" s="52"/>
      <c r="AQ20" s="52"/>
      <c r="AR20" s="52"/>
      <c r="AS20" s="52"/>
      <c r="AT20" s="52"/>
      <c r="AU20" s="52"/>
      <c r="AV20" s="38"/>
      <c r="AW20" s="38"/>
      <c r="AX20" s="38"/>
      <c r="AY20" s="52"/>
      <c r="AZ20" s="52"/>
      <c r="BA20" s="52"/>
      <c r="BB20" s="52"/>
      <c r="BC20" s="52"/>
      <c r="BD20" s="52"/>
      <c r="BE20" s="52"/>
      <c r="BF20" s="52"/>
      <c r="BG20" s="38"/>
      <c r="BH20" s="38"/>
      <c r="BI20" s="38"/>
      <c r="BJ20" s="38"/>
      <c r="BK20" s="38"/>
      <c r="BL20" s="38"/>
      <c r="BM20" s="38"/>
      <c r="BN20" s="38"/>
      <c r="BO20" s="38"/>
      <c r="BP20" s="38"/>
      <c r="BQ20" s="38"/>
      <c r="BR20" s="38"/>
    </row>
    <row r="21" spans="1:70" ht="12.75" customHeight="1" x14ac:dyDescent="0.2">
      <c r="A21" s="52"/>
      <c r="B21" s="52"/>
      <c r="C21" s="52"/>
      <c r="D21" s="52"/>
      <c r="E21" s="210"/>
      <c r="F21" s="210"/>
      <c r="G21" s="210"/>
      <c r="H21" s="210"/>
      <c r="I21" s="210"/>
      <c r="J21" s="210"/>
      <c r="K21" s="210"/>
      <c r="L21" s="210"/>
      <c r="M21" s="210"/>
      <c r="N21" s="210"/>
      <c r="O21" s="210"/>
      <c r="P21" s="210"/>
      <c r="Q21" s="210"/>
      <c r="R21" s="210"/>
      <c r="S21" s="210"/>
      <c r="T21" s="210"/>
      <c r="U21" s="210"/>
      <c r="V21" s="52"/>
      <c r="W21" s="52"/>
      <c r="X21" s="210"/>
      <c r="Y21" s="52"/>
      <c r="Z21" s="52"/>
      <c r="AA21" s="52"/>
      <c r="AB21" s="53"/>
      <c r="AC21" s="52"/>
      <c r="AD21" s="52"/>
      <c r="AE21" s="52"/>
      <c r="AF21" s="52"/>
      <c r="AG21" s="52"/>
      <c r="AH21" s="52"/>
      <c r="AI21" s="52"/>
      <c r="AJ21" s="52"/>
      <c r="AK21" s="52"/>
      <c r="AL21" s="52"/>
      <c r="AM21" s="52"/>
      <c r="AN21" s="52"/>
      <c r="AO21" s="52"/>
      <c r="AP21" s="52"/>
      <c r="AQ21" s="52"/>
      <c r="AR21" s="52"/>
      <c r="AS21" s="52"/>
      <c r="AT21" s="52"/>
      <c r="AU21" s="52"/>
      <c r="AV21" s="38"/>
      <c r="AW21" s="38"/>
      <c r="AX21" s="38"/>
      <c r="AY21" s="52"/>
      <c r="AZ21" s="52"/>
      <c r="BA21" s="52"/>
      <c r="BB21" s="52"/>
      <c r="BC21" s="52"/>
      <c r="BD21" s="52"/>
      <c r="BE21" s="52"/>
      <c r="BF21" s="52"/>
      <c r="BG21" s="38"/>
      <c r="BH21" s="38"/>
      <c r="BI21" s="38"/>
      <c r="BJ21" s="38"/>
      <c r="BK21" s="38"/>
      <c r="BL21" s="38"/>
      <c r="BM21" s="38"/>
      <c r="BN21" s="38"/>
      <c r="BO21" s="38"/>
      <c r="BP21" s="38"/>
      <c r="BQ21" s="38"/>
      <c r="BR21" s="38"/>
    </row>
    <row r="22" spans="1:70" ht="12.75" customHeight="1" x14ac:dyDescent="0.2">
      <c r="A22" s="52"/>
      <c r="B22" s="52"/>
      <c r="C22" s="52"/>
      <c r="D22" s="52"/>
      <c r="E22" s="210"/>
      <c r="F22" s="210"/>
      <c r="G22" s="210"/>
      <c r="H22" s="210"/>
      <c r="I22" s="210"/>
      <c r="J22" s="210"/>
      <c r="K22" s="210"/>
      <c r="L22" s="210"/>
      <c r="M22" s="210"/>
      <c r="N22" s="210"/>
      <c r="O22" s="210"/>
      <c r="P22" s="210"/>
      <c r="Q22" s="210"/>
      <c r="R22" s="210"/>
      <c r="S22" s="210"/>
      <c r="T22" s="210"/>
      <c r="U22" s="210"/>
      <c r="V22" s="52"/>
      <c r="W22" s="52"/>
      <c r="X22" s="210"/>
      <c r="Y22" s="52"/>
      <c r="Z22" s="52"/>
      <c r="AA22" s="52"/>
      <c r="AB22" s="53"/>
      <c r="AC22" s="52"/>
      <c r="AD22" s="52"/>
      <c r="AE22" s="52"/>
      <c r="AF22" s="52"/>
      <c r="AG22" s="52"/>
      <c r="AH22" s="52"/>
      <c r="AI22" s="52"/>
      <c r="AJ22" s="52"/>
      <c r="AK22" s="52"/>
      <c r="AL22" s="52"/>
      <c r="AM22" s="52"/>
      <c r="AN22" s="52"/>
      <c r="AO22" s="52"/>
      <c r="AP22" s="52"/>
      <c r="AQ22" s="52"/>
      <c r="AR22" s="52"/>
      <c r="AS22" s="52"/>
      <c r="AT22" s="52"/>
      <c r="AU22" s="52"/>
      <c r="AV22" s="38"/>
      <c r="AW22" s="38"/>
      <c r="AX22" s="38"/>
      <c r="AY22" s="52"/>
      <c r="AZ22" s="52"/>
      <c r="BA22" s="52"/>
      <c r="BB22" s="52"/>
      <c r="BC22" s="52"/>
      <c r="BD22" s="52"/>
      <c r="BE22" s="52"/>
      <c r="BF22" s="52"/>
      <c r="BG22" s="38"/>
      <c r="BH22" s="38"/>
      <c r="BI22" s="38"/>
      <c r="BJ22" s="38"/>
      <c r="BK22" s="38"/>
      <c r="BL22" s="38"/>
      <c r="BM22" s="38"/>
      <c r="BN22" s="38"/>
      <c r="BO22" s="38"/>
      <c r="BP22" s="38"/>
      <c r="BQ22" s="38"/>
      <c r="BR22" s="38"/>
    </row>
    <row r="23" spans="1:70" ht="12.75" customHeight="1" x14ac:dyDescent="0.2">
      <c r="A23" s="52"/>
      <c r="B23" s="52"/>
      <c r="C23" s="52"/>
      <c r="D23" s="52"/>
      <c r="E23" s="210"/>
      <c r="F23" s="210"/>
      <c r="G23" s="210"/>
      <c r="H23" s="210"/>
      <c r="I23" s="210"/>
      <c r="J23" s="210"/>
      <c r="K23" s="210"/>
      <c r="L23" s="210"/>
      <c r="M23" s="210"/>
      <c r="N23" s="210"/>
      <c r="O23" s="210"/>
      <c r="P23" s="210"/>
      <c r="Q23" s="210"/>
      <c r="R23" s="210"/>
      <c r="S23" s="210"/>
      <c r="T23" s="210"/>
      <c r="U23" s="210"/>
      <c r="V23" s="52"/>
      <c r="W23" s="52"/>
      <c r="X23" s="210"/>
      <c r="Y23" s="52"/>
      <c r="Z23" s="52"/>
      <c r="AA23" s="52"/>
      <c r="AB23" s="53"/>
      <c r="AC23" s="52"/>
      <c r="AD23" s="52"/>
      <c r="AE23" s="52"/>
      <c r="AF23" s="52"/>
      <c r="AG23" s="52"/>
      <c r="AH23" s="52"/>
      <c r="AI23" s="52"/>
      <c r="AJ23" s="52"/>
      <c r="AK23" s="52"/>
      <c r="AL23" s="52"/>
      <c r="AM23" s="52"/>
      <c r="AN23" s="52"/>
      <c r="AO23" s="52"/>
      <c r="AP23" s="52"/>
      <c r="AQ23" s="52"/>
      <c r="AR23" s="52"/>
      <c r="AS23" s="52"/>
      <c r="AT23" s="52"/>
      <c r="AU23" s="52"/>
      <c r="AV23" s="38"/>
      <c r="AW23" s="38"/>
      <c r="AX23" s="38"/>
      <c r="AY23" s="52"/>
      <c r="AZ23" s="52"/>
      <c r="BA23" s="52"/>
      <c r="BB23" s="52"/>
      <c r="BC23" s="52"/>
      <c r="BD23" s="52"/>
      <c r="BE23" s="52"/>
      <c r="BF23" s="52"/>
      <c r="BG23" s="38"/>
      <c r="BH23" s="38"/>
      <c r="BI23" s="38"/>
      <c r="BJ23" s="38"/>
      <c r="BK23" s="38"/>
      <c r="BL23" s="38"/>
      <c r="BM23" s="38"/>
      <c r="BN23" s="38"/>
      <c r="BO23" s="38"/>
      <c r="BP23" s="38"/>
      <c r="BQ23" s="38"/>
      <c r="BR23" s="38"/>
    </row>
    <row r="24" spans="1:70" ht="12.75" customHeight="1" x14ac:dyDescent="0.2">
      <c r="A24" s="52"/>
      <c r="B24" s="52"/>
      <c r="C24" s="52"/>
      <c r="D24" s="52"/>
      <c r="E24" s="210"/>
      <c r="F24" s="210"/>
      <c r="G24" s="210"/>
      <c r="H24" s="210"/>
      <c r="I24" s="210"/>
      <c r="J24" s="210"/>
      <c r="K24" s="210"/>
      <c r="L24" s="210"/>
      <c r="M24" s="210"/>
      <c r="N24" s="210"/>
      <c r="O24" s="210"/>
      <c r="P24" s="210"/>
      <c r="Q24" s="210"/>
      <c r="R24" s="210"/>
      <c r="S24" s="210"/>
      <c r="T24" s="210"/>
      <c r="U24" s="210"/>
      <c r="V24" s="52"/>
      <c r="W24" s="52"/>
      <c r="X24" s="210"/>
      <c r="Y24" s="52"/>
      <c r="Z24" s="52"/>
      <c r="AA24" s="52"/>
      <c r="AB24" s="53"/>
      <c r="AC24" s="52"/>
      <c r="AD24" s="52"/>
      <c r="AE24" s="52"/>
      <c r="AF24" s="52"/>
      <c r="AG24" s="52"/>
      <c r="AH24" s="52"/>
      <c r="AI24" s="52"/>
      <c r="AJ24" s="52"/>
      <c r="AK24" s="52"/>
      <c r="AL24" s="52"/>
      <c r="AM24" s="52"/>
      <c r="AN24" s="52"/>
      <c r="AO24" s="52"/>
      <c r="AP24" s="52"/>
      <c r="AQ24" s="52"/>
      <c r="AR24" s="52"/>
      <c r="AS24" s="52"/>
      <c r="AT24" s="52"/>
      <c r="AU24" s="52"/>
      <c r="AV24" s="38"/>
      <c r="AW24" s="38"/>
      <c r="AX24" s="38"/>
      <c r="AY24" s="52"/>
      <c r="AZ24" s="52"/>
      <c r="BA24" s="52"/>
      <c r="BB24" s="52"/>
      <c r="BC24" s="52"/>
      <c r="BD24" s="52"/>
      <c r="BE24" s="52"/>
      <c r="BF24" s="52"/>
      <c r="BG24" s="38"/>
      <c r="BH24" s="38"/>
      <c r="BI24" s="38"/>
      <c r="BJ24" s="38"/>
      <c r="BK24" s="38"/>
      <c r="BL24" s="38"/>
      <c r="BM24" s="38"/>
      <c r="BN24" s="38"/>
      <c r="BO24" s="38"/>
      <c r="BP24" s="38"/>
      <c r="BQ24" s="38"/>
      <c r="BR24" s="38"/>
    </row>
    <row r="25" spans="1:70" ht="12.75" customHeight="1" x14ac:dyDescent="0.2">
      <c r="A25" s="52"/>
      <c r="B25" s="52"/>
      <c r="C25" s="52"/>
      <c r="D25" s="52"/>
      <c r="E25" s="210"/>
      <c r="F25" s="210"/>
      <c r="G25" s="210"/>
      <c r="H25" s="210"/>
      <c r="I25" s="210"/>
      <c r="J25" s="210"/>
      <c r="K25" s="210"/>
      <c r="L25" s="210"/>
      <c r="M25" s="210"/>
      <c r="N25" s="210"/>
      <c r="O25" s="210"/>
      <c r="P25" s="210"/>
      <c r="Q25" s="210"/>
      <c r="R25" s="210"/>
      <c r="S25" s="210"/>
      <c r="T25" s="210"/>
      <c r="U25" s="210"/>
      <c r="V25" s="52"/>
      <c r="W25" s="52"/>
      <c r="X25" s="210"/>
      <c r="Y25" s="52"/>
      <c r="Z25" s="52"/>
      <c r="AA25" s="52"/>
      <c r="AB25" s="53"/>
      <c r="AC25" s="52"/>
      <c r="AD25" s="52"/>
      <c r="AE25" s="52"/>
      <c r="AF25" s="52"/>
      <c r="AG25" s="52"/>
      <c r="AH25" s="52"/>
      <c r="AI25" s="52"/>
      <c r="AJ25" s="52"/>
      <c r="AK25" s="52"/>
      <c r="AL25" s="52"/>
      <c r="AM25" s="52"/>
      <c r="AN25" s="52"/>
      <c r="AO25" s="52"/>
      <c r="AP25" s="52"/>
      <c r="AQ25" s="52"/>
      <c r="AR25" s="52"/>
      <c r="AS25" s="52"/>
      <c r="AT25" s="52"/>
      <c r="AU25" s="52"/>
      <c r="AV25" s="38"/>
      <c r="AW25" s="38"/>
      <c r="AX25" s="38"/>
      <c r="AY25" s="52"/>
      <c r="AZ25" s="52"/>
      <c r="BA25" s="52"/>
      <c r="BB25" s="52"/>
      <c r="BC25" s="52"/>
      <c r="BD25" s="52"/>
      <c r="BE25" s="52"/>
      <c r="BF25" s="52"/>
      <c r="BG25" s="38"/>
      <c r="BH25" s="38"/>
      <c r="BI25" s="38"/>
      <c r="BJ25" s="38"/>
      <c r="BK25" s="38"/>
      <c r="BL25" s="38"/>
      <c r="BM25" s="38"/>
      <c r="BN25" s="38"/>
      <c r="BO25" s="38"/>
      <c r="BP25" s="38"/>
      <c r="BQ25" s="38"/>
      <c r="BR25" s="38"/>
    </row>
    <row r="26" spans="1:70" ht="12.75" customHeight="1" x14ac:dyDescent="0.2">
      <c r="A26" s="52"/>
      <c r="B26" s="52"/>
      <c r="C26" s="52"/>
      <c r="D26" s="52"/>
      <c r="E26" s="210"/>
      <c r="F26" s="210"/>
      <c r="G26" s="210"/>
      <c r="H26" s="210"/>
      <c r="I26" s="210"/>
      <c r="J26" s="210"/>
      <c r="K26" s="210"/>
      <c r="L26" s="210"/>
      <c r="M26" s="210"/>
      <c r="N26" s="210"/>
      <c r="O26" s="210"/>
      <c r="P26" s="210"/>
      <c r="Q26" s="210"/>
      <c r="R26" s="210"/>
      <c r="S26" s="210"/>
      <c r="T26" s="210"/>
      <c r="U26" s="210"/>
      <c r="V26" s="52"/>
      <c r="W26" s="52"/>
      <c r="X26" s="210"/>
      <c r="Y26" s="52"/>
      <c r="Z26" s="52"/>
      <c r="AA26" s="52"/>
      <c r="AB26" s="53"/>
      <c r="AC26" s="52"/>
      <c r="AD26" s="52"/>
      <c r="AE26" s="52"/>
      <c r="AF26" s="52"/>
      <c r="AG26" s="52"/>
      <c r="AH26" s="52"/>
      <c r="AI26" s="52"/>
      <c r="AJ26" s="52"/>
      <c r="AK26" s="52"/>
      <c r="AL26" s="52"/>
      <c r="AM26" s="52"/>
      <c r="AN26" s="52"/>
      <c r="AO26" s="52"/>
      <c r="AP26" s="52"/>
      <c r="AQ26" s="52"/>
      <c r="AR26" s="52"/>
      <c r="AS26" s="52"/>
      <c r="AT26" s="52"/>
      <c r="AU26" s="52"/>
      <c r="AV26" s="38"/>
      <c r="AW26" s="38"/>
      <c r="AX26" s="38"/>
      <c r="AY26" s="52"/>
      <c r="AZ26" s="52"/>
      <c r="BA26" s="52"/>
      <c r="BB26" s="52"/>
      <c r="BC26" s="52"/>
      <c r="BD26" s="52"/>
      <c r="BE26" s="52"/>
      <c r="BF26" s="52"/>
      <c r="BG26" s="38"/>
      <c r="BH26" s="38"/>
      <c r="BI26" s="38"/>
      <c r="BJ26" s="38"/>
      <c r="BK26" s="38"/>
      <c r="BL26" s="38"/>
      <c r="BM26" s="38"/>
      <c r="BN26" s="38"/>
      <c r="BO26" s="38"/>
      <c r="BP26" s="38"/>
      <c r="BQ26" s="38"/>
      <c r="BR26" s="38"/>
    </row>
    <row r="27" spans="1:70" ht="12.75" customHeight="1" x14ac:dyDescent="0.2">
      <c r="A27" s="52"/>
      <c r="B27" s="52"/>
      <c r="C27" s="52"/>
      <c r="D27" s="52"/>
      <c r="E27" s="210"/>
      <c r="F27" s="210"/>
      <c r="G27" s="210"/>
      <c r="H27" s="210"/>
      <c r="I27" s="210"/>
      <c r="J27" s="210"/>
      <c r="K27" s="210"/>
      <c r="L27" s="210"/>
      <c r="M27" s="210"/>
      <c r="N27" s="210"/>
      <c r="O27" s="210"/>
      <c r="P27" s="210"/>
      <c r="Q27" s="210"/>
      <c r="R27" s="210"/>
      <c r="S27" s="210"/>
      <c r="T27" s="210"/>
      <c r="U27" s="210"/>
      <c r="V27" s="52"/>
      <c r="W27" s="52"/>
      <c r="X27" s="210"/>
      <c r="Y27" s="52"/>
      <c r="Z27" s="52"/>
      <c r="AA27" s="52"/>
      <c r="AB27" s="53"/>
      <c r="AC27" s="52"/>
      <c r="AD27" s="52"/>
      <c r="AE27" s="52"/>
      <c r="AF27" s="52"/>
      <c r="AG27" s="52"/>
      <c r="AH27" s="52"/>
      <c r="AI27" s="52"/>
      <c r="AJ27" s="52"/>
      <c r="AK27" s="52"/>
      <c r="AL27" s="52"/>
      <c r="AM27" s="52"/>
      <c r="AN27" s="52"/>
      <c r="AO27" s="52"/>
      <c r="AP27" s="52"/>
      <c r="AQ27" s="52"/>
      <c r="AR27" s="52"/>
      <c r="AS27" s="52"/>
      <c r="AT27" s="52"/>
      <c r="AU27" s="52"/>
      <c r="AV27" s="38"/>
      <c r="AW27" s="38"/>
      <c r="AX27" s="38"/>
      <c r="AY27" s="52"/>
      <c r="AZ27" s="52"/>
      <c r="BA27" s="52"/>
      <c r="BB27" s="52"/>
      <c r="BC27" s="52"/>
      <c r="BD27" s="52"/>
      <c r="BE27" s="52"/>
      <c r="BF27" s="52"/>
      <c r="BG27" s="38"/>
      <c r="BH27" s="38"/>
      <c r="BI27" s="38"/>
      <c r="BJ27" s="38"/>
      <c r="BK27" s="38"/>
      <c r="BL27" s="38"/>
      <c r="BM27" s="38"/>
      <c r="BN27" s="38"/>
      <c r="BO27" s="38"/>
      <c r="BP27" s="38"/>
      <c r="BQ27" s="38"/>
      <c r="BR27" s="38"/>
    </row>
    <row r="28" spans="1:70" ht="12.75" customHeight="1" x14ac:dyDescent="0.2">
      <c r="A28" s="52"/>
      <c r="B28" s="52"/>
      <c r="C28" s="52"/>
      <c r="D28" s="52"/>
      <c r="E28" s="210"/>
      <c r="F28" s="210"/>
      <c r="G28" s="210"/>
      <c r="H28" s="210"/>
      <c r="I28" s="210"/>
      <c r="J28" s="210"/>
      <c r="K28" s="210"/>
      <c r="L28" s="210"/>
      <c r="M28" s="210"/>
      <c r="N28" s="210"/>
      <c r="O28" s="210"/>
      <c r="P28" s="210"/>
      <c r="Q28" s="210"/>
      <c r="R28" s="210"/>
      <c r="S28" s="210"/>
      <c r="T28" s="210"/>
      <c r="U28" s="210"/>
      <c r="V28" s="52"/>
      <c r="W28" s="52"/>
      <c r="X28" s="210"/>
      <c r="Y28" s="52"/>
      <c r="Z28" s="52"/>
      <c r="AA28" s="52"/>
      <c r="AB28" s="53"/>
      <c r="AC28" s="52"/>
      <c r="AD28" s="52"/>
      <c r="AE28" s="52"/>
      <c r="AF28" s="52"/>
      <c r="AG28" s="52"/>
      <c r="AH28" s="52"/>
      <c r="AI28" s="52"/>
      <c r="AJ28" s="52"/>
      <c r="AK28" s="52"/>
      <c r="AL28" s="52"/>
      <c r="AM28" s="52"/>
      <c r="AN28" s="52"/>
      <c r="AO28" s="52"/>
      <c r="AP28" s="52"/>
      <c r="AQ28" s="52"/>
      <c r="AR28" s="52"/>
      <c r="AS28" s="52"/>
      <c r="AT28" s="52"/>
      <c r="AU28" s="52"/>
      <c r="AV28" s="38"/>
      <c r="AW28" s="38"/>
      <c r="AX28" s="38"/>
      <c r="AY28" s="52"/>
      <c r="AZ28" s="52"/>
      <c r="BA28" s="52"/>
      <c r="BB28" s="52"/>
      <c r="BC28" s="52"/>
      <c r="BD28" s="52"/>
      <c r="BE28" s="52"/>
      <c r="BF28" s="52"/>
      <c r="BG28" s="38"/>
      <c r="BH28" s="38"/>
      <c r="BI28" s="38"/>
      <c r="BJ28" s="38"/>
      <c r="BK28" s="38"/>
      <c r="BL28" s="38"/>
      <c r="BM28" s="38"/>
      <c r="BN28" s="38"/>
      <c r="BO28" s="38"/>
      <c r="BP28" s="38"/>
      <c r="BQ28" s="38"/>
      <c r="BR28" s="38"/>
    </row>
    <row r="29" spans="1:70" ht="12.75" customHeight="1" x14ac:dyDescent="0.2">
      <c r="A29" s="52"/>
      <c r="B29" s="52"/>
      <c r="C29" s="52"/>
      <c r="D29" s="52"/>
      <c r="E29" s="210"/>
      <c r="F29" s="210"/>
      <c r="G29" s="210"/>
      <c r="H29" s="210"/>
      <c r="I29" s="210"/>
      <c r="J29" s="210"/>
      <c r="K29" s="210"/>
      <c r="L29" s="210"/>
      <c r="M29" s="210"/>
      <c r="N29" s="210"/>
      <c r="O29" s="210"/>
      <c r="P29" s="210"/>
      <c r="Q29" s="210"/>
      <c r="R29" s="210"/>
      <c r="S29" s="210"/>
      <c r="T29" s="210"/>
      <c r="U29" s="210"/>
      <c r="V29" s="52"/>
      <c r="W29" s="52"/>
      <c r="X29" s="210"/>
      <c r="Y29" s="52"/>
      <c r="Z29" s="52"/>
      <c r="AA29" s="52"/>
      <c r="AB29" s="53"/>
      <c r="AC29" s="52"/>
      <c r="AD29" s="52"/>
      <c r="AE29" s="52"/>
      <c r="AF29" s="52"/>
      <c r="AG29" s="52"/>
      <c r="AH29" s="52"/>
      <c r="AI29" s="52"/>
      <c r="AJ29" s="52"/>
      <c r="AK29" s="52"/>
      <c r="AL29" s="52"/>
      <c r="AM29" s="52"/>
      <c r="AN29" s="52"/>
      <c r="AO29" s="52"/>
      <c r="AP29" s="52"/>
      <c r="AQ29" s="52"/>
      <c r="AR29" s="52"/>
      <c r="AS29" s="52"/>
      <c r="AT29" s="52"/>
      <c r="AU29" s="52"/>
      <c r="AV29" s="38"/>
      <c r="AW29" s="38"/>
      <c r="AX29" s="38"/>
      <c r="AY29" s="52"/>
      <c r="AZ29" s="52"/>
      <c r="BA29" s="52"/>
      <c r="BB29" s="52"/>
      <c r="BC29" s="52"/>
      <c r="BD29" s="52"/>
      <c r="BE29" s="52"/>
      <c r="BF29" s="52"/>
      <c r="BG29" s="38"/>
      <c r="BH29" s="38"/>
      <c r="BI29" s="38"/>
      <c r="BJ29" s="38"/>
      <c r="BK29" s="38"/>
      <c r="BL29" s="38"/>
      <c r="BM29" s="38"/>
      <c r="BN29" s="38"/>
      <c r="BO29" s="38"/>
      <c r="BP29" s="38"/>
      <c r="BQ29" s="38"/>
      <c r="BR29" s="38"/>
    </row>
    <row r="30" spans="1:70" ht="12.75" customHeight="1" x14ac:dyDescent="0.2">
      <c r="A30" s="52"/>
      <c r="B30" s="52"/>
      <c r="C30" s="52"/>
      <c r="D30" s="52"/>
      <c r="E30" s="210"/>
      <c r="F30" s="210"/>
      <c r="G30" s="210"/>
      <c r="H30" s="210"/>
      <c r="I30" s="210"/>
      <c r="J30" s="210"/>
      <c r="K30" s="210"/>
      <c r="L30" s="210"/>
      <c r="M30" s="210"/>
      <c r="N30" s="210"/>
      <c r="O30" s="210"/>
      <c r="P30" s="210"/>
      <c r="Q30" s="210"/>
      <c r="R30" s="210"/>
      <c r="S30" s="210"/>
      <c r="T30" s="210"/>
      <c r="U30" s="210"/>
      <c r="V30" s="52"/>
      <c r="W30" s="52"/>
      <c r="X30" s="210"/>
      <c r="Y30" s="52"/>
      <c r="Z30" s="52"/>
      <c r="AA30" s="52"/>
      <c r="AB30" s="53"/>
      <c r="AC30" s="52"/>
      <c r="AD30" s="52"/>
      <c r="AE30" s="52"/>
      <c r="AF30" s="52"/>
      <c r="AG30" s="52"/>
      <c r="AH30" s="52"/>
      <c r="AI30" s="52"/>
      <c r="AJ30" s="52"/>
      <c r="AK30" s="52"/>
      <c r="AL30" s="52"/>
      <c r="AM30" s="52"/>
      <c r="AN30" s="52"/>
      <c r="AO30" s="52"/>
      <c r="AP30" s="52"/>
      <c r="AQ30" s="52"/>
      <c r="AR30" s="52"/>
      <c r="AS30" s="52"/>
      <c r="AT30" s="52"/>
      <c r="AU30" s="52"/>
      <c r="AV30" s="38"/>
      <c r="AW30" s="38"/>
      <c r="AX30" s="38"/>
      <c r="AY30" s="52"/>
      <c r="AZ30" s="52"/>
      <c r="BA30" s="52"/>
      <c r="BB30" s="52"/>
      <c r="BC30" s="52"/>
      <c r="BD30" s="52"/>
      <c r="BE30" s="52"/>
      <c r="BF30" s="52"/>
      <c r="BG30" s="38"/>
      <c r="BH30" s="38"/>
      <c r="BI30" s="38"/>
      <c r="BJ30" s="38"/>
      <c r="BK30" s="38"/>
      <c r="BL30" s="38"/>
      <c r="BM30" s="38"/>
      <c r="BN30" s="38"/>
      <c r="BO30" s="38"/>
      <c r="BP30" s="38"/>
      <c r="BQ30" s="38"/>
      <c r="BR30" s="38"/>
    </row>
    <row r="31" spans="1:70" ht="12.75" customHeight="1" x14ac:dyDescent="0.2">
      <c r="A31" s="52"/>
      <c r="B31" s="52"/>
      <c r="C31" s="52"/>
      <c r="D31" s="52"/>
      <c r="E31" s="210"/>
      <c r="F31" s="210"/>
      <c r="G31" s="210"/>
      <c r="H31" s="210"/>
      <c r="I31" s="210"/>
      <c r="J31" s="210"/>
      <c r="K31" s="210"/>
      <c r="L31" s="210"/>
      <c r="M31" s="210"/>
      <c r="N31" s="210"/>
      <c r="O31" s="210"/>
      <c r="P31" s="210"/>
      <c r="Q31" s="210"/>
      <c r="R31" s="210"/>
      <c r="S31" s="210"/>
      <c r="T31" s="210"/>
      <c r="U31" s="210"/>
      <c r="V31" s="52"/>
      <c r="W31" s="52"/>
      <c r="X31" s="210"/>
      <c r="Y31" s="52"/>
      <c r="Z31" s="52"/>
      <c r="AA31" s="52"/>
      <c r="AB31" s="53"/>
      <c r="AC31" s="52"/>
      <c r="AD31" s="52"/>
      <c r="AE31" s="52"/>
      <c r="AF31" s="52"/>
      <c r="AG31" s="52"/>
      <c r="AH31" s="52"/>
      <c r="AI31" s="52"/>
      <c r="AJ31" s="52"/>
      <c r="AK31" s="52"/>
      <c r="AL31" s="52"/>
      <c r="AM31" s="52"/>
      <c r="AN31" s="52"/>
      <c r="AO31" s="52"/>
      <c r="AP31" s="52"/>
      <c r="AQ31" s="52"/>
      <c r="AR31" s="52"/>
      <c r="AS31" s="52"/>
      <c r="AT31" s="52"/>
      <c r="AU31" s="52"/>
      <c r="AV31" s="38"/>
      <c r="AW31" s="38"/>
      <c r="AX31" s="38"/>
      <c r="AY31" s="52"/>
      <c r="AZ31" s="52"/>
      <c r="BA31" s="52"/>
      <c r="BB31" s="52"/>
      <c r="BC31" s="52"/>
      <c r="BD31" s="52"/>
      <c r="BE31" s="52"/>
      <c r="BF31" s="52"/>
      <c r="BG31" s="38"/>
      <c r="BH31" s="38"/>
      <c r="BI31" s="38"/>
      <c r="BJ31" s="38"/>
      <c r="BK31" s="38"/>
      <c r="BL31" s="38"/>
      <c r="BM31" s="38"/>
      <c r="BN31" s="38"/>
      <c r="BO31" s="38"/>
      <c r="BP31" s="38"/>
      <c r="BQ31" s="38"/>
      <c r="BR31" s="38"/>
    </row>
    <row r="32" spans="1:70" ht="12.75" customHeight="1" x14ac:dyDescent="0.2">
      <c r="A32" s="52"/>
      <c r="B32" s="52"/>
      <c r="C32" s="52"/>
      <c r="D32" s="52"/>
      <c r="E32" s="210"/>
      <c r="F32" s="210"/>
      <c r="G32" s="210"/>
      <c r="H32" s="210"/>
      <c r="I32" s="210"/>
      <c r="J32" s="210"/>
      <c r="K32" s="210"/>
      <c r="L32" s="210"/>
      <c r="M32" s="210"/>
      <c r="N32" s="210"/>
      <c r="O32" s="210"/>
      <c r="P32" s="210"/>
      <c r="Q32" s="210"/>
      <c r="R32" s="210"/>
      <c r="S32" s="210"/>
      <c r="T32" s="210"/>
      <c r="U32" s="210"/>
      <c r="V32" s="52"/>
      <c r="W32" s="52"/>
      <c r="X32" s="210"/>
      <c r="Y32" s="52"/>
      <c r="Z32" s="52"/>
      <c r="AA32" s="52"/>
      <c r="AB32" s="53"/>
      <c r="AC32" s="52"/>
      <c r="AD32" s="52"/>
      <c r="AE32" s="52"/>
      <c r="AF32" s="52"/>
      <c r="AG32" s="52"/>
      <c r="AH32" s="52"/>
      <c r="AI32" s="52"/>
      <c r="AJ32" s="52"/>
      <c r="AK32" s="52"/>
      <c r="AL32" s="52"/>
      <c r="AM32" s="52"/>
      <c r="AN32" s="52"/>
      <c r="AO32" s="52"/>
      <c r="AP32" s="52"/>
      <c r="AQ32" s="52"/>
      <c r="AR32" s="52"/>
      <c r="AS32" s="52"/>
      <c r="AT32" s="52"/>
      <c r="AU32" s="52"/>
      <c r="AV32" s="38"/>
      <c r="AW32" s="38"/>
      <c r="AX32" s="38"/>
      <c r="AY32" s="52"/>
      <c r="AZ32" s="52"/>
      <c r="BA32" s="52"/>
      <c r="BB32" s="52"/>
      <c r="BC32" s="52"/>
      <c r="BD32" s="52"/>
      <c r="BE32" s="52"/>
      <c r="BF32" s="52"/>
      <c r="BG32" s="38"/>
      <c r="BH32" s="38"/>
      <c r="BI32" s="38"/>
      <c r="BJ32" s="38"/>
      <c r="BK32" s="38"/>
      <c r="BL32" s="38"/>
      <c r="BM32" s="38"/>
      <c r="BN32" s="38"/>
      <c r="BO32" s="38"/>
      <c r="BP32" s="38"/>
      <c r="BQ32" s="38"/>
      <c r="BR32" s="38"/>
    </row>
    <row r="33" spans="1:70" ht="12.75" customHeight="1" x14ac:dyDescent="0.2">
      <c r="A33" s="52"/>
      <c r="B33" s="52"/>
      <c r="C33" s="52"/>
      <c r="D33" s="52"/>
      <c r="E33" s="210"/>
      <c r="F33" s="210"/>
      <c r="G33" s="210"/>
      <c r="H33" s="210"/>
      <c r="I33" s="210"/>
      <c r="J33" s="210"/>
      <c r="K33" s="210"/>
      <c r="L33" s="210"/>
      <c r="M33" s="210"/>
      <c r="N33" s="210"/>
      <c r="O33" s="210"/>
      <c r="P33" s="210"/>
      <c r="Q33" s="210"/>
      <c r="R33" s="210"/>
      <c r="S33" s="210"/>
      <c r="T33" s="210"/>
      <c r="U33" s="210"/>
      <c r="V33" s="52"/>
      <c r="W33" s="52"/>
      <c r="X33" s="210"/>
      <c r="Y33" s="52"/>
      <c r="Z33" s="52"/>
      <c r="AA33" s="52"/>
      <c r="AB33" s="53"/>
      <c r="AC33" s="52"/>
      <c r="AD33" s="52"/>
      <c r="AE33" s="52"/>
      <c r="AF33" s="52"/>
      <c r="AG33" s="52"/>
      <c r="AH33" s="52"/>
      <c r="AI33" s="52"/>
      <c r="AJ33" s="52"/>
      <c r="AK33" s="52"/>
      <c r="AL33" s="52"/>
      <c r="AM33" s="52"/>
      <c r="AN33" s="52"/>
      <c r="AO33" s="52"/>
      <c r="AP33" s="52"/>
      <c r="AQ33" s="52"/>
      <c r="AR33" s="52"/>
      <c r="AS33" s="52"/>
      <c r="AT33" s="52"/>
      <c r="AU33" s="52"/>
      <c r="AV33" s="38"/>
      <c r="AW33" s="38"/>
      <c r="AX33" s="38"/>
      <c r="AY33" s="52"/>
      <c r="AZ33" s="52"/>
      <c r="BA33" s="52"/>
      <c r="BB33" s="52"/>
      <c r="BC33" s="52"/>
      <c r="BD33" s="52"/>
      <c r="BE33" s="52"/>
      <c r="BF33" s="52"/>
      <c r="BG33" s="38"/>
      <c r="BH33" s="38"/>
      <c r="BI33" s="38"/>
      <c r="BJ33" s="38"/>
      <c r="BK33" s="38"/>
      <c r="BL33" s="38"/>
      <c r="BM33" s="38"/>
      <c r="BN33" s="38"/>
      <c r="BO33" s="38"/>
      <c r="BP33" s="38"/>
      <c r="BQ33" s="38"/>
      <c r="BR33" s="38"/>
    </row>
    <row r="34" spans="1:70" ht="12.75" customHeight="1" x14ac:dyDescent="0.2">
      <c r="A34" s="52"/>
      <c r="B34" s="52"/>
      <c r="C34" s="52"/>
      <c r="D34" s="52"/>
      <c r="E34" s="210"/>
      <c r="F34" s="210"/>
      <c r="G34" s="210"/>
      <c r="H34" s="210"/>
      <c r="I34" s="210"/>
      <c r="J34" s="210"/>
      <c r="K34" s="210"/>
      <c r="L34" s="210"/>
      <c r="M34" s="210"/>
      <c r="N34" s="210"/>
      <c r="O34" s="210"/>
      <c r="P34" s="210"/>
      <c r="Q34" s="210"/>
      <c r="R34" s="210"/>
      <c r="S34" s="210"/>
      <c r="T34" s="210"/>
      <c r="U34" s="210"/>
      <c r="V34" s="52"/>
      <c r="W34" s="52"/>
      <c r="X34" s="210"/>
      <c r="Y34" s="52"/>
      <c r="Z34" s="52"/>
      <c r="AA34" s="52"/>
      <c r="AB34" s="53"/>
      <c r="AC34" s="52"/>
      <c r="AD34" s="52"/>
      <c r="AE34" s="52"/>
      <c r="AF34" s="52"/>
      <c r="AG34" s="52"/>
      <c r="AH34" s="52"/>
      <c r="AI34" s="52"/>
      <c r="AJ34" s="52"/>
      <c r="AK34" s="52"/>
      <c r="AL34" s="52"/>
      <c r="AM34" s="52"/>
      <c r="AN34" s="52"/>
      <c r="AO34" s="52"/>
      <c r="AP34" s="52"/>
      <c r="AQ34" s="52"/>
      <c r="AR34" s="52"/>
      <c r="AS34" s="52"/>
      <c r="AT34" s="52"/>
      <c r="AU34" s="52"/>
      <c r="AV34" s="38"/>
      <c r="AW34" s="38"/>
      <c r="AX34" s="38"/>
      <c r="AY34" s="52"/>
      <c r="AZ34" s="52"/>
      <c r="BA34" s="52"/>
      <c r="BB34" s="52"/>
      <c r="BC34" s="52"/>
      <c r="BD34" s="52"/>
      <c r="BE34" s="52"/>
      <c r="BF34" s="52"/>
      <c r="BG34" s="38"/>
      <c r="BH34" s="38"/>
      <c r="BI34" s="38"/>
      <c r="BJ34" s="38"/>
      <c r="BK34" s="38"/>
      <c r="BL34" s="38"/>
      <c r="BM34" s="38"/>
      <c r="BN34" s="38"/>
      <c r="BO34" s="38"/>
      <c r="BP34" s="38"/>
      <c r="BQ34" s="38"/>
      <c r="BR34" s="38"/>
    </row>
    <row r="35" spans="1:70" ht="12.75" customHeight="1" x14ac:dyDescent="0.2">
      <c r="A35" s="52"/>
      <c r="B35" s="52"/>
      <c r="C35" s="52"/>
      <c r="D35" s="52"/>
      <c r="E35" s="210"/>
      <c r="F35" s="210"/>
      <c r="G35" s="210"/>
      <c r="H35" s="210"/>
      <c r="I35" s="210"/>
      <c r="J35" s="210"/>
      <c r="K35" s="210"/>
      <c r="L35" s="210"/>
      <c r="M35" s="210"/>
      <c r="N35" s="210"/>
      <c r="O35" s="210"/>
      <c r="P35" s="210"/>
      <c r="Q35" s="210"/>
      <c r="R35" s="210"/>
      <c r="S35" s="210"/>
      <c r="T35" s="210"/>
      <c r="U35" s="210"/>
      <c r="V35" s="52"/>
      <c r="W35" s="52"/>
      <c r="X35" s="210"/>
      <c r="Y35" s="52"/>
      <c r="Z35" s="52"/>
      <c r="AA35" s="52"/>
      <c r="AB35" s="53"/>
      <c r="AC35" s="52"/>
      <c r="AD35" s="52"/>
      <c r="AE35" s="52"/>
      <c r="AF35" s="52"/>
      <c r="AG35" s="52"/>
      <c r="AH35" s="52"/>
      <c r="AI35" s="52"/>
      <c r="AJ35" s="52"/>
      <c r="AK35" s="52"/>
      <c r="AL35" s="52"/>
      <c r="AM35" s="52"/>
      <c r="AN35" s="52"/>
      <c r="AO35" s="52"/>
      <c r="AP35" s="52"/>
      <c r="AQ35" s="52"/>
      <c r="AR35" s="52"/>
      <c r="AS35" s="52"/>
      <c r="AT35" s="52"/>
      <c r="AU35" s="52"/>
      <c r="AV35" s="38"/>
      <c r="AW35" s="38"/>
      <c r="AX35" s="38"/>
      <c r="AY35" s="52"/>
      <c r="AZ35" s="52"/>
      <c r="BA35" s="52"/>
      <c r="BB35" s="52"/>
      <c r="BC35" s="52"/>
      <c r="BD35" s="52"/>
      <c r="BE35" s="52"/>
      <c r="BF35" s="52"/>
      <c r="BG35" s="38"/>
      <c r="BH35" s="38"/>
      <c r="BI35" s="38"/>
      <c r="BJ35" s="38"/>
      <c r="BK35" s="38"/>
      <c r="BL35" s="38"/>
      <c r="BM35" s="38"/>
      <c r="BN35" s="38"/>
      <c r="BO35" s="38"/>
      <c r="BP35" s="38"/>
      <c r="BQ35" s="38"/>
      <c r="BR35" s="38"/>
    </row>
    <row r="36" spans="1:70" ht="12.75" customHeight="1" x14ac:dyDescent="0.2">
      <c r="A36" s="52"/>
      <c r="B36" s="52"/>
      <c r="C36" s="52"/>
      <c r="D36" s="52"/>
      <c r="E36" s="210"/>
      <c r="F36" s="210"/>
      <c r="G36" s="210"/>
      <c r="H36" s="210"/>
      <c r="I36" s="210"/>
      <c r="J36" s="210"/>
      <c r="K36" s="210"/>
      <c r="L36" s="210"/>
      <c r="M36" s="210"/>
      <c r="N36" s="210"/>
      <c r="O36" s="210"/>
      <c r="P36" s="210"/>
      <c r="Q36" s="210"/>
      <c r="R36" s="210"/>
      <c r="S36" s="210"/>
      <c r="T36" s="210"/>
      <c r="U36" s="210"/>
      <c r="V36" s="52"/>
      <c r="W36" s="52"/>
      <c r="X36" s="210"/>
      <c r="Y36" s="52"/>
      <c r="Z36" s="52"/>
      <c r="AA36" s="52"/>
      <c r="AB36" s="53"/>
      <c r="AC36" s="52"/>
      <c r="AD36" s="52"/>
      <c r="AE36" s="52"/>
      <c r="AF36" s="52"/>
      <c r="AG36" s="52"/>
      <c r="AH36" s="52"/>
      <c r="AI36" s="52"/>
      <c r="AJ36" s="52"/>
      <c r="AK36" s="52"/>
      <c r="AL36" s="52"/>
      <c r="AM36" s="52"/>
      <c r="AN36" s="52"/>
      <c r="AO36" s="52"/>
      <c r="AP36" s="52"/>
      <c r="AQ36" s="52"/>
      <c r="AR36" s="52"/>
      <c r="AS36" s="52"/>
      <c r="AT36" s="52"/>
      <c r="AU36" s="52"/>
      <c r="AV36" s="38"/>
      <c r="AW36" s="38"/>
      <c r="AX36" s="38"/>
      <c r="AY36" s="52"/>
      <c r="AZ36" s="52"/>
      <c r="BA36" s="52"/>
      <c r="BB36" s="52"/>
      <c r="BC36" s="52"/>
      <c r="BD36" s="52"/>
      <c r="BE36" s="52"/>
      <c r="BF36" s="52"/>
      <c r="BG36" s="38"/>
      <c r="BH36" s="38"/>
      <c r="BI36" s="38"/>
      <c r="BJ36" s="38"/>
      <c r="BK36" s="38"/>
      <c r="BL36" s="38"/>
      <c r="BM36" s="38"/>
      <c r="BN36" s="38"/>
      <c r="BO36" s="38"/>
      <c r="BP36" s="38"/>
      <c r="BQ36" s="38"/>
      <c r="BR36" s="38"/>
    </row>
    <row r="37" spans="1:70" ht="12.75" customHeight="1" x14ac:dyDescent="0.2">
      <c r="A37" s="52"/>
      <c r="B37" s="52"/>
      <c r="C37" s="52"/>
      <c r="D37" s="52"/>
      <c r="E37" s="210"/>
      <c r="F37" s="210"/>
      <c r="G37" s="210"/>
      <c r="H37" s="210"/>
      <c r="I37" s="210"/>
      <c r="J37" s="210"/>
      <c r="K37" s="210"/>
      <c r="L37" s="210"/>
      <c r="M37" s="210"/>
      <c r="N37" s="210"/>
      <c r="O37" s="210"/>
      <c r="P37" s="210"/>
      <c r="Q37" s="210"/>
      <c r="R37" s="210"/>
      <c r="S37" s="210"/>
      <c r="T37" s="210"/>
      <c r="U37" s="210"/>
      <c r="V37" s="52"/>
      <c r="W37" s="52"/>
      <c r="X37" s="210"/>
      <c r="Y37" s="52"/>
      <c r="Z37" s="52"/>
      <c r="AA37" s="52"/>
      <c r="AB37" s="53"/>
      <c r="AC37" s="52"/>
      <c r="AD37" s="52"/>
      <c r="AE37" s="52"/>
      <c r="AF37" s="52"/>
      <c r="AG37" s="52"/>
      <c r="AH37" s="52"/>
      <c r="AI37" s="52"/>
      <c r="AJ37" s="52"/>
      <c r="AK37" s="52"/>
      <c r="AL37" s="52"/>
      <c r="AM37" s="52"/>
      <c r="AN37" s="52"/>
      <c r="AO37" s="52"/>
      <c r="AP37" s="52"/>
      <c r="AQ37" s="52"/>
      <c r="AR37" s="52"/>
      <c r="AS37" s="52"/>
      <c r="AT37" s="52"/>
      <c r="AU37" s="52"/>
      <c r="AV37" s="38"/>
      <c r="AW37" s="38"/>
      <c r="AX37" s="38"/>
      <c r="AY37" s="52"/>
      <c r="AZ37" s="52"/>
      <c r="BA37" s="52"/>
      <c r="BB37" s="52"/>
      <c r="BC37" s="52"/>
      <c r="BD37" s="52"/>
      <c r="BE37" s="52"/>
      <c r="BF37" s="52"/>
      <c r="BG37" s="38"/>
      <c r="BH37" s="38"/>
      <c r="BI37" s="38"/>
      <c r="BJ37" s="38"/>
      <c r="BK37" s="38"/>
      <c r="BL37" s="38"/>
      <c r="BM37" s="38"/>
      <c r="BN37" s="38"/>
      <c r="BO37" s="38"/>
      <c r="BP37" s="38"/>
      <c r="BQ37" s="38"/>
      <c r="BR37" s="38"/>
    </row>
    <row r="38" spans="1:70" ht="12.75" customHeight="1" x14ac:dyDescent="0.2">
      <c r="A38" s="52"/>
      <c r="B38" s="52"/>
      <c r="C38" s="52"/>
      <c r="D38" s="52"/>
      <c r="E38" s="210"/>
      <c r="F38" s="210"/>
      <c r="G38" s="210"/>
      <c r="H38" s="210"/>
      <c r="I38" s="210"/>
      <c r="J38" s="210"/>
      <c r="K38" s="210"/>
      <c r="L38" s="210"/>
      <c r="M38" s="210"/>
      <c r="N38" s="210"/>
      <c r="O38" s="210"/>
      <c r="P38" s="210"/>
      <c r="Q38" s="210"/>
      <c r="R38" s="210"/>
      <c r="S38" s="210"/>
      <c r="T38" s="210"/>
      <c r="U38" s="210"/>
      <c r="V38" s="52"/>
      <c r="W38" s="52"/>
      <c r="X38" s="210"/>
      <c r="Y38" s="52"/>
      <c r="Z38" s="52"/>
      <c r="AA38" s="52"/>
      <c r="AB38" s="53"/>
      <c r="AC38" s="52"/>
      <c r="AD38" s="52"/>
      <c r="AE38" s="52"/>
      <c r="AF38" s="52"/>
      <c r="AG38" s="52"/>
      <c r="AH38" s="52"/>
      <c r="AI38" s="52"/>
      <c r="AJ38" s="52"/>
      <c r="AK38" s="52"/>
      <c r="AL38" s="52"/>
      <c r="AM38" s="52"/>
      <c r="AN38" s="52"/>
      <c r="AO38" s="52"/>
      <c r="AP38" s="52"/>
      <c r="AQ38" s="52"/>
      <c r="AR38" s="52"/>
      <c r="AS38" s="52"/>
      <c r="AT38" s="52"/>
      <c r="AU38" s="52"/>
      <c r="AV38" s="38"/>
      <c r="AW38" s="38"/>
      <c r="AX38" s="38"/>
      <c r="AY38" s="52"/>
      <c r="AZ38" s="52"/>
      <c r="BA38" s="52"/>
      <c r="BB38" s="52"/>
      <c r="BC38" s="52"/>
      <c r="BD38" s="52"/>
      <c r="BE38" s="52"/>
      <c r="BF38" s="52"/>
      <c r="BG38" s="52"/>
      <c r="BH38" s="52"/>
      <c r="BI38" s="52"/>
      <c r="BJ38" s="52"/>
      <c r="BK38" s="52"/>
      <c r="BL38" s="52"/>
      <c r="BM38" s="52"/>
      <c r="BN38" s="52"/>
      <c r="BO38" s="52"/>
      <c r="BP38" s="52"/>
      <c r="BQ38" s="52"/>
      <c r="BR38" s="52"/>
    </row>
    <row r="39" spans="1:70" ht="12.75" customHeight="1" x14ac:dyDescent="0.2">
      <c r="A39" s="52"/>
      <c r="B39" s="52"/>
      <c r="C39" s="52"/>
      <c r="D39" s="52"/>
      <c r="E39" s="210"/>
      <c r="F39" s="210"/>
      <c r="G39" s="210"/>
      <c r="H39" s="210"/>
      <c r="I39" s="210"/>
      <c r="J39" s="210"/>
      <c r="K39" s="210"/>
      <c r="L39" s="210"/>
      <c r="M39" s="210"/>
      <c r="N39" s="210"/>
      <c r="O39" s="210"/>
      <c r="P39" s="210"/>
      <c r="Q39" s="210"/>
      <c r="R39" s="210"/>
      <c r="S39" s="210"/>
      <c r="T39" s="210"/>
      <c r="U39" s="210"/>
      <c r="V39" s="52"/>
      <c r="W39" s="52"/>
      <c r="X39" s="210"/>
      <c r="Y39" s="52"/>
      <c r="Z39" s="52"/>
      <c r="AA39" s="52"/>
      <c r="AB39" s="53"/>
      <c r="AC39" s="52"/>
      <c r="AD39" s="52"/>
      <c r="AE39" s="52"/>
      <c r="AF39" s="52"/>
      <c r="AG39" s="52"/>
      <c r="AH39" s="52"/>
      <c r="AI39" s="52"/>
      <c r="AJ39" s="52"/>
      <c r="AK39" s="52"/>
      <c r="AL39" s="52"/>
      <c r="AM39" s="52"/>
      <c r="AN39" s="52"/>
      <c r="AO39" s="52"/>
      <c r="AP39" s="52"/>
      <c r="AQ39" s="52"/>
      <c r="AR39" s="52"/>
      <c r="AS39" s="52"/>
      <c r="AT39" s="52"/>
      <c r="AU39" s="52"/>
      <c r="AV39" s="38"/>
      <c r="AW39" s="38"/>
      <c r="AX39" s="38"/>
      <c r="AY39" s="52"/>
      <c r="AZ39" s="52"/>
      <c r="BA39" s="52"/>
      <c r="BB39" s="52"/>
      <c r="BC39" s="52"/>
      <c r="BD39" s="52"/>
      <c r="BE39" s="52"/>
      <c r="BF39" s="52"/>
      <c r="BG39" s="52"/>
      <c r="BH39" s="52"/>
      <c r="BI39" s="52"/>
      <c r="BJ39" s="52"/>
      <c r="BK39" s="52"/>
      <c r="BL39" s="52"/>
      <c r="BM39" s="52"/>
      <c r="BN39" s="52"/>
      <c r="BO39" s="52"/>
      <c r="BP39" s="52"/>
      <c r="BQ39" s="52"/>
      <c r="BR39" s="52"/>
    </row>
    <row r="40" spans="1:70" ht="12.75" customHeight="1" x14ac:dyDescent="0.2">
      <c r="A40" s="52"/>
      <c r="B40" s="52"/>
      <c r="C40" s="52"/>
      <c r="D40" s="52"/>
      <c r="E40" s="210"/>
      <c r="F40" s="210"/>
      <c r="G40" s="210"/>
      <c r="H40" s="210"/>
      <c r="I40" s="210"/>
      <c r="J40" s="210"/>
      <c r="K40" s="210"/>
      <c r="L40" s="210"/>
      <c r="M40" s="210"/>
      <c r="N40" s="210"/>
      <c r="O40" s="210"/>
      <c r="P40" s="210"/>
      <c r="Q40" s="210"/>
      <c r="R40" s="210"/>
      <c r="S40" s="210"/>
      <c r="T40" s="210"/>
      <c r="U40" s="210"/>
      <c r="V40" s="52"/>
      <c r="W40" s="52"/>
      <c r="X40" s="210"/>
      <c r="Y40" s="52"/>
      <c r="Z40" s="52"/>
      <c r="AA40" s="52"/>
      <c r="AB40" s="53"/>
      <c r="AC40" s="52"/>
      <c r="AD40" s="52"/>
      <c r="AE40" s="52"/>
      <c r="AF40" s="52"/>
      <c r="AG40" s="52"/>
      <c r="AH40" s="52"/>
      <c r="AI40" s="52"/>
      <c r="AJ40" s="52"/>
      <c r="AK40" s="52"/>
      <c r="AL40" s="52"/>
      <c r="AM40" s="52"/>
      <c r="AN40" s="52"/>
      <c r="AO40" s="52"/>
      <c r="AP40" s="52"/>
      <c r="AQ40" s="52"/>
      <c r="AR40" s="52"/>
      <c r="AS40" s="52"/>
      <c r="AT40" s="52"/>
      <c r="AU40" s="52"/>
      <c r="AV40" s="38"/>
      <c r="AW40" s="38"/>
      <c r="AX40" s="38"/>
      <c r="AY40" s="52"/>
      <c r="AZ40" s="52"/>
      <c r="BA40" s="52"/>
      <c r="BB40" s="52"/>
      <c r="BC40" s="52"/>
      <c r="BD40" s="52"/>
      <c r="BE40" s="52"/>
      <c r="BF40" s="52"/>
      <c r="BG40" s="52"/>
      <c r="BH40" s="52"/>
      <c r="BI40" s="52"/>
      <c r="BJ40" s="52"/>
      <c r="BK40" s="52"/>
      <c r="BL40" s="52"/>
      <c r="BM40" s="52"/>
      <c r="BN40" s="52"/>
      <c r="BO40" s="52"/>
      <c r="BP40" s="52"/>
      <c r="BQ40" s="52"/>
      <c r="BR40" s="52"/>
    </row>
    <row r="41" spans="1:70" ht="12.75" customHeight="1" x14ac:dyDescent="0.2">
      <c r="A41" s="52"/>
      <c r="B41" s="52"/>
      <c r="C41" s="52"/>
      <c r="D41" s="52"/>
      <c r="E41" s="210"/>
      <c r="F41" s="210"/>
      <c r="G41" s="210"/>
      <c r="H41" s="210"/>
      <c r="I41" s="210"/>
      <c r="J41" s="210"/>
      <c r="K41" s="210"/>
      <c r="L41" s="210"/>
      <c r="M41" s="210"/>
      <c r="N41" s="210"/>
      <c r="O41" s="210"/>
      <c r="P41" s="210"/>
      <c r="Q41" s="210"/>
      <c r="R41" s="210"/>
      <c r="S41" s="210"/>
      <c r="T41" s="210"/>
      <c r="U41" s="210"/>
      <c r="V41" s="52"/>
      <c r="W41" s="52"/>
      <c r="X41" s="210"/>
      <c r="Y41" s="52"/>
      <c r="Z41" s="52"/>
      <c r="AA41" s="52"/>
      <c r="AB41" s="53"/>
      <c r="AC41" s="52"/>
      <c r="AD41" s="52"/>
      <c r="AE41" s="52"/>
      <c r="AF41" s="52"/>
      <c r="AG41" s="52"/>
      <c r="AH41" s="52"/>
      <c r="AI41" s="52"/>
      <c r="AJ41" s="52"/>
      <c r="AK41" s="52"/>
      <c r="AL41" s="52"/>
      <c r="AM41" s="52"/>
      <c r="AN41" s="52"/>
      <c r="AO41" s="52"/>
      <c r="AP41" s="52"/>
      <c r="AQ41" s="52"/>
      <c r="AR41" s="52"/>
      <c r="AS41" s="52"/>
      <c r="AT41" s="52"/>
      <c r="AU41" s="52"/>
      <c r="AV41" s="38"/>
      <c r="AW41" s="38"/>
      <c r="AX41" s="38"/>
      <c r="AY41" s="52"/>
      <c r="AZ41" s="52"/>
      <c r="BA41" s="52"/>
      <c r="BB41" s="52"/>
      <c r="BC41" s="52"/>
      <c r="BD41" s="52"/>
      <c r="BE41" s="52"/>
      <c r="BF41" s="52"/>
      <c r="BG41" s="52"/>
      <c r="BH41" s="52"/>
      <c r="BI41" s="52"/>
      <c r="BJ41" s="52"/>
      <c r="BK41" s="52"/>
      <c r="BL41" s="52"/>
      <c r="BM41" s="52"/>
      <c r="BN41" s="52"/>
      <c r="BO41" s="52"/>
      <c r="BP41" s="52"/>
      <c r="BQ41" s="52"/>
      <c r="BR41" s="52"/>
    </row>
    <row r="42" spans="1:70" ht="12.75" customHeight="1" x14ac:dyDescent="0.2">
      <c r="A42" s="52"/>
      <c r="B42" s="52"/>
      <c r="C42" s="52"/>
      <c r="D42" s="52"/>
      <c r="E42" s="210"/>
      <c r="F42" s="210"/>
      <c r="G42" s="210"/>
      <c r="H42" s="210"/>
      <c r="I42" s="210"/>
      <c r="J42" s="210"/>
      <c r="K42" s="210"/>
      <c r="L42" s="210"/>
      <c r="M42" s="210"/>
      <c r="N42" s="210"/>
      <c r="O42" s="210"/>
      <c r="P42" s="210"/>
      <c r="Q42" s="210"/>
      <c r="R42" s="210"/>
      <c r="S42" s="210"/>
      <c r="T42" s="210"/>
      <c r="U42" s="210"/>
      <c r="V42" s="52"/>
      <c r="W42" s="52"/>
      <c r="X42" s="210"/>
      <c r="Y42" s="52"/>
      <c r="Z42" s="52"/>
      <c r="AA42" s="52"/>
      <c r="AB42" s="53"/>
      <c r="AC42" s="52"/>
      <c r="AD42" s="52"/>
      <c r="AE42" s="52"/>
      <c r="AF42" s="52"/>
      <c r="AG42" s="52"/>
      <c r="AH42" s="52"/>
      <c r="AI42" s="52"/>
      <c r="AJ42" s="52"/>
      <c r="AK42" s="52"/>
      <c r="AL42" s="52"/>
      <c r="AM42" s="52"/>
      <c r="AN42" s="52"/>
      <c r="AO42" s="52"/>
      <c r="AP42" s="52"/>
      <c r="AQ42" s="52"/>
      <c r="AR42" s="52"/>
      <c r="AS42" s="52"/>
      <c r="AT42" s="52"/>
      <c r="AU42" s="52"/>
      <c r="AV42" s="38"/>
      <c r="AW42" s="38"/>
      <c r="AX42" s="38"/>
      <c r="AY42" s="52"/>
      <c r="AZ42" s="52"/>
      <c r="BA42" s="52"/>
      <c r="BB42" s="52"/>
      <c r="BC42" s="52"/>
      <c r="BD42" s="52"/>
      <c r="BE42" s="52"/>
      <c r="BF42" s="52"/>
      <c r="BG42" s="52"/>
      <c r="BH42" s="52"/>
      <c r="BI42" s="52"/>
      <c r="BJ42" s="52"/>
      <c r="BK42" s="52"/>
      <c r="BL42" s="52"/>
      <c r="BM42" s="52"/>
      <c r="BN42" s="52"/>
      <c r="BO42" s="52"/>
      <c r="BP42" s="52"/>
      <c r="BQ42" s="52"/>
      <c r="BR42" s="52"/>
    </row>
    <row r="43" spans="1:70" ht="12.75" customHeight="1" x14ac:dyDescent="0.2">
      <c r="A43" s="52"/>
      <c r="B43" s="52"/>
      <c r="C43" s="52"/>
      <c r="D43" s="52"/>
      <c r="E43" s="210"/>
      <c r="F43" s="210"/>
      <c r="G43" s="210"/>
      <c r="H43" s="210"/>
      <c r="I43" s="210"/>
      <c r="J43" s="210"/>
      <c r="K43" s="210"/>
      <c r="L43" s="210"/>
      <c r="M43" s="210"/>
      <c r="N43" s="210"/>
      <c r="O43" s="210"/>
      <c r="P43" s="210"/>
      <c r="Q43" s="210"/>
      <c r="R43" s="210"/>
      <c r="S43" s="210"/>
      <c r="T43" s="210"/>
      <c r="U43" s="210"/>
      <c r="V43" s="52"/>
      <c r="W43" s="52"/>
      <c r="X43" s="210"/>
      <c r="Y43" s="52"/>
      <c r="Z43" s="52"/>
      <c r="AA43" s="52"/>
      <c r="AB43" s="53"/>
      <c r="AC43" s="52"/>
      <c r="AD43" s="52"/>
      <c r="AE43" s="52"/>
      <c r="AF43" s="52"/>
      <c r="AG43" s="52"/>
      <c r="AH43" s="52"/>
      <c r="AI43" s="52"/>
      <c r="AJ43" s="52"/>
      <c r="AK43" s="52"/>
      <c r="AL43" s="52"/>
      <c r="AM43" s="52"/>
      <c r="AN43" s="52"/>
      <c r="AO43" s="52"/>
      <c r="AP43" s="52"/>
      <c r="AQ43" s="52"/>
      <c r="AR43" s="52"/>
      <c r="AS43" s="52"/>
      <c r="AT43" s="52"/>
      <c r="AU43" s="52"/>
      <c r="AV43" s="38"/>
      <c r="AW43" s="38"/>
      <c r="AX43" s="38"/>
      <c r="AY43" s="52"/>
      <c r="AZ43" s="52"/>
      <c r="BA43" s="52"/>
      <c r="BB43" s="52"/>
      <c r="BC43" s="52"/>
      <c r="BD43" s="52"/>
      <c r="BE43" s="52"/>
      <c r="BF43" s="52"/>
      <c r="BG43" s="52"/>
      <c r="BH43" s="52"/>
      <c r="BI43" s="52"/>
      <c r="BJ43" s="52"/>
      <c r="BK43" s="52"/>
      <c r="BL43" s="52"/>
      <c r="BM43" s="52"/>
      <c r="BN43" s="52"/>
      <c r="BO43" s="52"/>
      <c r="BP43" s="52"/>
      <c r="BQ43" s="52"/>
      <c r="BR43" s="52"/>
    </row>
    <row r="44" spans="1:70" ht="12.75" customHeight="1" x14ac:dyDescent="0.2">
      <c r="A44" s="52"/>
      <c r="B44" s="52"/>
      <c r="C44" s="52"/>
      <c r="D44" s="52"/>
      <c r="E44" s="210"/>
      <c r="F44" s="210"/>
      <c r="G44" s="210"/>
      <c r="H44" s="210"/>
      <c r="I44" s="210"/>
      <c r="J44" s="210"/>
      <c r="K44" s="210"/>
      <c r="L44" s="210"/>
      <c r="M44" s="210"/>
      <c r="N44" s="210"/>
      <c r="O44" s="210"/>
      <c r="P44" s="210"/>
      <c r="Q44" s="210"/>
      <c r="R44" s="210"/>
      <c r="S44" s="210"/>
      <c r="T44" s="210"/>
      <c r="U44" s="210"/>
      <c r="V44" s="52"/>
      <c r="W44" s="52"/>
      <c r="X44" s="210"/>
      <c r="Y44" s="52"/>
      <c r="Z44" s="52"/>
      <c r="AA44" s="52"/>
      <c r="AB44" s="53"/>
      <c r="AC44" s="52"/>
      <c r="AD44" s="52"/>
      <c r="AE44" s="52"/>
      <c r="AF44" s="52"/>
      <c r="AG44" s="52"/>
      <c r="AH44" s="52"/>
      <c r="AI44" s="52"/>
      <c r="AJ44" s="52"/>
      <c r="AK44" s="52"/>
      <c r="AL44" s="52"/>
      <c r="AM44" s="52"/>
      <c r="AN44" s="52"/>
      <c r="AO44" s="52"/>
      <c r="AP44" s="52"/>
      <c r="AQ44" s="52"/>
      <c r="AR44" s="52"/>
      <c r="AS44" s="52"/>
      <c r="AT44" s="52"/>
      <c r="AU44" s="52"/>
      <c r="AV44" s="38"/>
      <c r="AW44" s="38"/>
      <c r="AX44" s="38"/>
      <c r="AY44" s="52"/>
      <c r="AZ44" s="52"/>
      <c r="BA44" s="52"/>
      <c r="BB44" s="52"/>
      <c r="BC44" s="52"/>
      <c r="BD44" s="52"/>
      <c r="BE44" s="52"/>
      <c r="BF44" s="52"/>
      <c r="BG44" s="52"/>
      <c r="BH44" s="52"/>
      <c r="BI44" s="52"/>
      <c r="BJ44" s="52"/>
      <c r="BK44" s="52"/>
      <c r="BL44" s="52"/>
      <c r="BM44" s="52"/>
      <c r="BN44" s="52"/>
      <c r="BO44" s="52"/>
      <c r="BP44" s="52"/>
      <c r="BQ44" s="52"/>
      <c r="BR44" s="52"/>
    </row>
    <row r="45" spans="1:70" ht="12.75" customHeight="1" x14ac:dyDescent="0.2">
      <c r="A45" s="52"/>
      <c r="B45" s="52"/>
      <c r="C45" s="52"/>
      <c r="D45" s="52"/>
      <c r="E45" s="210"/>
      <c r="F45" s="210"/>
      <c r="G45" s="210"/>
      <c r="H45" s="210"/>
      <c r="I45" s="210"/>
      <c r="J45" s="210"/>
      <c r="K45" s="210"/>
      <c r="L45" s="210"/>
      <c r="M45" s="210"/>
      <c r="N45" s="210"/>
      <c r="O45" s="210"/>
      <c r="P45" s="210"/>
      <c r="Q45" s="210"/>
      <c r="R45" s="210"/>
      <c r="S45" s="210"/>
      <c r="T45" s="210"/>
      <c r="U45" s="210"/>
      <c r="V45" s="52"/>
      <c r="W45" s="52"/>
      <c r="X45" s="210"/>
      <c r="Y45" s="52"/>
      <c r="Z45" s="52"/>
      <c r="AA45" s="52"/>
      <c r="AB45" s="53"/>
      <c r="AC45" s="52"/>
      <c r="AD45" s="52"/>
      <c r="AE45" s="52"/>
      <c r="AF45" s="52"/>
      <c r="AG45" s="52"/>
      <c r="AH45" s="52"/>
      <c r="AI45" s="52"/>
      <c r="AJ45" s="52"/>
      <c r="AK45" s="52"/>
      <c r="AL45" s="52"/>
      <c r="AM45" s="52"/>
      <c r="AN45" s="52"/>
      <c r="AO45" s="52"/>
      <c r="AP45" s="52"/>
      <c r="AQ45" s="52"/>
      <c r="AR45" s="52"/>
      <c r="AS45" s="52"/>
      <c r="AT45" s="52"/>
      <c r="AU45" s="52"/>
      <c r="AV45" s="38"/>
      <c r="AW45" s="38"/>
      <c r="AX45" s="38"/>
      <c r="AY45" s="52"/>
      <c r="AZ45" s="52"/>
      <c r="BA45" s="52"/>
      <c r="BB45" s="52"/>
      <c r="BC45" s="52"/>
      <c r="BD45" s="52"/>
      <c r="BE45" s="52"/>
      <c r="BF45" s="52"/>
      <c r="BG45" s="52"/>
      <c r="BH45" s="52"/>
      <c r="BI45" s="52"/>
      <c r="BJ45" s="52"/>
      <c r="BK45" s="52"/>
      <c r="BL45" s="52"/>
      <c r="BM45" s="52"/>
      <c r="BN45" s="52"/>
      <c r="BO45" s="52"/>
      <c r="BP45" s="52"/>
      <c r="BQ45" s="52"/>
      <c r="BR45" s="52"/>
    </row>
    <row r="46" spans="1:70" ht="12.75" customHeight="1" x14ac:dyDescent="0.2">
      <c r="A46" s="52"/>
      <c r="B46" s="52"/>
      <c r="C46" s="52"/>
      <c r="D46" s="52"/>
      <c r="E46" s="210"/>
      <c r="F46" s="210"/>
      <c r="G46" s="210"/>
      <c r="H46" s="210"/>
      <c r="I46" s="210"/>
      <c r="J46" s="210"/>
      <c r="K46" s="210"/>
      <c r="L46" s="210"/>
      <c r="M46" s="210"/>
      <c r="N46" s="210"/>
      <c r="O46" s="210"/>
      <c r="P46" s="210"/>
      <c r="Q46" s="210"/>
      <c r="R46" s="210"/>
      <c r="S46" s="210"/>
      <c r="T46" s="210"/>
      <c r="U46" s="210"/>
      <c r="V46" s="52"/>
      <c r="W46" s="52"/>
      <c r="X46" s="210"/>
      <c r="Y46" s="52"/>
      <c r="Z46" s="52"/>
      <c r="AA46" s="52"/>
      <c r="AB46" s="53"/>
      <c r="AC46" s="52"/>
      <c r="AD46" s="52"/>
      <c r="AE46" s="52"/>
      <c r="AF46" s="52"/>
      <c r="AG46" s="52"/>
      <c r="AH46" s="52"/>
      <c r="AI46" s="52"/>
      <c r="AJ46" s="52"/>
      <c r="AK46" s="52"/>
      <c r="AL46" s="52"/>
      <c r="AM46" s="52"/>
      <c r="AN46" s="52"/>
      <c r="AO46" s="52"/>
      <c r="AP46" s="52"/>
      <c r="AQ46" s="52"/>
      <c r="AR46" s="52"/>
      <c r="AS46" s="52"/>
      <c r="AT46" s="52"/>
      <c r="AU46" s="52"/>
      <c r="AV46" s="38"/>
      <c r="AW46" s="38"/>
      <c r="AX46" s="38"/>
      <c r="AY46" s="52"/>
      <c r="AZ46" s="52"/>
      <c r="BA46" s="52"/>
      <c r="BB46" s="52"/>
      <c r="BC46" s="52"/>
      <c r="BD46" s="52"/>
      <c r="BE46" s="52"/>
      <c r="BF46" s="52"/>
      <c r="BG46" s="52"/>
      <c r="BH46" s="52"/>
      <c r="BI46" s="52"/>
      <c r="BJ46" s="52"/>
      <c r="BK46" s="52"/>
      <c r="BL46" s="52"/>
      <c r="BM46" s="52"/>
      <c r="BN46" s="52"/>
      <c r="BO46" s="52"/>
      <c r="BP46" s="52"/>
      <c r="BQ46" s="52"/>
      <c r="BR46" s="52"/>
    </row>
    <row r="47" spans="1:70" ht="12.75" customHeight="1" x14ac:dyDescent="0.2">
      <c r="A47" s="52"/>
      <c r="B47" s="52"/>
      <c r="C47" s="52"/>
      <c r="D47" s="52"/>
      <c r="E47" s="210"/>
      <c r="F47" s="210"/>
      <c r="G47" s="210"/>
      <c r="H47" s="210"/>
      <c r="I47" s="210"/>
      <c r="J47" s="210"/>
      <c r="K47" s="210"/>
      <c r="L47" s="210"/>
      <c r="M47" s="210"/>
      <c r="N47" s="210"/>
      <c r="O47" s="210"/>
      <c r="P47" s="210"/>
      <c r="Q47" s="210"/>
      <c r="R47" s="210"/>
      <c r="S47" s="210"/>
      <c r="T47" s="210"/>
      <c r="U47" s="210"/>
      <c r="V47" s="52"/>
      <c r="W47" s="52"/>
      <c r="X47" s="210"/>
      <c r="Y47" s="52"/>
      <c r="Z47" s="52"/>
      <c r="AA47" s="52"/>
      <c r="AB47" s="53"/>
      <c r="AC47" s="52"/>
      <c r="AD47" s="52"/>
      <c r="AE47" s="52"/>
      <c r="AF47" s="52"/>
      <c r="AG47" s="52"/>
      <c r="AH47" s="52"/>
      <c r="AI47" s="52"/>
      <c r="AJ47" s="52"/>
      <c r="AK47" s="52"/>
      <c r="AL47" s="52"/>
      <c r="AM47" s="52"/>
      <c r="AN47" s="52"/>
      <c r="AO47" s="52"/>
      <c r="AP47" s="52"/>
      <c r="AQ47" s="52"/>
      <c r="AR47" s="52"/>
      <c r="AS47" s="52"/>
      <c r="AT47" s="52"/>
      <c r="AU47" s="52"/>
      <c r="AV47" s="38"/>
      <c r="AW47" s="38"/>
      <c r="AX47" s="38"/>
      <c r="AY47" s="52"/>
      <c r="AZ47" s="52"/>
      <c r="BA47" s="52"/>
      <c r="BB47" s="52"/>
      <c r="BC47" s="52"/>
      <c r="BD47" s="52"/>
      <c r="BE47" s="52"/>
      <c r="BF47" s="52"/>
      <c r="BG47" s="52"/>
      <c r="BH47" s="52"/>
      <c r="BI47" s="52"/>
      <c r="BJ47" s="52"/>
      <c r="BK47" s="52"/>
      <c r="BL47" s="52"/>
      <c r="BM47" s="52"/>
      <c r="BN47" s="52"/>
      <c r="BO47" s="52"/>
      <c r="BP47" s="52"/>
      <c r="BQ47" s="52"/>
      <c r="BR47" s="52"/>
    </row>
    <row r="48" spans="1:70" ht="12.75" customHeight="1" x14ac:dyDescent="0.2">
      <c r="A48" s="52"/>
      <c r="B48" s="52"/>
      <c r="C48" s="52"/>
      <c r="D48" s="52"/>
      <c r="E48" s="210"/>
      <c r="F48" s="210"/>
      <c r="G48" s="210"/>
      <c r="H48" s="210"/>
      <c r="I48" s="210"/>
      <c r="J48" s="210"/>
      <c r="K48" s="210"/>
      <c r="L48" s="210"/>
      <c r="M48" s="210"/>
      <c r="N48" s="210"/>
      <c r="O48" s="210"/>
      <c r="P48" s="210"/>
      <c r="Q48" s="210"/>
      <c r="R48" s="210"/>
      <c r="S48" s="210"/>
      <c r="T48" s="210"/>
      <c r="U48" s="210"/>
      <c r="V48" s="52"/>
      <c r="W48" s="52"/>
      <c r="X48" s="210"/>
      <c r="Y48" s="52"/>
      <c r="Z48" s="52"/>
      <c r="AA48" s="52"/>
      <c r="AB48" s="53"/>
      <c r="AC48" s="52"/>
      <c r="AD48" s="52"/>
      <c r="AE48" s="52"/>
      <c r="AF48" s="52"/>
      <c r="AG48" s="52"/>
      <c r="AH48" s="52"/>
      <c r="AI48" s="52"/>
      <c r="AJ48" s="52"/>
      <c r="AK48" s="52"/>
      <c r="AL48" s="52"/>
      <c r="AM48" s="52"/>
      <c r="AN48" s="52"/>
      <c r="AO48" s="52"/>
      <c r="AP48" s="52"/>
      <c r="AQ48" s="52"/>
      <c r="AR48" s="52"/>
      <c r="AS48" s="52"/>
      <c r="AT48" s="52"/>
      <c r="AU48" s="52"/>
      <c r="AV48" s="38"/>
      <c r="AW48" s="38"/>
      <c r="AX48" s="38"/>
      <c r="AY48" s="52"/>
      <c r="AZ48" s="52"/>
      <c r="BA48" s="52"/>
      <c r="BB48" s="52"/>
      <c r="BC48" s="52"/>
      <c r="BD48" s="52"/>
      <c r="BE48" s="52"/>
      <c r="BF48" s="52"/>
      <c r="BG48" s="52"/>
      <c r="BH48" s="52"/>
      <c r="BI48" s="52"/>
      <c r="BJ48" s="52"/>
      <c r="BK48" s="52"/>
      <c r="BL48" s="52"/>
      <c r="BM48" s="52"/>
      <c r="BN48" s="52"/>
      <c r="BO48" s="52"/>
      <c r="BP48" s="52"/>
      <c r="BQ48" s="52"/>
      <c r="BR48" s="52"/>
    </row>
    <row r="49" spans="1:70" ht="12.75" customHeight="1" x14ac:dyDescent="0.2">
      <c r="A49" s="52"/>
      <c r="B49" s="52"/>
      <c r="C49" s="52"/>
      <c r="D49" s="52"/>
      <c r="E49" s="210"/>
      <c r="F49" s="210"/>
      <c r="G49" s="210"/>
      <c r="H49" s="210"/>
      <c r="I49" s="210"/>
      <c r="J49" s="210"/>
      <c r="K49" s="210"/>
      <c r="L49" s="210"/>
      <c r="M49" s="210"/>
      <c r="N49" s="210"/>
      <c r="O49" s="210"/>
      <c r="P49" s="210"/>
      <c r="Q49" s="210"/>
      <c r="R49" s="210"/>
      <c r="S49" s="210"/>
      <c r="T49" s="210"/>
      <c r="U49" s="210"/>
      <c r="V49" s="52"/>
      <c r="W49" s="52"/>
      <c r="X49" s="210"/>
      <c r="Y49" s="52"/>
      <c r="Z49" s="52"/>
      <c r="AA49" s="52"/>
      <c r="AB49" s="53"/>
      <c r="AC49" s="52"/>
      <c r="AD49" s="52"/>
      <c r="AE49" s="52"/>
      <c r="AF49" s="52"/>
      <c r="AG49" s="52"/>
      <c r="AH49" s="52"/>
      <c r="AI49" s="52"/>
      <c r="AJ49" s="52"/>
      <c r="AK49" s="52"/>
      <c r="AL49" s="52"/>
      <c r="AM49" s="52"/>
      <c r="AN49" s="52"/>
      <c r="AO49" s="52"/>
      <c r="AP49" s="52"/>
      <c r="AQ49" s="52"/>
      <c r="AR49" s="52"/>
      <c r="AS49" s="52"/>
      <c r="AT49" s="52"/>
      <c r="AU49" s="52"/>
      <c r="AV49" s="38"/>
      <c r="AW49" s="38"/>
      <c r="AX49" s="38"/>
      <c r="AY49" s="52"/>
      <c r="AZ49" s="52"/>
      <c r="BA49" s="52"/>
      <c r="BB49" s="52"/>
      <c r="BC49" s="52"/>
      <c r="BD49" s="52"/>
      <c r="BE49" s="52"/>
      <c r="BF49" s="52"/>
      <c r="BG49" s="52"/>
      <c r="BH49" s="52"/>
      <c r="BI49" s="52"/>
      <c r="BJ49" s="52"/>
      <c r="BK49" s="52"/>
      <c r="BL49" s="52"/>
      <c r="BM49" s="52"/>
      <c r="BN49" s="52"/>
      <c r="BO49" s="52"/>
      <c r="BP49" s="52"/>
      <c r="BQ49" s="52"/>
      <c r="BR49" s="52"/>
    </row>
    <row r="50" spans="1:70" ht="12.75" customHeight="1" x14ac:dyDescent="0.2">
      <c r="A50" s="52"/>
      <c r="B50" s="52"/>
      <c r="C50" s="52"/>
      <c r="D50" s="52"/>
      <c r="E50" s="210"/>
      <c r="F50" s="210"/>
      <c r="G50" s="210"/>
      <c r="H50" s="210"/>
      <c r="I50" s="210"/>
      <c r="J50" s="210"/>
      <c r="K50" s="210"/>
      <c r="L50" s="210"/>
      <c r="M50" s="210"/>
      <c r="N50" s="210"/>
      <c r="O50" s="210"/>
      <c r="P50" s="210"/>
      <c r="Q50" s="210"/>
      <c r="R50" s="210"/>
      <c r="S50" s="210"/>
      <c r="T50" s="210"/>
      <c r="U50" s="210"/>
      <c r="V50" s="52"/>
      <c r="W50" s="52"/>
      <c r="X50" s="210"/>
      <c r="Y50" s="52"/>
      <c r="Z50" s="52"/>
      <c r="AA50" s="52"/>
      <c r="AB50" s="53"/>
      <c r="AC50" s="52"/>
      <c r="AD50" s="52"/>
      <c r="AE50" s="52"/>
      <c r="AF50" s="52"/>
      <c r="AG50" s="52"/>
      <c r="AH50" s="52"/>
      <c r="AI50" s="52"/>
      <c r="AJ50" s="52"/>
      <c r="AK50" s="52"/>
      <c r="AL50" s="52"/>
      <c r="AM50" s="52"/>
      <c r="AN50" s="52"/>
      <c r="AO50" s="52"/>
      <c r="AP50" s="52"/>
      <c r="AQ50" s="52"/>
      <c r="AR50" s="52"/>
      <c r="AS50" s="52"/>
      <c r="AT50" s="52"/>
      <c r="AU50" s="52"/>
      <c r="AV50" s="38"/>
      <c r="AW50" s="38"/>
      <c r="AX50" s="38"/>
      <c r="AY50" s="52"/>
      <c r="AZ50" s="52"/>
      <c r="BA50" s="52"/>
      <c r="BB50" s="52"/>
      <c r="BC50" s="52"/>
      <c r="BD50" s="52"/>
      <c r="BE50" s="52"/>
      <c r="BF50" s="52"/>
      <c r="BG50" s="52"/>
      <c r="BH50" s="52"/>
      <c r="BI50" s="52"/>
      <c r="BJ50" s="52"/>
      <c r="BK50" s="52"/>
      <c r="BL50" s="52"/>
      <c r="BM50" s="52"/>
      <c r="BN50" s="52"/>
      <c r="BO50" s="52"/>
      <c r="BP50" s="52"/>
      <c r="BQ50" s="52"/>
      <c r="BR50" s="52"/>
    </row>
    <row r="51" spans="1:70" ht="12.75" customHeight="1" x14ac:dyDescent="0.2">
      <c r="A51" s="52"/>
      <c r="B51" s="52"/>
      <c r="C51" s="52"/>
      <c r="D51" s="52"/>
      <c r="E51" s="210"/>
      <c r="F51" s="210"/>
      <c r="G51" s="210"/>
      <c r="H51" s="210"/>
      <c r="I51" s="210"/>
      <c r="J51" s="210"/>
      <c r="K51" s="210"/>
      <c r="L51" s="210"/>
      <c r="M51" s="210"/>
      <c r="N51" s="210"/>
      <c r="O51" s="210"/>
      <c r="P51" s="210"/>
      <c r="Q51" s="210"/>
      <c r="R51" s="210"/>
      <c r="S51" s="210"/>
      <c r="T51" s="210"/>
      <c r="U51" s="210"/>
      <c r="V51" s="52"/>
      <c r="W51" s="52"/>
      <c r="X51" s="210"/>
      <c r="Y51" s="52"/>
      <c r="Z51" s="52"/>
      <c r="AA51" s="52"/>
      <c r="AB51" s="53"/>
      <c r="AC51" s="52"/>
      <c r="AD51" s="52"/>
      <c r="AE51" s="52"/>
      <c r="AF51" s="52"/>
      <c r="AG51" s="52"/>
      <c r="AH51" s="52"/>
      <c r="AI51" s="52"/>
      <c r="AJ51" s="52"/>
      <c r="AK51" s="52"/>
      <c r="AL51" s="52"/>
      <c r="AM51" s="52"/>
      <c r="AN51" s="52"/>
      <c r="AO51" s="52"/>
      <c r="AP51" s="52"/>
      <c r="AQ51" s="52"/>
      <c r="AR51" s="52"/>
      <c r="AS51" s="52"/>
      <c r="AT51" s="52"/>
      <c r="AU51" s="52"/>
      <c r="AV51" s="38"/>
      <c r="AW51" s="38"/>
      <c r="AX51" s="38"/>
      <c r="AY51" s="52"/>
      <c r="AZ51" s="52"/>
      <c r="BA51" s="52"/>
      <c r="BB51" s="52"/>
      <c r="BC51" s="52"/>
      <c r="BD51" s="52"/>
      <c r="BE51" s="52"/>
      <c r="BF51" s="52"/>
      <c r="BG51" s="52"/>
      <c r="BH51" s="52"/>
      <c r="BI51" s="52"/>
      <c r="BJ51" s="52"/>
      <c r="BK51" s="52"/>
      <c r="BL51" s="52"/>
      <c r="BM51" s="52"/>
      <c r="BN51" s="52"/>
      <c r="BO51" s="52"/>
      <c r="BP51" s="52"/>
      <c r="BQ51" s="52"/>
      <c r="BR51" s="52"/>
    </row>
    <row r="52" spans="1:70" ht="12.75" customHeight="1" x14ac:dyDescent="0.2">
      <c r="A52" s="52"/>
      <c r="B52" s="52"/>
      <c r="C52" s="52"/>
      <c r="D52" s="52"/>
      <c r="E52" s="210"/>
      <c r="F52" s="210"/>
      <c r="G52" s="210"/>
      <c r="H52" s="210"/>
      <c r="I52" s="210"/>
      <c r="J52" s="210"/>
      <c r="K52" s="210"/>
      <c r="L52" s="210"/>
      <c r="M52" s="210"/>
      <c r="N52" s="210"/>
      <c r="O52" s="210"/>
      <c r="P52" s="210"/>
      <c r="Q52" s="210"/>
      <c r="R52" s="210"/>
      <c r="S52" s="210"/>
      <c r="T52" s="210"/>
      <c r="U52" s="210"/>
      <c r="V52" s="52"/>
      <c r="W52" s="52"/>
      <c r="X52" s="210"/>
      <c r="Y52" s="52"/>
      <c r="Z52" s="52"/>
      <c r="AA52" s="52"/>
      <c r="AB52" s="53"/>
      <c r="AC52" s="52"/>
      <c r="AD52" s="52"/>
      <c r="AE52" s="52"/>
      <c r="AF52" s="52"/>
      <c r="AG52" s="52"/>
      <c r="AH52" s="52"/>
      <c r="AI52" s="52"/>
      <c r="AJ52" s="52"/>
      <c r="AK52" s="52"/>
      <c r="AL52" s="52"/>
      <c r="AM52" s="52"/>
      <c r="AN52" s="52"/>
      <c r="AO52" s="52"/>
      <c r="AP52" s="52"/>
      <c r="AQ52" s="52"/>
      <c r="AR52" s="52"/>
      <c r="AS52" s="52"/>
      <c r="AT52" s="52"/>
      <c r="AU52" s="52"/>
      <c r="AV52" s="38"/>
      <c r="AW52" s="38"/>
      <c r="AX52" s="38"/>
      <c r="AY52" s="52"/>
      <c r="AZ52" s="52"/>
      <c r="BA52" s="52"/>
      <c r="BB52" s="52"/>
      <c r="BC52" s="52"/>
      <c r="BD52" s="52"/>
      <c r="BE52" s="52"/>
      <c r="BF52" s="52"/>
      <c r="BG52" s="52"/>
      <c r="BH52" s="52"/>
      <c r="BI52" s="52"/>
      <c r="BJ52" s="52"/>
      <c r="BK52" s="52"/>
      <c r="BL52" s="52"/>
      <c r="BM52" s="52"/>
      <c r="BN52" s="52"/>
      <c r="BO52" s="52"/>
      <c r="BP52" s="52"/>
      <c r="BQ52" s="52"/>
      <c r="BR52" s="52"/>
    </row>
    <row r="53" spans="1:70" ht="12.75" customHeight="1" x14ac:dyDescent="0.2">
      <c r="A53" s="52"/>
      <c r="B53" s="52"/>
      <c r="C53" s="52"/>
      <c r="D53" s="52"/>
      <c r="E53" s="210"/>
      <c r="F53" s="210"/>
      <c r="G53" s="210"/>
      <c r="H53" s="210"/>
      <c r="I53" s="210"/>
      <c r="J53" s="210"/>
      <c r="K53" s="210"/>
      <c r="L53" s="210"/>
      <c r="M53" s="210"/>
      <c r="N53" s="210"/>
      <c r="O53" s="210"/>
      <c r="P53" s="210"/>
      <c r="Q53" s="210"/>
      <c r="R53" s="210"/>
      <c r="S53" s="210"/>
      <c r="T53" s="210"/>
      <c r="U53" s="210"/>
      <c r="V53" s="52"/>
      <c r="W53" s="52"/>
      <c r="X53" s="210"/>
      <c r="Y53" s="52"/>
      <c r="Z53" s="52"/>
      <c r="AA53" s="52"/>
      <c r="AB53" s="53"/>
      <c r="AC53" s="52"/>
      <c r="AD53" s="52"/>
      <c r="AE53" s="52"/>
      <c r="AF53" s="52"/>
      <c r="AG53" s="52"/>
      <c r="AH53" s="52"/>
      <c r="AI53" s="52"/>
      <c r="AJ53" s="52"/>
      <c r="AK53" s="52"/>
      <c r="AL53" s="52"/>
      <c r="AM53" s="52"/>
      <c r="AN53" s="52"/>
      <c r="AO53" s="52"/>
      <c r="AP53" s="52"/>
      <c r="AQ53" s="52"/>
      <c r="AR53" s="52"/>
      <c r="AS53" s="52"/>
      <c r="AT53" s="52"/>
      <c r="AU53" s="52"/>
      <c r="AV53" s="38"/>
      <c r="AW53" s="38"/>
      <c r="AX53" s="38"/>
      <c r="AY53" s="52"/>
      <c r="AZ53" s="52"/>
      <c r="BA53" s="52"/>
      <c r="BB53" s="52"/>
      <c r="BC53" s="52"/>
      <c r="BD53" s="52"/>
      <c r="BE53" s="52"/>
      <c r="BF53" s="52"/>
      <c r="BG53" s="52"/>
      <c r="BH53" s="52"/>
      <c r="BI53" s="52"/>
      <c r="BJ53" s="52"/>
      <c r="BK53" s="52"/>
      <c r="BL53" s="52"/>
      <c r="BM53" s="52"/>
      <c r="BN53" s="52"/>
      <c r="BO53" s="52"/>
      <c r="BP53" s="52"/>
      <c r="BQ53" s="52"/>
      <c r="BR53" s="52"/>
    </row>
    <row r="54" spans="1:70" ht="12.75" customHeight="1" x14ac:dyDescent="0.2">
      <c r="A54" s="52"/>
      <c r="B54" s="52"/>
      <c r="C54" s="52"/>
      <c r="D54" s="52"/>
      <c r="E54" s="210"/>
      <c r="F54" s="210"/>
      <c r="G54" s="210"/>
      <c r="H54" s="210"/>
      <c r="I54" s="210"/>
      <c r="J54" s="210"/>
      <c r="K54" s="210"/>
      <c r="L54" s="210"/>
      <c r="M54" s="210"/>
      <c r="N54" s="210"/>
      <c r="O54" s="210"/>
      <c r="P54" s="210"/>
      <c r="Q54" s="210"/>
      <c r="R54" s="210"/>
      <c r="S54" s="210"/>
      <c r="T54" s="210"/>
      <c r="U54" s="210"/>
      <c r="V54" s="52"/>
      <c r="W54" s="52"/>
      <c r="X54" s="210"/>
      <c r="Y54" s="52"/>
      <c r="Z54" s="52"/>
      <c r="AA54" s="52"/>
      <c r="AB54" s="53"/>
      <c r="AC54" s="52"/>
      <c r="AD54" s="52"/>
      <c r="AE54" s="52"/>
      <c r="AF54" s="52"/>
      <c r="AG54" s="52"/>
      <c r="AH54" s="52"/>
      <c r="AI54" s="52"/>
      <c r="AJ54" s="52"/>
      <c r="AK54" s="52"/>
      <c r="AL54" s="52"/>
      <c r="AM54" s="52"/>
      <c r="AN54" s="52"/>
      <c r="AO54" s="52"/>
      <c r="AP54" s="52"/>
      <c r="AQ54" s="52"/>
      <c r="AR54" s="52"/>
      <c r="AS54" s="52"/>
      <c r="AT54" s="52"/>
      <c r="AU54" s="52"/>
      <c r="AV54" s="38"/>
      <c r="AW54" s="38"/>
      <c r="AX54" s="38"/>
      <c r="AY54" s="52"/>
      <c r="AZ54" s="52"/>
      <c r="BA54" s="52"/>
      <c r="BB54" s="52"/>
      <c r="BC54" s="52"/>
      <c r="BD54" s="52"/>
      <c r="BE54" s="52"/>
      <c r="BF54" s="52"/>
      <c r="BG54" s="52"/>
      <c r="BH54" s="52"/>
      <c r="BI54" s="52"/>
      <c r="BJ54" s="52"/>
      <c r="BK54" s="52"/>
      <c r="BL54" s="52"/>
      <c r="BM54" s="52"/>
      <c r="BN54" s="52"/>
      <c r="BO54" s="52"/>
      <c r="BP54" s="52"/>
      <c r="BQ54" s="52"/>
      <c r="BR54" s="52"/>
    </row>
    <row r="55" spans="1:70" ht="12.75" customHeight="1" x14ac:dyDescent="0.2">
      <c r="A55" s="52"/>
      <c r="B55" s="52"/>
      <c r="C55" s="52"/>
      <c r="D55" s="52"/>
      <c r="E55" s="210"/>
      <c r="F55" s="210"/>
      <c r="G55" s="210"/>
      <c r="H55" s="210"/>
      <c r="I55" s="210"/>
      <c r="J55" s="210"/>
      <c r="K55" s="210"/>
      <c r="L55" s="210"/>
      <c r="M55" s="210"/>
      <c r="N55" s="210"/>
      <c r="O55" s="210"/>
      <c r="P55" s="210"/>
      <c r="Q55" s="210"/>
      <c r="R55" s="210"/>
      <c r="S55" s="210"/>
      <c r="T55" s="210"/>
      <c r="U55" s="210"/>
      <c r="V55" s="52"/>
      <c r="W55" s="52"/>
      <c r="X55" s="210"/>
      <c r="Y55" s="52"/>
      <c r="Z55" s="52"/>
      <c r="AA55" s="52"/>
      <c r="AB55" s="53"/>
      <c r="AC55" s="52"/>
      <c r="AD55" s="52"/>
      <c r="AE55" s="52"/>
      <c r="AF55" s="52"/>
      <c r="AG55" s="52"/>
      <c r="AH55" s="52"/>
      <c r="AI55" s="52"/>
      <c r="AJ55" s="52"/>
      <c r="AK55" s="52"/>
      <c r="AL55" s="52"/>
      <c r="AM55" s="52"/>
      <c r="AN55" s="52"/>
      <c r="AO55" s="52"/>
      <c r="AP55" s="52"/>
      <c r="AQ55" s="52"/>
      <c r="AR55" s="52"/>
      <c r="AS55" s="52"/>
      <c r="AT55" s="52"/>
      <c r="AU55" s="52"/>
      <c r="AV55" s="38"/>
      <c r="AW55" s="38"/>
      <c r="AX55" s="38"/>
      <c r="AY55" s="52"/>
      <c r="AZ55" s="52"/>
      <c r="BA55" s="52"/>
      <c r="BB55" s="52"/>
      <c r="BC55" s="52"/>
      <c r="BD55" s="52"/>
      <c r="BE55" s="52"/>
      <c r="BF55" s="52"/>
      <c r="BG55" s="52"/>
      <c r="BH55" s="52"/>
      <c r="BI55" s="52"/>
      <c r="BJ55" s="52"/>
      <c r="BK55" s="52"/>
      <c r="BL55" s="52"/>
      <c r="BM55" s="52"/>
      <c r="BN55" s="52"/>
      <c r="BO55" s="52"/>
      <c r="BP55" s="52"/>
      <c r="BQ55" s="52"/>
      <c r="BR55" s="52"/>
    </row>
    <row r="56" spans="1:70" ht="12.75" customHeight="1" x14ac:dyDescent="0.2">
      <c r="A56" s="52"/>
      <c r="B56" s="52"/>
      <c r="C56" s="52"/>
      <c r="D56" s="52"/>
      <c r="E56" s="210"/>
      <c r="F56" s="210"/>
      <c r="G56" s="210"/>
      <c r="H56" s="210"/>
      <c r="I56" s="210"/>
      <c r="J56" s="210"/>
      <c r="K56" s="210"/>
      <c r="L56" s="210"/>
      <c r="M56" s="210"/>
      <c r="N56" s="210"/>
      <c r="O56" s="210"/>
      <c r="P56" s="210"/>
      <c r="Q56" s="210"/>
      <c r="R56" s="210"/>
      <c r="S56" s="210"/>
      <c r="T56" s="210"/>
      <c r="U56" s="210"/>
      <c r="V56" s="52"/>
      <c r="W56" s="52"/>
      <c r="X56" s="210"/>
      <c r="Y56" s="52"/>
      <c r="Z56" s="52"/>
      <c r="AA56" s="52"/>
      <c r="AB56" s="53"/>
      <c r="AC56" s="52"/>
      <c r="AD56" s="52"/>
      <c r="AE56" s="52"/>
      <c r="AF56" s="52"/>
      <c r="AG56" s="52"/>
      <c r="AH56" s="52"/>
      <c r="AI56" s="52"/>
      <c r="AJ56" s="52"/>
      <c r="AK56" s="52"/>
      <c r="AL56" s="52"/>
      <c r="AM56" s="52"/>
      <c r="AN56" s="52"/>
      <c r="AO56" s="52"/>
      <c r="AP56" s="52"/>
      <c r="AQ56" s="52"/>
      <c r="AR56" s="52"/>
      <c r="AS56" s="52"/>
      <c r="AT56" s="52"/>
      <c r="AU56" s="52"/>
      <c r="AV56" s="38"/>
      <c r="AW56" s="38"/>
      <c r="AX56" s="38"/>
      <c r="AY56" s="52"/>
      <c r="AZ56" s="52"/>
      <c r="BA56" s="52"/>
      <c r="BB56" s="52"/>
      <c r="BC56" s="52"/>
      <c r="BD56" s="52"/>
      <c r="BE56" s="52"/>
      <c r="BF56" s="52"/>
      <c r="BG56" s="52"/>
      <c r="BH56" s="52"/>
      <c r="BI56" s="52"/>
      <c r="BJ56" s="52"/>
      <c r="BK56" s="52"/>
      <c r="BL56" s="52"/>
      <c r="BM56" s="52"/>
      <c r="BN56" s="52"/>
      <c r="BO56" s="52"/>
      <c r="BP56" s="52"/>
      <c r="BQ56" s="52"/>
      <c r="BR56" s="52"/>
    </row>
    <row r="57" spans="1:70" ht="12.75" customHeight="1" x14ac:dyDescent="0.2">
      <c r="A57" s="52"/>
      <c r="B57" s="52"/>
      <c r="C57" s="52"/>
      <c r="D57" s="52"/>
      <c r="E57" s="210"/>
      <c r="F57" s="210"/>
      <c r="G57" s="210"/>
      <c r="H57" s="210"/>
      <c r="I57" s="210"/>
      <c r="J57" s="210"/>
      <c r="K57" s="210"/>
      <c r="L57" s="210"/>
      <c r="M57" s="210"/>
      <c r="N57" s="210"/>
      <c r="O57" s="210"/>
      <c r="P57" s="210"/>
      <c r="Q57" s="210"/>
      <c r="R57" s="210"/>
      <c r="S57" s="210"/>
      <c r="T57" s="210"/>
      <c r="U57" s="210"/>
      <c r="V57" s="52"/>
      <c r="W57" s="52"/>
      <c r="X57" s="210"/>
      <c r="Y57" s="52"/>
      <c r="Z57" s="52"/>
      <c r="AA57" s="52"/>
      <c r="AB57" s="53"/>
      <c r="AC57" s="52"/>
      <c r="AD57" s="52"/>
      <c r="AE57" s="52"/>
      <c r="AF57" s="52"/>
      <c r="AG57" s="52"/>
      <c r="AH57" s="52"/>
      <c r="AI57" s="52"/>
      <c r="AJ57" s="52"/>
      <c r="AK57" s="52"/>
      <c r="AL57" s="52"/>
      <c r="AM57" s="52"/>
      <c r="AN57" s="52"/>
      <c r="AO57" s="52"/>
      <c r="AP57" s="52"/>
      <c r="AQ57" s="52"/>
      <c r="AR57" s="52"/>
      <c r="AS57" s="52"/>
      <c r="AT57" s="52"/>
      <c r="AU57" s="52"/>
      <c r="AV57" s="38"/>
      <c r="AW57" s="38"/>
      <c r="AX57" s="38"/>
      <c r="AY57" s="52"/>
      <c r="AZ57" s="52"/>
      <c r="BA57" s="52"/>
      <c r="BB57" s="52"/>
      <c r="BC57" s="52"/>
      <c r="BD57" s="52"/>
      <c r="BE57" s="52"/>
      <c r="BF57" s="52"/>
      <c r="BG57" s="52"/>
      <c r="BH57" s="52"/>
      <c r="BI57" s="52"/>
      <c r="BJ57" s="52"/>
      <c r="BK57" s="52"/>
      <c r="BL57" s="52"/>
      <c r="BM57" s="52"/>
      <c r="BN57" s="52"/>
      <c r="BO57" s="52"/>
      <c r="BP57" s="52"/>
      <c r="BQ57" s="52"/>
      <c r="BR57" s="52"/>
    </row>
    <row r="58" spans="1:70" ht="12.75" customHeight="1" x14ac:dyDescent="0.2">
      <c r="A58" s="52"/>
      <c r="B58" s="52"/>
      <c r="C58" s="52"/>
      <c r="D58" s="52"/>
      <c r="E58" s="210"/>
      <c r="F58" s="210"/>
      <c r="G58" s="210"/>
      <c r="H58" s="210"/>
      <c r="I58" s="210"/>
      <c r="J58" s="210"/>
      <c r="K58" s="210"/>
      <c r="L58" s="210"/>
      <c r="M58" s="210"/>
      <c r="N58" s="210"/>
      <c r="O58" s="210"/>
      <c r="P58" s="210"/>
      <c r="Q58" s="210"/>
      <c r="R58" s="210"/>
      <c r="S58" s="210"/>
      <c r="T58" s="210"/>
      <c r="U58" s="210"/>
      <c r="V58" s="52"/>
      <c r="W58" s="52"/>
      <c r="X58" s="210"/>
      <c r="Y58" s="52"/>
      <c r="Z58" s="52"/>
      <c r="AA58" s="52"/>
      <c r="AB58" s="53"/>
      <c r="AC58" s="52"/>
      <c r="AD58" s="52"/>
      <c r="AE58" s="52"/>
      <c r="AF58" s="52"/>
      <c r="AG58" s="52"/>
      <c r="AH58" s="52"/>
      <c r="AI58" s="52"/>
      <c r="AJ58" s="52"/>
      <c r="AK58" s="52"/>
      <c r="AL58" s="52"/>
      <c r="AM58" s="52"/>
      <c r="AN58" s="52"/>
      <c r="AO58" s="52"/>
      <c r="AP58" s="52"/>
      <c r="AQ58" s="52"/>
      <c r="AR58" s="52"/>
      <c r="AS58" s="52"/>
      <c r="AT58" s="52"/>
      <c r="AU58" s="52"/>
      <c r="AV58" s="38"/>
      <c r="AW58" s="38"/>
      <c r="AX58" s="38"/>
      <c r="AY58" s="52"/>
      <c r="AZ58" s="52"/>
      <c r="BA58" s="52"/>
      <c r="BB58" s="52"/>
      <c r="BC58" s="52"/>
      <c r="BD58" s="52"/>
      <c r="BE58" s="52"/>
      <c r="BF58" s="52"/>
      <c r="BG58" s="52"/>
      <c r="BH58" s="52"/>
      <c r="BI58" s="52"/>
      <c r="BJ58" s="52"/>
      <c r="BK58" s="52"/>
      <c r="BL58" s="52"/>
      <c r="BM58" s="52"/>
      <c r="BN58" s="52"/>
      <c r="BO58" s="52"/>
      <c r="BP58" s="52"/>
      <c r="BQ58" s="52"/>
      <c r="BR58" s="52"/>
    </row>
    <row r="59" spans="1:70" ht="12.75" customHeight="1" x14ac:dyDescent="0.2">
      <c r="A59" s="52"/>
      <c r="B59" s="52"/>
      <c r="C59" s="52"/>
      <c r="D59" s="52"/>
      <c r="E59" s="210"/>
      <c r="F59" s="210"/>
      <c r="G59" s="210"/>
      <c r="H59" s="210"/>
      <c r="I59" s="210"/>
      <c r="J59" s="210"/>
      <c r="K59" s="210"/>
      <c r="L59" s="210"/>
      <c r="M59" s="210"/>
      <c r="N59" s="210"/>
      <c r="O59" s="210"/>
      <c r="P59" s="210"/>
      <c r="Q59" s="210"/>
      <c r="R59" s="210"/>
      <c r="S59" s="210"/>
      <c r="T59" s="210"/>
      <c r="U59" s="210"/>
      <c r="V59" s="52"/>
      <c r="W59" s="52"/>
      <c r="X59" s="210"/>
      <c r="Y59" s="52"/>
      <c r="Z59" s="52"/>
      <c r="AA59" s="52"/>
      <c r="AB59" s="53"/>
      <c r="AC59" s="52"/>
      <c r="AD59" s="52"/>
      <c r="AE59" s="52"/>
      <c r="AF59" s="52"/>
      <c r="AG59" s="52"/>
      <c r="AH59" s="52"/>
      <c r="AI59" s="52"/>
      <c r="AJ59" s="52"/>
      <c r="AK59" s="52"/>
      <c r="AL59" s="52"/>
      <c r="AM59" s="52"/>
      <c r="AN59" s="52"/>
      <c r="AO59" s="52"/>
      <c r="AP59" s="52"/>
      <c r="AQ59" s="52"/>
      <c r="AR59" s="52"/>
      <c r="AS59" s="52"/>
      <c r="AT59" s="52"/>
      <c r="AU59" s="52"/>
      <c r="AV59" s="38"/>
      <c r="AW59" s="38"/>
      <c r="AX59" s="38"/>
      <c r="AY59" s="52"/>
      <c r="AZ59" s="52"/>
      <c r="BA59" s="52"/>
      <c r="BB59" s="52"/>
      <c r="BC59" s="52"/>
      <c r="BD59" s="52"/>
      <c r="BE59" s="52"/>
      <c r="BF59" s="52"/>
      <c r="BG59" s="52"/>
      <c r="BH59" s="52"/>
      <c r="BI59" s="52"/>
      <c r="BJ59" s="52"/>
      <c r="BK59" s="52"/>
      <c r="BL59" s="52"/>
      <c r="BM59" s="52"/>
      <c r="BN59" s="52"/>
      <c r="BO59" s="52"/>
      <c r="BP59" s="52"/>
      <c r="BQ59" s="52"/>
      <c r="BR59" s="52"/>
    </row>
    <row r="60" spans="1:70" ht="12.75" customHeight="1" x14ac:dyDescent="0.2">
      <c r="A60" s="52"/>
      <c r="B60" s="52"/>
      <c r="C60" s="52"/>
      <c r="D60" s="52"/>
      <c r="E60" s="210"/>
      <c r="F60" s="210"/>
      <c r="G60" s="210"/>
      <c r="H60" s="210"/>
      <c r="I60" s="210"/>
      <c r="J60" s="210"/>
      <c r="K60" s="210"/>
      <c r="L60" s="210"/>
      <c r="M60" s="210"/>
      <c r="N60" s="210"/>
      <c r="O60" s="210"/>
      <c r="P60" s="210"/>
      <c r="Q60" s="210"/>
      <c r="R60" s="210"/>
      <c r="S60" s="210"/>
      <c r="T60" s="210"/>
      <c r="U60" s="210"/>
      <c r="V60" s="52"/>
      <c r="W60" s="52"/>
      <c r="X60" s="210"/>
      <c r="Y60" s="52"/>
      <c r="Z60" s="52"/>
      <c r="AA60" s="52"/>
      <c r="AB60" s="53"/>
      <c r="AC60" s="52"/>
      <c r="AD60" s="52"/>
      <c r="AE60" s="52"/>
      <c r="AF60" s="52"/>
      <c r="AG60" s="52"/>
      <c r="AH60" s="52"/>
      <c r="AI60" s="52"/>
      <c r="AJ60" s="52"/>
      <c r="AK60" s="52"/>
      <c r="AL60" s="52"/>
      <c r="AM60" s="52"/>
      <c r="AN60" s="52"/>
      <c r="AO60" s="52"/>
      <c r="AP60" s="52"/>
      <c r="AQ60" s="52"/>
      <c r="AR60" s="52"/>
      <c r="AS60" s="52"/>
      <c r="AT60" s="52"/>
      <c r="AU60" s="52"/>
      <c r="AV60" s="38"/>
      <c r="AW60" s="38"/>
      <c r="AX60" s="38"/>
      <c r="AY60" s="52"/>
      <c r="AZ60" s="52"/>
      <c r="BA60" s="52"/>
      <c r="BB60" s="52"/>
      <c r="BC60" s="52"/>
      <c r="BD60" s="52"/>
      <c r="BE60" s="52"/>
      <c r="BF60" s="52"/>
      <c r="BG60" s="52"/>
      <c r="BH60" s="52"/>
      <c r="BI60" s="52"/>
      <c r="BJ60" s="52"/>
      <c r="BK60" s="52"/>
      <c r="BL60" s="52"/>
      <c r="BM60" s="52"/>
      <c r="BN60" s="52"/>
      <c r="BO60" s="52"/>
      <c r="BP60" s="52"/>
      <c r="BQ60" s="52"/>
      <c r="BR60" s="52"/>
    </row>
    <row r="61" spans="1:70" ht="12.75" customHeight="1" x14ac:dyDescent="0.2">
      <c r="A61" s="52"/>
      <c r="B61" s="52"/>
      <c r="C61" s="52"/>
      <c r="D61" s="52"/>
      <c r="E61" s="210"/>
      <c r="F61" s="210"/>
      <c r="G61" s="210"/>
      <c r="H61" s="210"/>
      <c r="I61" s="210"/>
      <c r="J61" s="210"/>
      <c r="K61" s="210"/>
      <c r="L61" s="210"/>
      <c r="M61" s="210"/>
      <c r="N61" s="210"/>
      <c r="O61" s="210"/>
      <c r="P61" s="210"/>
      <c r="Q61" s="210"/>
      <c r="R61" s="210"/>
      <c r="S61" s="210"/>
      <c r="T61" s="210"/>
      <c r="U61" s="210"/>
      <c r="V61" s="52"/>
      <c r="W61" s="52"/>
      <c r="X61" s="210"/>
      <c r="Y61" s="52"/>
      <c r="Z61" s="52"/>
      <c r="AA61" s="52"/>
      <c r="AB61" s="53"/>
      <c r="AC61" s="52"/>
      <c r="AD61" s="52"/>
      <c r="AE61" s="52"/>
      <c r="AF61" s="52"/>
      <c r="AG61" s="52"/>
      <c r="AH61" s="52"/>
      <c r="AI61" s="52"/>
      <c r="AJ61" s="52"/>
      <c r="AK61" s="52"/>
      <c r="AL61" s="52"/>
      <c r="AM61" s="52"/>
      <c r="AN61" s="52"/>
      <c r="AO61" s="52"/>
      <c r="AP61" s="52"/>
      <c r="AQ61" s="52"/>
      <c r="AR61" s="52"/>
      <c r="AS61" s="52"/>
      <c r="AT61" s="52"/>
      <c r="AU61" s="52"/>
      <c r="AV61" s="38"/>
      <c r="AW61" s="38"/>
      <c r="AX61" s="38"/>
      <c r="AY61" s="52"/>
      <c r="AZ61" s="52"/>
      <c r="BA61" s="52"/>
      <c r="BB61" s="52"/>
      <c r="BC61" s="52"/>
      <c r="BD61" s="52"/>
      <c r="BE61" s="52"/>
      <c r="BF61" s="52"/>
      <c r="BG61" s="52"/>
      <c r="BH61" s="52"/>
      <c r="BI61" s="52"/>
      <c r="BJ61" s="52"/>
      <c r="BK61" s="52"/>
      <c r="BL61" s="52"/>
      <c r="BM61" s="52"/>
      <c r="BN61" s="52"/>
      <c r="BO61" s="52"/>
      <c r="BP61" s="52"/>
      <c r="BQ61" s="52"/>
      <c r="BR61" s="52"/>
    </row>
    <row r="62" spans="1:70" ht="12.75" customHeight="1" x14ac:dyDescent="0.2">
      <c r="A62" s="52"/>
      <c r="B62" s="52"/>
      <c r="C62" s="52"/>
      <c r="D62" s="52"/>
      <c r="E62" s="210"/>
      <c r="F62" s="210"/>
      <c r="G62" s="210"/>
      <c r="H62" s="210"/>
      <c r="I62" s="210"/>
      <c r="J62" s="210"/>
      <c r="K62" s="210"/>
      <c r="L62" s="210"/>
      <c r="M62" s="210"/>
      <c r="N62" s="210"/>
      <c r="O62" s="210"/>
      <c r="P62" s="210"/>
      <c r="Q62" s="210"/>
      <c r="R62" s="210"/>
      <c r="S62" s="210"/>
      <c r="T62" s="210"/>
      <c r="U62" s="210"/>
      <c r="V62" s="52"/>
      <c r="W62" s="52"/>
      <c r="X62" s="210"/>
      <c r="Y62" s="52"/>
      <c r="Z62" s="52"/>
      <c r="AA62" s="52"/>
      <c r="AB62" s="53"/>
      <c r="AC62" s="52"/>
      <c r="AD62" s="52"/>
      <c r="AE62" s="52"/>
      <c r="AF62" s="52"/>
      <c r="AG62" s="52"/>
      <c r="AH62" s="52"/>
      <c r="AI62" s="52"/>
      <c r="AJ62" s="52"/>
      <c r="AK62" s="52"/>
      <c r="AL62" s="52"/>
      <c r="AM62" s="52"/>
      <c r="AN62" s="52"/>
      <c r="AO62" s="52"/>
      <c r="AP62" s="52"/>
      <c r="AQ62" s="52"/>
      <c r="AR62" s="52"/>
      <c r="AS62" s="52"/>
      <c r="AT62" s="52"/>
      <c r="AU62" s="52"/>
      <c r="AV62" s="38"/>
      <c r="AW62" s="38"/>
      <c r="AX62" s="38"/>
      <c r="AY62" s="52"/>
      <c r="AZ62" s="52"/>
      <c r="BA62" s="52"/>
      <c r="BB62" s="52"/>
      <c r="BC62" s="52"/>
      <c r="BD62" s="52"/>
      <c r="BE62" s="52"/>
      <c r="BF62" s="52"/>
      <c r="BG62" s="52"/>
      <c r="BH62" s="52"/>
      <c r="BI62" s="52"/>
      <c r="BJ62" s="52"/>
      <c r="BK62" s="52"/>
      <c r="BL62" s="52"/>
      <c r="BM62" s="52"/>
      <c r="BN62" s="52"/>
      <c r="BO62" s="52"/>
      <c r="BP62" s="52"/>
      <c r="BQ62" s="52"/>
      <c r="BR62" s="52"/>
    </row>
    <row r="63" spans="1:70" ht="12.75" customHeight="1" x14ac:dyDescent="0.2">
      <c r="A63" s="52"/>
      <c r="B63" s="52"/>
      <c r="C63" s="52"/>
      <c r="D63" s="52"/>
      <c r="E63" s="210"/>
      <c r="F63" s="210"/>
      <c r="G63" s="210"/>
      <c r="H63" s="210"/>
      <c r="I63" s="210"/>
      <c r="J63" s="210"/>
      <c r="K63" s="210"/>
      <c r="L63" s="210"/>
      <c r="M63" s="210"/>
      <c r="N63" s="210"/>
      <c r="O63" s="210"/>
      <c r="P63" s="210"/>
      <c r="Q63" s="210"/>
      <c r="R63" s="210"/>
      <c r="S63" s="210"/>
      <c r="T63" s="210"/>
      <c r="U63" s="210"/>
      <c r="V63" s="52"/>
      <c r="W63" s="52"/>
      <c r="X63" s="210"/>
      <c r="Y63" s="52"/>
      <c r="Z63" s="52"/>
      <c r="AA63" s="52"/>
      <c r="AB63" s="53"/>
      <c r="AC63" s="52"/>
      <c r="AD63" s="52"/>
      <c r="AE63" s="52"/>
      <c r="AF63" s="52"/>
      <c r="AG63" s="52"/>
      <c r="AH63" s="52"/>
      <c r="AI63" s="52"/>
      <c r="AJ63" s="52"/>
      <c r="AK63" s="52"/>
      <c r="AL63" s="52"/>
      <c r="AM63" s="52"/>
      <c r="AN63" s="52"/>
      <c r="AO63" s="52"/>
      <c r="AP63" s="52"/>
      <c r="AQ63" s="52"/>
      <c r="AR63" s="52"/>
      <c r="AS63" s="52"/>
      <c r="AT63" s="52"/>
      <c r="AU63" s="52"/>
      <c r="AV63" s="38"/>
      <c r="AW63" s="38"/>
      <c r="AX63" s="38"/>
      <c r="AY63" s="52"/>
      <c r="AZ63" s="52"/>
      <c r="BA63" s="52"/>
      <c r="BB63" s="52"/>
      <c r="BC63" s="52"/>
      <c r="BD63" s="52"/>
      <c r="BE63" s="52"/>
      <c r="BF63" s="52"/>
      <c r="BG63" s="52"/>
      <c r="BH63" s="52"/>
      <c r="BI63" s="52"/>
      <c r="BJ63" s="52"/>
      <c r="BK63" s="52"/>
      <c r="BL63" s="52"/>
      <c r="BM63" s="52"/>
      <c r="BN63" s="52"/>
      <c r="BO63" s="52"/>
      <c r="BP63" s="52"/>
      <c r="BQ63" s="52"/>
      <c r="BR63" s="52"/>
    </row>
    <row r="64" spans="1:70" ht="12.75" customHeight="1" x14ac:dyDescent="0.2">
      <c r="A64" s="52"/>
      <c r="B64" s="52"/>
      <c r="C64" s="52"/>
      <c r="D64" s="52"/>
      <c r="E64" s="210"/>
      <c r="F64" s="210"/>
      <c r="G64" s="210"/>
      <c r="H64" s="210"/>
      <c r="I64" s="210"/>
      <c r="J64" s="210"/>
      <c r="K64" s="210"/>
      <c r="L64" s="210"/>
      <c r="M64" s="210"/>
      <c r="N64" s="210"/>
      <c r="O64" s="210"/>
      <c r="P64" s="210"/>
      <c r="Q64" s="210"/>
      <c r="R64" s="210"/>
      <c r="S64" s="210"/>
      <c r="T64" s="210"/>
      <c r="U64" s="210"/>
      <c r="V64" s="52"/>
      <c r="W64" s="52"/>
      <c r="X64" s="210"/>
      <c r="Y64" s="52"/>
      <c r="Z64" s="52"/>
      <c r="AA64" s="52"/>
      <c r="AB64" s="53"/>
      <c r="AC64" s="52"/>
      <c r="AD64" s="52"/>
      <c r="AE64" s="52"/>
      <c r="AF64" s="52"/>
      <c r="AG64" s="52"/>
      <c r="AH64" s="52"/>
      <c r="AI64" s="52"/>
      <c r="AJ64" s="52"/>
      <c r="AK64" s="52"/>
      <c r="AL64" s="52"/>
      <c r="AM64" s="52"/>
      <c r="AN64" s="52"/>
      <c r="AO64" s="52"/>
      <c r="AP64" s="52"/>
      <c r="AQ64" s="52"/>
      <c r="AR64" s="52"/>
      <c r="AS64" s="52"/>
      <c r="AT64" s="52"/>
      <c r="AU64" s="52"/>
      <c r="AV64" s="38"/>
      <c r="AW64" s="38"/>
      <c r="AX64" s="38"/>
      <c r="AY64" s="52"/>
      <c r="AZ64" s="52"/>
      <c r="BA64" s="52"/>
      <c r="BB64" s="52"/>
      <c r="BC64" s="52"/>
      <c r="BD64" s="52"/>
      <c r="BE64" s="52"/>
      <c r="BF64" s="52"/>
      <c r="BG64" s="52"/>
      <c r="BH64" s="52"/>
      <c r="BI64" s="52"/>
      <c r="BJ64" s="52"/>
      <c r="BK64" s="52"/>
      <c r="BL64" s="52"/>
      <c r="BM64" s="52"/>
      <c r="BN64" s="52"/>
      <c r="BO64" s="52"/>
      <c r="BP64" s="52"/>
      <c r="BQ64" s="52"/>
      <c r="BR64" s="52"/>
    </row>
    <row r="65" spans="1:70" ht="12.75" customHeight="1" x14ac:dyDescent="0.2">
      <c r="A65" s="52"/>
      <c r="B65" s="52"/>
      <c r="C65" s="52"/>
      <c r="D65" s="52"/>
      <c r="E65" s="210"/>
      <c r="F65" s="210"/>
      <c r="G65" s="210"/>
      <c r="H65" s="210"/>
      <c r="I65" s="210"/>
      <c r="J65" s="210"/>
      <c r="K65" s="210"/>
      <c r="L65" s="210"/>
      <c r="M65" s="210"/>
      <c r="N65" s="210"/>
      <c r="O65" s="210"/>
      <c r="P65" s="210"/>
      <c r="Q65" s="210"/>
      <c r="R65" s="210"/>
      <c r="S65" s="210"/>
      <c r="T65" s="210"/>
      <c r="U65" s="210"/>
      <c r="V65" s="52"/>
      <c r="W65" s="52"/>
      <c r="X65" s="210"/>
      <c r="Y65" s="52"/>
      <c r="Z65" s="52"/>
      <c r="AA65" s="52"/>
      <c r="AB65" s="53"/>
      <c r="AC65" s="52"/>
      <c r="AD65" s="52"/>
      <c r="AE65" s="52"/>
      <c r="AF65" s="52"/>
      <c r="AG65" s="52"/>
      <c r="AH65" s="52"/>
      <c r="AI65" s="52"/>
      <c r="AJ65" s="52"/>
      <c r="AK65" s="52"/>
      <c r="AL65" s="52"/>
      <c r="AM65" s="52"/>
      <c r="AN65" s="52"/>
      <c r="AO65" s="52"/>
      <c r="AP65" s="52"/>
      <c r="AQ65" s="52"/>
      <c r="AR65" s="52"/>
      <c r="AS65" s="52"/>
      <c r="AT65" s="52"/>
      <c r="AU65" s="52"/>
      <c r="AV65" s="38"/>
      <c r="AW65" s="38"/>
      <c r="AX65" s="38"/>
      <c r="AY65" s="52"/>
      <c r="AZ65" s="52"/>
      <c r="BA65" s="52"/>
      <c r="BB65" s="52"/>
      <c r="BC65" s="52"/>
      <c r="BD65" s="52"/>
      <c r="BE65" s="52"/>
      <c r="BF65" s="52"/>
      <c r="BG65" s="52"/>
      <c r="BH65" s="52"/>
      <c r="BI65" s="52"/>
      <c r="BJ65" s="52"/>
      <c r="BK65" s="52"/>
      <c r="BL65" s="52"/>
      <c r="BM65" s="52"/>
      <c r="BN65" s="52"/>
      <c r="BO65" s="52"/>
      <c r="BP65" s="52"/>
      <c r="BQ65" s="52"/>
      <c r="BR65" s="52"/>
    </row>
    <row r="66" spans="1:70" ht="12.75" customHeight="1" x14ac:dyDescent="0.2">
      <c r="A66" s="52"/>
      <c r="B66" s="52"/>
      <c r="C66" s="52"/>
      <c r="D66" s="52"/>
      <c r="E66" s="210"/>
      <c r="F66" s="210"/>
      <c r="G66" s="210"/>
      <c r="H66" s="210"/>
      <c r="I66" s="210"/>
      <c r="J66" s="210"/>
      <c r="K66" s="210"/>
      <c r="L66" s="210"/>
      <c r="M66" s="210"/>
      <c r="N66" s="210"/>
      <c r="O66" s="210"/>
      <c r="P66" s="210"/>
      <c r="Q66" s="210"/>
      <c r="R66" s="210"/>
      <c r="S66" s="210"/>
      <c r="T66" s="210"/>
      <c r="U66" s="210"/>
      <c r="V66" s="52"/>
      <c r="W66" s="52"/>
      <c r="X66" s="210"/>
      <c r="Y66" s="52"/>
      <c r="Z66" s="52"/>
      <c r="AA66" s="52"/>
      <c r="AB66" s="53"/>
      <c r="AC66" s="52"/>
      <c r="AD66" s="52"/>
      <c r="AE66" s="52"/>
      <c r="AF66" s="52"/>
      <c r="AG66" s="52"/>
      <c r="AH66" s="52"/>
      <c r="AI66" s="52"/>
      <c r="AJ66" s="52"/>
      <c r="AK66" s="52"/>
      <c r="AL66" s="52"/>
      <c r="AM66" s="52"/>
      <c r="AN66" s="52"/>
      <c r="AO66" s="52"/>
      <c r="AP66" s="52"/>
      <c r="AQ66" s="52"/>
      <c r="AR66" s="52"/>
      <c r="AS66" s="52"/>
      <c r="AT66" s="52"/>
      <c r="AU66" s="52"/>
      <c r="AV66" s="38"/>
      <c r="AW66" s="38"/>
      <c r="AX66" s="38"/>
      <c r="AY66" s="52"/>
      <c r="AZ66" s="52"/>
      <c r="BA66" s="52"/>
      <c r="BB66" s="52"/>
      <c r="BC66" s="52"/>
      <c r="BD66" s="52"/>
      <c r="BE66" s="52"/>
      <c r="BF66" s="52"/>
      <c r="BG66" s="52"/>
      <c r="BH66" s="52"/>
      <c r="BI66" s="52"/>
      <c r="BJ66" s="52"/>
      <c r="BK66" s="52"/>
      <c r="BL66" s="52"/>
      <c r="BM66" s="52"/>
      <c r="BN66" s="52"/>
      <c r="BO66" s="52"/>
      <c r="BP66" s="52"/>
      <c r="BQ66" s="52"/>
      <c r="BR66" s="52"/>
    </row>
    <row r="67" spans="1:70" ht="12.75" customHeight="1" x14ac:dyDescent="0.2">
      <c r="A67" s="52"/>
      <c r="B67" s="52"/>
      <c r="C67" s="52"/>
      <c r="D67" s="52"/>
      <c r="E67" s="210"/>
      <c r="F67" s="210"/>
      <c r="G67" s="210"/>
      <c r="H67" s="210"/>
      <c r="I67" s="210"/>
      <c r="J67" s="210"/>
      <c r="K67" s="210"/>
      <c r="L67" s="210"/>
      <c r="M67" s="210"/>
      <c r="N67" s="210"/>
      <c r="O67" s="210"/>
      <c r="P67" s="210"/>
      <c r="Q67" s="210"/>
      <c r="R67" s="210"/>
      <c r="S67" s="210"/>
      <c r="T67" s="210"/>
      <c r="U67" s="210"/>
      <c r="V67" s="52"/>
      <c r="W67" s="52"/>
      <c r="X67" s="210"/>
      <c r="Y67" s="52"/>
      <c r="Z67" s="52"/>
      <c r="AA67" s="52"/>
      <c r="AB67" s="53"/>
      <c r="AC67" s="52"/>
      <c r="AD67" s="52"/>
      <c r="AE67" s="52"/>
      <c r="AF67" s="52"/>
      <c r="AG67" s="52"/>
      <c r="AH67" s="52"/>
      <c r="AI67" s="52"/>
      <c r="AJ67" s="52"/>
      <c r="AK67" s="52"/>
      <c r="AL67" s="52"/>
      <c r="AM67" s="52"/>
      <c r="AN67" s="52"/>
      <c r="AO67" s="52"/>
      <c r="AP67" s="52"/>
      <c r="AQ67" s="52"/>
      <c r="AR67" s="52"/>
      <c r="AS67" s="52"/>
      <c r="AT67" s="52"/>
      <c r="AU67" s="52"/>
      <c r="AV67" s="38"/>
      <c r="AW67" s="38"/>
      <c r="AX67" s="38"/>
      <c r="AY67" s="52"/>
      <c r="AZ67" s="52"/>
      <c r="BA67" s="52"/>
      <c r="BB67" s="52"/>
      <c r="BC67" s="52"/>
      <c r="BD67" s="52"/>
      <c r="BE67" s="52"/>
      <c r="BF67" s="52"/>
      <c r="BG67" s="52"/>
      <c r="BH67" s="52"/>
      <c r="BI67" s="52"/>
      <c r="BJ67" s="52"/>
      <c r="BK67" s="52"/>
      <c r="BL67" s="52"/>
      <c r="BM67" s="52"/>
      <c r="BN67" s="52"/>
      <c r="BO67" s="52"/>
      <c r="BP67" s="52"/>
      <c r="BQ67" s="52"/>
      <c r="BR67" s="52"/>
    </row>
    <row r="68" spans="1:70" ht="12.75" customHeight="1" x14ac:dyDescent="0.2">
      <c r="A68" s="52"/>
      <c r="B68" s="52"/>
      <c r="C68" s="52"/>
      <c r="D68" s="52"/>
      <c r="E68" s="210"/>
      <c r="F68" s="210"/>
      <c r="G68" s="210"/>
      <c r="H68" s="210"/>
      <c r="I68" s="210"/>
      <c r="J68" s="210"/>
      <c r="K68" s="210"/>
      <c r="L68" s="210"/>
      <c r="M68" s="210"/>
      <c r="N68" s="210"/>
      <c r="O68" s="210"/>
      <c r="P68" s="210"/>
      <c r="Q68" s="210"/>
      <c r="R68" s="210"/>
      <c r="S68" s="210"/>
      <c r="T68" s="210"/>
      <c r="U68" s="210"/>
      <c r="V68" s="52"/>
      <c r="W68" s="52"/>
      <c r="X68" s="210"/>
      <c r="Y68" s="52"/>
      <c r="Z68" s="52"/>
      <c r="AA68" s="52"/>
      <c r="AB68" s="53"/>
      <c r="AC68" s="52"/>
      <c r="AD68" s="52"/>
      <c r="AE68" s="52"/>
      <c r="AF68" s="52"/>
      <c r="AG68" s="52"/>
      <c r="AH68" s="52"/>
      <c r="AI68" s="52"/>
      <c r="AJ68" s="52"/>
      <c r="AK68" s="52"/>
      <c r="AL68" s="52"/>
      <c r="AM68" s="52"/>
      <c r="AN68" s="52"/>
      <c r="AO68" s="52"/>
      <c r="AP68" s="52"/>
      <c r="AQ68" s="52"/>
      <c r="AR68" s="52"/>
      <c r="AS68" s="52"/>
      <c r="AT68" s="52"/>
      <c r="AU68" s="52"/>
      <c r="AV68" s="38"/>
      <c r="AW68" s="38"/>
      <c r="AX68" s="38"/>
      <c r="AY68" s="52"/>
      <c r="AZ68" s="52"/>
      <c r="BA68" s="52"/>
      <c r="BB68" s="52"/>
      <c r="BC68" s="52"/>
      <c r="BD68" s="52"/>
      <c r="BE68" s="52"/>
      <c r="BF68" s="52"/>
      <c r="BG68" s="52"/>
      <c r="BH68" s="52"/>
      <c r="BI68" s="52"/>
      <c r="BJ68" s="52"/>
      <c r="BK68" s="52"/>
      <c r="BL68" s="52"/>
      <c r="BM68" s="52"/>
      <c r="BN68" s="52"/>
      <c r="BO68" s="52"/>
      <c r="BP68" s="52"/>
      <c r="BQ68" s="52"/>
      <c r="BR68" s="52"/>
    </row>
    <row r="69" spans="1:70" ht="12.75" customHeight="1" x14ac:dyDescent="0.2">
      <c r="A69" s="52"/>
      <c r="B69" s="52"/>
      <c r="C69" s="52"/>
      <c r="D69" s="52"/>
      <c r="E69" s="210"/>
      <c r="F69" s="210"/>
      <c r="G69" s="210"/>
      <c r="H69" s="210"/>
      <c r="I69" s="210"/>
      <c r="J69" s="210"/>
      <c r="K69" s="210"/>
      <c r="L69" s="210"/>
      <c r="M69" s="210"/>
      <c r="N69" s="210"/>
      <c r="O69" s="210"/>
      <c r="P69" s="210"/>
      <c r="Q69" s="210"/>
      <c r="R69" s="210"/>
      <c r="S69" s="210"/>
      <c r="T69" s="210"/>
      <c r="U69" s="210"/>
      <c r="V69" s="52"/>
      <c r="W69" s="52"/>
      <c r="X69" s="210"/>
      <c r="Y69" s="52"/>
      <c r="Z69" s="52"/>
      <c r="AA69" s="52"/>
      <c r="AB69" s="53"/>
      <c r="AC69" s="52"/>
      <c r="AD69" s="52"/>
      <c r="AE69" s="52"/>
      <c r="AF69" s="52"/>
      <c r="AG69" s="52"/>
      <c r="AH69" s="52"/>
      <c r="AI69" s="52"/>
      <c r="AJ69" s="52"/>
      <c r="AK69" s="52"/>
      <c r="AL69" s="52"/>
      <c r="AM69" s="52"/>
      <c r="AN69" s="52"/>
      <c r="AO69" s="52"/>
      <c r="AP69" s="52"/>
      <c r="AQ69" s="52"/>
      <c r="AR69" s="52"/>
      <c r="AS69" s="52"/>
      <c r="AT69" s="52"/>
      <c r="AU69" s="52"/>
      <c r="AV69" s="38"/>
      <c r="AW69" s="38"/>
      <c r="AX69" s="38"/>
      <c r="AY69" s="52"/>
      <c r="AZ69" s="52"/>
      <c r="BA69" s="52"/>
      <c r="BB69" s="52"/>
      <c r="BC69" s="52"/>
      <c r="BD69" s="52"/>
      <c r="BE69" s="52"/>
      <c r="BF69" s="52"/>
      <c r="BG69" s="52"/>
      <c r="BH69" s="52"/>
      <c r="BI69" s="52"/>
      <c r="BJ69" s="52"/>
      <c r="BK69" s="52"/>
      <c r="BL69" s="52"/>
      <c r="BM69" s="52"/>
      <c r="BN69" s="52"/>
      <c r="BO69" s="52"/>
      <c r="BP69" s="52"/>
      <c r="BQ69" s="52"/>
      <c r="BR69" s="52"/>
    </row>
    <row r="70" spans="1:70" ht="12.75" customHeight="1" x14ac:dyDescent="0.2">
      <c r="A70" s="52"/>
      <c r="B70" s="52"/>
      <c r="C70" s="52"/>
      <c r="D70" s="52"/>
      <c r="E70" s="210"/>
      <c r="F70" s="210"/>
      <c r="G70" s="210"/>
      <c r="H70" s="210"/>
      <c r="I70" s="210"/>
      <c r="J70" s="210"/>
      <c r="K70" s="210"/>
      <c r="L70" s="210"/>
      <c r="M70" s="210"/>
      <c r="N70" s="210"/>
      <c r="O70" s="210"/>
      <c r="P70" s="210"/>
      <c r="Q70" s="210"/>
      <c r="R70" s="210"/>
      <c r="S70" s="210"/>
      <c r="T70" s="210"/>
      <c r="U70" s="210"/>
      <c r="V70" s="52"/>
      <c r="W70" s="52"/>
      <c r="X70" s="210"/>
      <c r="Y70" s="52"/>
      <c r="Z70" s="52"/>
      <c r="AA70" s="52"/>
      <c r="AB70" s="53"/>
      <c r="AC70" s="52"/>
      <c r="AD70" s="52"/>
      <c r="AE70" s="52"/>
      <c r="AF70" s="52"/>
      <c r="AG70" s="52"/>
      <c r="AH70" s="52"/>
      <c r="AI70" s="52"/>
      <c r="AJ70" s="52"/>
      <c r="AK70" s="52"/>
      <c r="AL70" s="52"/>
      <c r="AM70" s="52"/>
      <c r="AN70" s="52"/>
      <c r="AO70" s="52"/>
      <c r="AP70" s="52"/>
      <c r="AQ70" s="52"/>
      <c r="AR70" s="52"/>
      <c r="AS70" s="52"/>
      <c r="AT70" s="52"/>
      <c r="AU70" s="52"/>
      <c r="AV70" s="38"/>
      <c r="AW70" s="38"/>
      <c r="AX70" s="38"/>
      <c r="AY70" s="52"/>
      <c r="AZ70" s="52"/>
      <c r="BA70" s="52"/>
      <c r="BB70" s="52"/>
      <c r="BC70" s="52"/>
      <c r="BD70" s="52"/>
      <c r="BE70" s="52"/>
      <c r="BF70" s="52"/>
      <c r="BG70" s="52"/>
      <c r="BH70" s="52"/>
      <c r="BI70" s="52"/>
      <c r="BJ70" s="52"/>
      <c r="BK70" s="52"/>
      <c r="BL70" s="52"/>
      <c r="BM70" s="52"/>
      <c r="BN70" s="52"/>
      <c r="BO70" s="52"/>
      <c r="BP70" s="52"/>
      <c r="BQ70" s="52"/>
      <c r="BR70" s="52"/>
    </row>
    <row r="71" spans="1:70" ht="12.75" customHeight="1" x14ac:dyDescent="0.2">
      <c r="A71" s="52"/>
      <c r="B71" s="52"/>
      <c r="C71" s="52"/>
      <c r="D71" s="52"/>
      <c r="E71" s="210"/>
      <c r="F71" s="210"/>
      <c r="G71" s="210"/>
      <c r="H71" s="210"/>
      <c r="I71" s="210"/>
      <c r="J71" s="210"/>
      <c r="K71" s="210"/>
      <c r="L71" s="210"/>
      <c r="M71" s="210"/>
      <c r="N71" s="210"/>
      <c r="O71" s="210"/>
      <c r="P71" s="210"/>
      <c r="Q71" s="210"/>
      <c r="R71" s="210"/>
      <c r="S71" s="210"/>
      <c r="T71" s="210"/>
      <c r="U71" s="210"/>
      <c r="V71" s="52"/>
      <c r="W71" s="52"/>
      <c r="X71" s="210"/>
      <c r="Y71" s="52"/>
      <c r="Z71" s="52"/>
      <c r="AA71" s="52"/>
      <c r="AB71" s="53"/>
      <c r="AC71" s="52"/>
      <c r="AD71" s="52"/>
      <c r="AE71" s="52"/>
      <c r="AF71" s="52"/>
      <c r="AG71" s="52"/>
      <c r="AH71" s="52"/>
      <c r="AI71" s="52"/>
      <c r="AJ71" s="52"/>
      <c r="AK71" s="52"/>
      <c r="AL71" s="52"/>
      <c r="AM71" s="52"/>
      <c r="AN71" s="52"/>
      <c r="AO71" s="52"/>
      <c r="AP71" s="52"/>
      <c r="AQ71" s="52"/>
      <c r="AR71" s="52"/>
      <c r="AS71" s="52"/>
      <c r="AT71" s="52"/>
      <c r="AU71" s="52"/>
      <c r="AV71" s="38"/>
      <c r="AW71" s="38"/>
      <c r="AX71" s="38"/>
      <c r="AY71" s="52"/>
      <c r="AZ71" s="52"/>
      <c r="BA71" s="52"/>
      <c r="BB71" s="52"/>
      <c r="BC71" s="52"/>
      <c r="BD71" s="52"/>
      <c r="BE71" s="52"/>
      <c r="BF71" s="52"/>
      <c r="BG71" s="52"/>
      <c r="BH71" s="52"/>
      <c r="BI71" s="52"/>
      <c r="BJ71" s="52"/>
      <c r="BK71" s="52"/>
      <c r="BL71" s="52"/>
      <c r="BM71" s="52"/>
      <c r="BN71" s="52"/>
      <c r="BO71" s="52"/>
      <c r="BP71" s="52"/>
      <c r="BQ71" s="52"/>
      <c r="BR71" s="52"/>
    </row>
    <row r="72" spans="1:70" ht="12.75" customHeight="1" x14ac:dyDescent="0.2">
      <c r="A72" s="52"/>
      <c r="B72" s="52"/>
      <c r="C72" s="52"/>
      <c r="D72" s="52"/>
      <c r="E72" s="210"/>
      <c r="F72" s="210"/>
      <c r="G72" s="210"/>
      <c r="H72" s="210"/>
      <c r="I72" s="210"/>
      <c r="J72" s="210"/>
      <c r="K72" s="210"/>
      <c r="L72" s="210"/>
      <c r="M72" s="210"/>
      <c r="N72" s="210"/>
      <c r="O72" s="210"/>
      <c r="P72" s="210"/>
      <c r="Q72" s="210"/>
      <c r="R72" s="210"/>
      <c r="S72" s="210"/>
      <c r="T72" s="210"/>
      <c r="U72" s="210"/>
      <c r="V72" s="52"/>
      <c r="W72" s="52"/>
      <c r="X72" s="210"/>
      <c r="Y72" s="52"/>
      <c r="Z72" s="52"/>
      <c r="AA72" s="52"/>
      <c r="AB72" s="53"/>
      <c r="AC72" s="52"/>
      <c r="AD72" s="52"/>
      <c r="AE72" s="52"/>
      <c r="AF72" s="52"/>
      <c r="AG72" s="52"/>
      <c r="AH72" s="52"/>
      <c r="AI72" s="52"/>
      <c r="AJ72" s="52"/>
      <c r="AK72" s="52"/>
      <c r="AL72" s="52"/>
      <c r="AM72" s="52"/>
      <c r="AN72" s="52"/>
      <c r="AO72" s="52"/>
      <c r="AP72" s="52"/>
      <c r="AQ72" s="52"/>
      <c r="AR72" s="52"/>
      <c r="AS72" s="52"/>
      <c r="AT72" s="52"/>
      <c r="AU72" s="52"/>
      <c r="AV72" s="38"/>
      <c r="AW72" s="38"/>
      <c r="AX72" s="38"/>
      <c r="AY72" s="52"/>
      <c r="AZ72" s="52"/>
      <c r="BA72" s="52"/>
      <c r="BB72" s="52"/>
      <c r="BC72" s="52"/>
      <c r="BD72" s="52"/>
      <c r="BE72" s="52"/>
      <c r="BF72" s="52"/>
      <c r="BG72" s="52"/>
      <c r="BH72" s="52"/>
      <c r="BI72" s="52"/>
      <c r="BJ72" s="52"/>
      <c r="BK72" s="52"/>
      <c r="BL72" s="52"/>
      <c r="BM72" s="52"/>
      <c r="BN72" s="52"/>
      <c r="BO72" s="52"/>
      <c r="BP72" s="52"/>
      <c r="BQ72" s="52"/>
      <c r="BR72" s="52"/>
    </row>
    <row r="73" spans="1:70" ht="12.75" customHeight="1" x14ac:dyDescent="0.2">
      <c r="A73" s="52"/>
      <c r="B73" s="52"/>
      <c r="C73" s="52"/>
      <c r="D73" s="52"/>
      <c r="E73" s="210"/>
      <c r="F73" s="210"/>
      <c r="G73" s="210"/>
      <c r="H73" s="210"/>
      <c r="I73" s="210"/>
      <c r="J73" s="210"/>
      <c r="K73" s="210"/>
      <c r="L73" s="210"/>
      <c r="M73" s="210"/>
      <c r="N73" s="210"/>
      <c r="O73" s="210"/>
      <c r="P73" s="210"/>
      <c r="Q73" s="210"/>
      <c r="R73" s="210"/>
      <c r="S73" s="210"/>
      <c r="T73" s="210"/>
      <c r="U73" s="210"/>
      <c r="V73" s="52"/>
      <c r="W73" s="52"/>
      <c r="X73" s="210"/>
      <c r="Y73" s="52"/>
      <c r="Z73" s="52"/>
      <c r="AA73" s="52"/>
      <c r="AB73" s="53"/>
      <c r="AC73" s="52"/>
      <c r="AD73" s="52"/>
      <c r="AE73" s="52"/>
      <c r="AF73" s="52"/>
      <c r="AG73" s="52"/>
      <c r="AH73" s="52"/>
      <c r="AI73" s="52"/>
      <c r="AJ73" s="52"/>
      <c r="AK73" s="52"/>
      <c r="AL73" s="52"/>
      <c r="AM73" s="52"/>
      <c r="AN73" s="52"/>
      <c r="AO73" s="52"/>
      <c r="AP73" s="52"/>
      <c r="AQ73" s="52"/>
      <c r="AR73" s="52"/>
      <c r="AS73" s="52"/>
      <c r="AT73" s="52"/>
      <c r="AU73" s="52"/>
      <c r="AV73" s="38"/>
      <c r="AW73" s="38"/>
      <c r="AX73" s="38"/>
      <c r="AY73" s="52"/>
      <c r="AZ73" s="52"/>
      <c r="BA73" s="52"/>
      <c r="BB73" s="52"/>
      <c r="BC73" s="52"/>
      <c r="BD73" s="52"/>
      <c r="BE73" s="52"/>
      <c r="BF73" s="52"/>
      <c r="BG73" s="52"/>
      <c r="BH73" s="52"/>
      <c r="BI73" s="52"/>
      <c r="BJ73" s="52"/>
      <c r="BK73" s="52"/>
      <c r="BL73" s="52"/>
      <c r="BM73" s="52"/>
      <c r="BN73" s="52"/>
      <c r="BO73" s="52"/>
      <c r="BP73" s="52"/>
      <c r="BQ73" s="52"/>
      <c r="BR73" s="52"/>
    </row>
    <row r="74" spans="1:70" ht="12.75" customHeight="1" x14ac:dyDescent="0.2">
      <c r="A74" s="52"/>
      <c r="B74" s="52"/>
      <c r="C74" s="52"/>
      <c r="D74" s="52"/>
      <c r="E74" s="210"/>
      <c r="F74" s="210"/>
      <c r="G74" s="210"/>
      <c r="H74" s="210"/>
      <c r="I74" s="210"/>
      <c r="J74" s="210"/>
      <c r="K74" s="210"/>
      <c r="L74" s="210"/>
      <c r="M74" s="210"/>
      <c r="N74" s="210"/>
      <c r="O74" s="210"/>
      <c r="P74" s="210"/>
      <c r="Q74" s="210"/>
      <c r="R74" s="210"/>
      <c r="S74" s="210"/>
      <c r="T74" s="210"/>
      <c r="U74" s="210"/>
      <c r="V74" s="52"/>
      <c r="W74" s="52"/>
      <c r="X74" s="210"/>
      <c r="Y74" s="52"/>
      <c r="Z74" s="52"/>
      <c r="AA74" s="52"/>
      <c r="AB74" s="53"/>
      <c r="AC74" s="52"/>
      <c r="AD74" s="52"/>
      <c r="AE74" s="52"/>
      <c r="AF74" s="52"/>
      <c r="AG74" s="52"/>
      <c r="AH74" s="52"/>
      <c r="AI74" s="52"/>
      <c r="AJ74" s="52"/>
      <c r="AK74" s="52"/>
      <c r="AL74" s="52"/>
      <c r="AM74" s="52"/>
      <c r="AN74" s="52"/>
      <c r="AO74" s="52"/>
      <c r="AP74" s="52"/>
      <c r="AQ74" s="52"/>
      <c r="AR74" s="52"/>
      <c r="AS74" s="52"/>
      <c r="AT74" s="52"/>
      <c r="AU74" s="52"/>
      <c r="AV74" s="38"/>
      <c r="AW74" s="38"/>
      <c r="AX74" s="38"/>
      <c r="AY74" s="52"/>
      <c r="AZ74" s="52"/>
      <c r="BA74" s="52"/>
      <c r="BB74" s="52"/>
      <c r="BC74" s="52"/>
      <c r="BD74" s="52"/>
      <c r="BE74" s="52"/>
      <c r="BF74" s="52"/>
      <c r="BG74" s="52"/>
      <c r="BH74" s="52"/>
      <c r="BI74" s="52"/>
      <c r="BJ74" s="52"/>
      <c r="BK74" s="52"/>
      <c r="BL74" s="52"/>
      <c r="BM74" s="52"/>
      <c r="BN74" s="52"/>
      <c r="BO74" s="52"/>
      <c r="BP74" s="52"/>
      <c r="BQ74" s="52"/>
      <c r="BR74" s="52"/>
    </row>
    <row r="75" spans="1:70" ht="12.75" customHeight="1" x14ac:dyDescent="0.2">
      <c r="A75" s="52"/>
      <c r="B75" s="52"/>
      <c r="C75" s="52"/>
      <c r="D75" s="52"/>
      <c r="E75" s="210"/>
      <c r="F75" s="210"/>
      <c r="G75" s="210"/>
      <c r="H75" s="210"/>
      <c r="I75" s="210"/>
      <c r="J75" s="210"/>
      <c r="K75" s="210"/>
      <c r="L75" s="210"/>
      <c r="M75" s="210"/>
      <c r="N75" s="210"/>
      <c r="O75" s="210"/>
      <c r="P75" s="210"/>
      <c r="Q75" s="210"/>
      <c r="R75" s="210"/>
      <c r="S75" s="210"/>
      <c r="T75" s="210"/>
      <c r="U75" s="210"/>
      <c r="V75" s="52"/>
      <c r="W75" s="52"/>
      <c r="X75" s="210"/>
      <c r="Y75" s="52"/>
      <c r="Z75" s="52"/>
      <c r="AA75" s="52"/>
      <c r="AB75" s="53"/>
      <c r="AC75" s="52"/>
      <c r="AD75" s="52"/>
      <c r="AE75" s="52"/>
      <c r="AF75" s="52"/>
      <c r="AG75" s="52"/>
      <c r="AH75" s="52"/>
      <c r="AI75" s="52"/>
      <c r="AJ75" s="52"/>
      <c r="AK75" s="52"/>
      <c r="AL75" s="52"/>
      <c r="AM75" s="52"/>
      <c r="AN75" s="52"/>
      <c r="AO75" s="52"/>
      <c r="AP75" s="52"/>
      <c r="AQ75" s="52"/>
      <c r="AR75" s="52"/>
      <c r="AS75" s="52"/>
      <c r="AT75" s="52"/>
      <c r="AU75" s="52"/>
      <c r="AV75" s="38"/>
      <c r="AW75" s="38"/>
      <c r="AX75" s="38"/>
      <c r="AY75" s="52"/>
      <c r="AZ75" s="52"/>
      <c r="BA75" s="52"/>
      <c r="BB75" s="52"/>
      <c r="BC75" s="52"/>
      <c r="BD75" s="52"/>
      <c r="BE75" s="52"/>
      <c r="BF75" s="52"/>
      <c r="BG75" s="52"/>
      <c r="BH75" s="52"/>
      <c r="BI75" s="52"/>
      <c r="BJ75" s="52"/>
      <c r="BK75" s="52"/>
      <c r="BL75" s="52"/>
      <c r="BM75" s="52"/>
      <c r="BN75" s="52"/>
      <c r="BO75" s="52"/>
      <c r="BP75" s="52"/>
      <c r="BQ75" s="52"/>
      <c r="BR75" s="52"/>
    </row>
    <row r="76" spans="1:70" ht="12.75" customHeight="1" x14ac:dyDescent="0.2">
      <c r="A76" s="52"/>
      <c r="B76" s="52"/>
      <c r="C76" s="52"/>
      <c r="D76" s="52"/>
      <c r="E76" s="210"/>
      <c r="F76" s="210"/>
      <c r="G76" s="210"/>
      <c r="H76" s="210"/>
      <c r="I76" s="210"/>
      <c r="J76" s="210"/>
      <c r="K76" s="210"/>
      <c r="L76" s="210"/>
      <c r="M76" s="210"/>
      <c r="N76" s="210"/>
      <c r="O76" s="210"/>
      <c r="P76" s="210"/>
      <c r="Q76" s="210"/>
      <c r="R76" s="210"/>
      <c r="S76" s="210"/>
      <c r="T76" s="210"/>
      <c r="U76" s="210"/>
      <c r="V76" s="52"/>
      <c r="W76" s="52"/>
      <c r="X76" s="210"/>
      <c r="Y76" s="52"/>
      <c r="Z76" s="52"/>
      <c r="AA76" s="52"/>
      <c r="AB76" s="53"/>
      <c r="AC76" s="52"/>
      <c r="AD76" s="52"/>
      <c r="AE76" s="52"/>
      <c r="AF76" s="52"/>
      <c r="AG76" s="52"/>
      <c r="AH76" s="52"/>
      <c r="AI76" s="52"/>
      <c r="AJ76" s="52"/>
      <c r="AK76" s="52"/>
      <c r="AL76" s="52"/>
      <c r="AM76" s="52"/>
      <c r="AN76" s="52"/>
      <c r="AO76" s="52"/>
      <c r="AP76" s="52"/>
      <c r="AQ76" s="52"/>
      <c r="AR76" s="52"/>
      <c r="AS76" s="52"/>
      <c r="AT76" s="52"/>
      <c r="AU76" s="52"/>
      <c r="AV76" s="38"/>
      <c r="AW76" s="38"/>
      <c r="AX76" s="38"/>
      <c r="AY76" s="52"/>
      <c r="AZ76" s="52"/>
      <c r="BA76" s="52"/>
      <c r="BB76" s="52"/>
      <c r="BC76" s="52"/>
      <c r="BD76" s="52"/>
      <c r="BE76" s="52"/>
      <c r="BF76" s="52"/>
      <c r="BG76" s="52"/>
      <c r="BH76" s="52"/>
      <c r="BI76" s="52"/>
      <c r="BJ76" s="52"/>
      <c r="BK76" s="52"/>
      <c r="BL76" s="52"/>
      <c r="BM76" s="52"/>
      <c r="BN76" s="52"/>
      <c r="BO76" s="52"/>
      <c r="BP76" s="52"/>
      <c r="BQ76" s="52"/>
      <c r="BR76" s="52"/>
    </row>
    <row r="77" spans="1:70" ht="12.75" customHeight="1" x14ac:dyDescent="0.2">
      <c r="A77" s="52"/>
      <c r="B77" s="52"/>
      <c r="C77" s="52"/>
      <c r="D77" s="52"/>
      <c r="E77" s="210"/>
      <c r="F77" s="210"/>
      <c r="G77" s="210"/>
      <c r="H77" s="210"/>
      <c r="I77" s="210"/>
      <c r="J77" s="210"/>
      <c r="K77" s="210"/>
      <c r="L77" s="210"/>
      <c r="M77" s="210"/>
      <c r="N77" s="210"/>
      <c r="O77" s="210"/>
      <c r="P77" s="210"/>
      <c r="Q77" s="210"/>
      <c r="R77" s="210"/>
      <c r="S77" s="210"/>
      <c r="T77" s="210"/>
      <c r="U77" s="210"/>
      <c r="V77" s="52"/>
      <c r="W77" s="52"/>
      <c r="X77" s="210"/>
      <c r="Y77" s="52"/>
      <c r="Z77" s="52"/>
      <c r="AA77" s="52"/>
      <c r="AB77" s="53"/>
      <c r="AC77" s="52"/>
      <c r="AD77" s="52"/>
      <c r="AE77" s="52"/>
      <c r="AF77" s="52"/>
      <c r="AG77" s="52"/>
      <c r="AH77" s="52"/>
      <c r="AI77" s="52"/>
      <c r="AJ77" s="52"/>
      <c r="AK77" s="52"/>
      <c r="AL77" s="52"/>
      <c r="AM77" s="52"/>
      <c r="AN77" s="52"/>
      <c r="AO77" s="52"/>
      <c r="AP77" s="52"/>
      <c r="AQ77" s="52"/>
      <c r="AR77" s="52"/>
      <c r="AS77" s="52"/>
      <c r="AT77" s="52"/>
      <c r="AU77" s="52"/>
      <c r="AV77" s="38"/>
      <c r="AW77" s="38"/>
      <c r="AX77" s="38"/>
      <c r="AY77" s="52"/>
      <c r="AZ77" s="52"/>
      <c r="BA77" s="52"/>
      <c r="BB77" s="52"/>
      <c r="BC77" s="52"/>
      <c r="BD77" s="52"/>
      <c r="BE77" s="52"/>
      <c r="BF77" s="52"/>
      <c r="BG77" s="52"/>
      <c r="BH77" s="52"/>
      <c r="BI77" s="52"/>
      <c r="BJ77" s="52"/>
      <c r="BK77" s="52"/>
      <c r="BL77" s="52"/>
      <c r="BM77" s="52"/>
      <c r="BN77" s="52"/>
      <c r="BO77" s="52"/>
      <c r="BP77" s="52"/>
      <c r="BQ77" s="52"/>
      <c r="BR77" s="52"/>
    </row>
    <row r="78" spans="1:70" ht="12.75" customHeight="1" x14ac:dyDescent="0.2">
      <c r="A78" s="52"/>
      <c r="B78" s="52"/>
      <c r="C78" s="52"/>
      <c r="D78" s="52"/>
      <c r="E78" s="210"/>
      <c r="F78" s="210"/>
      <c r="G78" s="210"/>
      <c r="H78" s="210"/>
      <c r="I78" s="210"/>
      <c r="J78" s="210"/>
      <c r="K78" s="210"/>
      <c r="L78" s="210"/>
      <c r="M78" s="210"/>
      <c r="N78" s="210"/>
      <c r="O78" s="210"/>
      <c r="P78" s="210"/>
      <c r="Q78" s="210"/>
      <c r="R78" s="210"/>
      <c r="S78" s="210"/>
      <c r="T78" s="210"/>
      <c r="U78" s="210"/>
      <c r="V78" s="52"/>
      <c r="W78" s="52"/>
      <c r="X78" s="210"/>
      <c r="Y78" s="52"/>
      <c r="Z78" s="52"/>
      <c r="AA78" s="52"/>
      <c r="AB78" s="53"/>
      <c r="AC78" s="52"/>
      <c r="AD78" s="52"/>
      <c r="AE78" s="52"/>
      <c r="AF78" s="52"/>
      <c r="AG78" s="52"/>
      <c r="AH78" s="52"/>
      <c r="AI78" s="52"/>
      <c r="AJ78" s="52"/>
      <c r="AK78" s="52"/>
      <c r="AL78" s="52"/>
      <c r="AM78" s="52"/>
      <c r="AN78" s="52"/>
      <c r="AO78" s="52"/>
      <c r="AP78" s="52"/>
      <c r="AQ78" s="52"/>
      <c r="AR78" s="52"/>
      <c r="AS78" s="52"/>
      <c r="AT78" s="52"/>
      <c r="AU78" s="52"/>
      <c r="AV78" s="38"/>
      <c r="AW78" s="38"/>
      <c r="AX78" s="38"/>
      <c r="AY78" s="52"/>
      <c r="AZ78" s="52"/>
      <c r="BA78" s="52"/>
      <c r="BB78" s="52"/>
      <c r="BC78" s="52"/>
      <c r="BD78" s="52"/>
      <c r="BE78" s="52"/>
      <c r="BF78" s="52"/>
      <c r="BG78" s="52"/>
      <c r="BH78" s="52"/>
      <c r="BI78" s="52"/>
      <c r="BJ78" s="52"/>
      <c r="BK78" s="52"/>
      <c r="BL78" s="52"/>
      <c r="BM78" s="52"/>
      <c r="BN78" s="52"/>
      <c r="BO78" s="52"/>
      <c r="BP78" s="52"/>
      <c r="BQ78" s="52"/>
      <c r="BR78" s="52"/>
    </row>
    <row r="79" spans="1:70" ht="12.75" customHeight="1" x14ac:dyDescent="0.2">
      <c r="A79" s="52"/>
      <c r="B79" s="52"/>
      <c r="C79" s="52"/>
      <c r="D79" s="52"/>
      <c r="E79" s="210"/>
      <c r="F79" s="210"/>
      <c r="G79" s="210"/>
      <c r="H79" s="210"/>
      <c r="I79" s="210"/>
      <c r="J79" s="210"/>
      <c r="K79" s="210"/>
      <c r="L79" s="210"/>
      <c r="M79" s="210"/>
      <c r="N79" s="210"/>
      <c r="O79" s="210"/>
      <c r="P79" s="210"/>
      <c r="Q79" s="210"/>
      <c r="R79" s="210"/>
      <c r="S79" s="210"/>
      <c r="T79" s="210"/>
      <c r="U79" s="210"/>
      <c r="V79" s="52"/>
      <c r="W79" s="52"/>
      <c r="X79" s="210"/>
      <c r="Y79" s="52"/>
      <c r="Z79" s="52"/>
      <c r="AA79" s="52"/>
      <c r="AB79" s="53"/>
      <c r="AC79" s="52"/>
      <c r="AD79" s="52"/>
      <c r="AE79" s="52"/>
      <c r="AF79" s="52"/>
      <c r="AG79" s="52"/>
      <c r="AH79" s="52"/>
      <c r="AI79" s="52"/>
      <c r="AJ79" s="52"/>
      <c r="AK79" s="52"/>
      <c r="AL79" s="52"/>
      <c r="AM79" s="52"/>
      <c r="AN79" s="52"/>
      <c r="AO79" s="52"/>
      <c r="AP79" s="52"/>
      <c r="AQ79" s="52"/>
      <c r="AR79" s="52"/>
      <c r="AS79" s="52"/>
      <c r="AT79" s="52"/>
      <c r="AU79" s="52"/>
      <c r="AV79" s="38"/>
      <c r="AW79" s="38"/>
      <c r="AX79" s="38"/>
      <c r="AY79" s="52"/>
      <c r="AZ79" s="52"/>
      <c r="BA79" s="52"/>
      <c r="BB79" s="52"/>
      <c r="BC79" s="52"/>
      <c r="BD79" s="52"/>
      <c r="BE79" s="52"/>
      <c r="BF79" s="52"/>
      <c r="BG79" s="52"/>
      <c r="BH79" s="52"/>
      <c r="BI79" s="52"/>
      <c r="BJ79" s="52"/>
      <c r="BK79" s="52"/>
      <c r="BL79" s="52"/>
      <c r="BM79" s="52"/>
      <c r="BN79" s="52"/>
      <c r="BO79" s="52"/>
      <c r="BP79" s="52"/>
      <c r="BQ79" s="52"/>
      <c r="BR79" s="52"/>
    </row>
    <row r="80" spans="1:70" ht="12.75" customHeight="1" x14ac:dyDescent="0.2">
      <c r="A80" s="52"/>
      <c r="B80" s="52"/>
      <c r="C80" s="52"/>
      <c r="D80" s="52"/>
      <c r="E80" s="210"/>
      <c r="F80" s="210"/>
      <c r="G80" s="210"/>
      <c r="H80" s="210"/>
      <c r="I80" s="210"/>
      <c r="J80" s="210"/>
      <c r="K80" s="210"/>
      <c r="L80" s="210"/>
      <c r="M80" s="210"/>
      <c r="N80" s="210"/>
      <c r="O80" s="210"/>
      <c r="P80" s="210"/>
      <c r="Q80" s="210"/>
      <c r="R80" s="210"/>
      <c r="S80" s="210"/>
      <c r="T80" s="210"/>
      <c r="U80" s="210"/>
      <c r="V80" s="52"/>
      <c r="W80" s="52"/>
      <c r="X80" s="210"/>
      <c r="Y80" s="52"/>
      <c r="Z80" s="52"/>
      <c r="AA80" s="52"/>
      <c r="AB80" s="53"/>
      <c r="AC80" s="52"/>
      <c r="AD80" s="52"/>
      <c r="AE80" s="52"/>
      <c r="AF80" s="52"/>
      <c r="AG80" s="52"/>
      <c r="AH80" s="52"/>
      <c r="AI80" s="52"/>
      <c r="AJ80" s="52"/>
      <c r="AK80" s="52"/>
      <c r="AL80" s="52"/>
      <c r="AM80" s="52"/>
      <c r="AN80" s="52"/>
      <c r="AO80" s="52"/>
      <c r="AP80" s="52"/>
      <c r="AQ80" s="52"/>
      <c r="AR80" s="52"/>
      <c r="AS80" s="52"/>
      <c r="AT80" s="52"/>
      <c r="AU80" s="52"/>
      <c r="AV80" s="38"/>
      <c r="AW80" s="38"/>
      <c r="AX80" s="38"/>
      <c r="AY80" s="52"/>
      <c r="AZ80" s="52"/>
      <c r="BA80" s="52"/>
      <c r="BB80" s="52"/>
      <c r="BC80" s="52"/>
      <c r="BD80" s="52"/>
      <c r="BE80" s="52"/>
      <c r="BF80" s="52"/>
      <c r="BG80" s="52"/>
      <c r="BH80" s="52"/>
      <c r="BI80" s="52"/>
      <c r="BJ80" s="52"/>
      <c r="BK80" s="52"/>
      <c r="BL80" s="52"/>
      <c r="BM80" s="52"/>
      <c r="BN80" s="52"/>
      <c r="BO80" s="52"/>
      <c r="BP80" s="52"/>
      <c r="BQ80" s="52"/>
      <c r="BR80" s="52"/>
    </row>
    <row r="81" spans="1:70" ht="12.75" customHeight="1" x14ac:dyDescent="0.2">
      <c r="A81" s="52"/>
      <c r="B81" s="52"/>
      <c r="C81" s="52"/>
      <c r="D81" s="52"/>
      <c r="E81" s="210"/>
      <c r="F81" s="210"/>
      <c r="G81" s="210"/>
      <c r="H81" s="210"/>
      <c r="I81" s="210"/>
      <c r="J81" s="210"/>
      <c r="K81" s="210"/>
      <c r="L81" s="210"/>
      <c r="M81" s="210"/>
      <c r="N81" s="210"/>
      <c r="O81" s="210"/>
      <c r="P81" s="210"/>
      <c r="Q81" s="210"/>
      <c r="R81" s="210"/>
      <c r="S81" s="210"/>
      <c r="T81" s="210"/>
      <c r="U81" s="210"/>
      <c r="V81" s="52"/>
      <c r="W81" s="52"/>
      <c r="X81" s="210"/>
      <c r="Y81" s="52"/>
      <c r="Z81" s="52"/>
      <c r="AA81" s="52"/>
      <c r="AB81" s="53"/>
      <c r="AC81" s="52"/>
      <c r="AD81" s="52"/>
      <c r="AE81" s="52"/>
      <c r="AF81" s="52"/>
      <c r="AG81" s="52"/>
      <c r="AH81" s="52"/>
      <c r="AI81" s="52"/>
      <c r="AJ81" s="52"/>
      <c r="AK81" s="52"/>
      <c r="AL81" s="52"/>
      <c r="AM81" s="52"/>
      <c r="AN81" s="52"/>
      <c r="AO81" s="52"/>
      <c r="AP81" s="52"/>
      <c r="AQ81" s="52"/>
      <c r="AR81" s="52"/>
      <c r="AS81" s="52"/>
      <c r="AT81" s="52"/>
      <c r="AU81" s="52"/>
      <c r="AV81" s="38"/>
      <c r="AW81" s="38"/>
      <c r="AX81" s="38"/>
      <c r="AY81" s="52"/>
      <c r="AZ81" s="52"/>
      <c r="BA81" s="52"/>
      <c r="BB81" s="52"/>
      <c r="BC81" s="52"/>
      <c r="BD81" s="52"/>
      <c r="BE81" s="52"/>
      <c r="BF81" s="52"/>
      <c r="BG81" s="52"/>
      <c r="BH81" s="52"/>
      <c r="BI81" s="52"/>
      <c r="BJ81" s="52"/>
      <c r="BK81" s="52"/>
      <c r="BL81" s="52"/>
      <c r="BM81" s="52"/>
      <c r="BN81" s="52"/>
      <c r="BO81" s="52"/>
      <c r="BP81" s="52"/>
      <c r="BQ81" s="52"/>
      <c r="BR81" s="52"/>
    </row>
    <row r="82" spans="1:70" ht="12.75" customHeight="1" x14ac:dyDescent="0.2">
      <c r="A82" s="52"/>
      <c r="B82" s="52"/>
      <c r="C82" s="52"/>
      <c r="D82" s="52"/>
      <c r="E82" s="210"/>
      <c r="F82" s="210"/>
      <c r="G82" s="210"/>
      <c r="H82" s="210"/>
      <c r="I82" s="210"/>
      <c r="J82" s="210"/>
      <c r="K82" s="210"/>
      <c r="L82" s="210"/>
      <c r="M82" s="210"/>
      <c r="N82" s="210"/>
      <c r="O82" s="210"/>
      <c r="P82" s="210"/>
      <c r="Q82" s="210"/>
      <c r="R82" s="210"/>
      <c r="S82" s="210"/>
      <c r="T82" s="210"/>
      <c r="U82" s="210"/>
      <c r="V82" s="52"/>
      <c r="W82" s="52"/>
      <c r="X82" s="210"/>
      <c r="Y82" s="52"/>
      <c r="Z82" s="52"/>
      <c r="AA82" s="52"/>
      <c r="AB82" s="53"/>
      <c r="AC82" s="52"/>
      <c r="AD82" s="52"/>
      <c r="AE82" s="52"/>
      <c r="AF82" s="52"/>
      <c r="AG82" s="52"/>
      <c r="AH82" s="52"/>
      <c r="AI82" s="52"/>
      <c r="AJ82" s="52"/>
      <c r="AK82" s="52"/>
      <c r="AL82" s="52"/>
      <c r="AM82" s="52"/>
      <c r="AN82" s="52"/>
      <c r="AO82" s="52"/>
      <c r="AP82" s="52"/>
      <c r="AQ82" s="52"/>
      <c r="AR82" s="52"/>
      <c r="AS82" s="52"/>
      <c r="AT82" s="52"/>
      <c r="AU82" s="52"/>
      <c r="AV82" s="38"/>
      <c r="AW82" s="38"/>
      <c r="AX82" s="38"/>
      <c r="AY82" s="52"/>
      <c r="AZ82" s="52"/>
      <c r="BA82" s="52"/>
      <c r="BB82" s="52"/>
      <c r="BC82" s="52"/>
      <c r="BD82" s="52"/>
      <c r="BE82" s="52"/>
      <c r="BF82" s="52"/>
      <c r="BG82" s="52"/>
      <c r="BH82" s="52"/>
      <c r="BI82" s="52"/>
      <c r="BJ82" s="52"/>
      <c r="BK82" s="52"/>
      <c r="BL82" s="52"/>
      <c r="BM82" s="52"/>
      <c r="BN82" s="52"/>
      <c r="BO82" s="52"/>
      <c r="BP82" s="52"/>
      <c r="BQ82" s="52"/>
      <c r="BR82" s="52"/>
    </row>
    <row r="83" spans="1:70" ht="12.75" customHeight="1" x14ac:dyDescent="0.2">
      <c r="A83" s="52"/>
      <c r="B83" s="52"/>
      <c r="C83" s="52"/>
      <c r="D83" s="52"/>
      <c r="E83" s="210"/>
      <c r="F83" s="210"/>
      <c r="G83" s="210"/>
      <c r="H83" s="210"/>
      <c r="I83" s="210"/>
      <c r="J83" s="210"/>
      <c r="K83" s="210"/>
      <c r="L83" s="210"/>
      <c r="M83" s="210"/>
      <c r="N83" s="210"/>
      <c r="O83" s="210"/>
      <c r="P83" s="210"/>
      <c r="Q83" s="210"/>
      <c r="R83" s="210"/>
      <c r="S83" s="210"/>
      <c r="T83" s="210"/>
      <c r="U83" s="210"/>
      <c r="V83" s="52"/>
      <c r="W83" s="52"/>
      <c r="X83" s="210"/>
      <c r="Y83" s="52"/>
      <c r="Z83" s="52"/>
      <c r="AA83" s="52"/>
      <c r="AB83" s="53"/>
      <c r="AC83" s="52"/>
      <c r="AD83" s="52"/>
      <c r="AE83" s="52"/>
      <c r="AF83" s="52"/>
      <c r="AG83" s="52"/>
      <c r="AH83" s="52"/>
      <c r="AI83" s="52"/>
      <c r="AJ83" s="52"/>
      <c r="AK83" s="52"/>
      <c r="AL83" s="52"/>
      <c r="AM83" s="52"/>
      <c r="AN83" s="52"/>
      <c r="AO83" s="52"/>
      <c r="AP83" s="52"/>
      <c r="AQ83" s="52"/>
      <c r="AR83" s="52"/>
      <c r="AS83" s="52"/>
      <c r="AT83" s="52"/>
      <c r="AU83" s="52"/>
      <c r="AV83" s="38"/>
      <c r="AW83" s="38"/>
      <c r="AX83" s="38"/>
      <c r="AY83" s="52"/>
      <c r="AZ83" s="52"/>
      <c r="BA83" s="52"/>
      <c r="BB83" s="52"/>
      <c r="BC83" s="52"/>
      <c r="BD83" s="52"/>
      <c r="BE83" s="52"/>
      <c r="BF83" s="52"/>
      <c r="BG83" s="52"/>
      <c r="BH83" s="52"/>
      <c r="BI83" s="52"/>
      <c r="BJ83" s="52"/>
      <c r="BK83" s="52"/>
      <c r="BL83" s="52"/>
      <c r="BM83" s="52"/>
      <c r="BN83" s="52"/>
      <c r="BO83" s="52"/>
      <c r="BP83" s="52"/>
      <c r="BQ83" s="52"/>
      <c r="BR83" s="52"/>
    </row>
    <row r="84" spans="1:70" ht="12.75" customHeight="1" x14ac:dyDescent="0.2">
      <c r="A84" s="52"/>
      <c r="B84" s="52"/>
      <c r="C84" s="52"/>
      <c r="D84" s="52"/>
      <c r="E84" s="210"/>
      <c r="F84" s="210"/>
      <c r="G84" s="210"/>
      <c r="H84" s="210"/>
      <c r="I84" s="210"/>
      <c r="J84" s="210"/>
      <c r="K84" s="210"/>
      <c r="L84" s="210"/>
      <c r="M84" s="210"/>
      <c r="N84" s="210"/>
      <c r="O84" s="210"/>
      <c r="P84" s="210"/>
      <c r="Q84" s="210"/>
      <c r="R84" s="210"/>
      <c r="S84" s="210"/>
      <c r="T84" s="210"/>
      <c r="U84" s="210"/>
      <c r="V84" s="52"/>
      <c r="W84" s="52"/>
      <c r="X84" s="210"/>
      <c r="Y84" s="52"/>
      <c r="Z84" s="52"/>
      <c r="AA84" s="52"/>
      <c r="AB84" s="53"/>
      <c r="AC84" s="52"/>
      <c r="AD84" s="52"/>
      <c r="AE84" s="52"/>
      <c r="AF84" s="52"/>
      <c r="AG84" s="52"/>
      <c r="AH84" s="52"/>
      <c r="AI84" s="52"/>
      <c r="AJ84" s="52"/>
      <c r="AK84" s="52"/>
      <c r="AL84" s="52"/>
      <c r="AM84" s="52"/>
      <c r="AN84" s="52"/>
      <c r="AO84" s="52"/>
      <c r="AP84" s="52"/>
      <c r="AQ84" s="52"/>
      <c r="AR84" s="52"/>
      <c r="AS84" s="52"/>
      <c r="AT84" s="52"/>
      <c r="AU84" s="52"/>
      <c r="AV84" s="38"/>
      <c r="AW84" s="38"/>
      <c r="AX84" s="38"/>
      <c r="AY84" s="52"/>
      <c r="AZ84" s="52"/>
      <c r="BA84" s="52"/>
      <c r="BB84" s="52"/>
      <c r="BC84" s="52"/>
      <c r="BD84" s="52"/>
      <c r="BE84" s="52"/>
      <c r="BF84" s="52"/>
      <c r="BG84" s="52"/>
      <c r="BH84" s="52"/>
      <c r="BI84" s="52"/>
      <c r="BJ84" s="52"/>
      <c r="BK84" s="52"/>
      <c r="BL84" s="52"/>
      <c r="BM84" s="52"/>
      <c r="BN84" s="52"/>
      <c r="BO84" s="52"/>
      <c r="BP84" s="52"/>
      <c r="BQ84" s="52"/>
      <c r="BR84" s="52"/>
    </row>
    <row r="85" spans="1:70" ht="12.75" customHeight="1" x14ac:dyDescent="0.2">
      <c r="A85" s="52"/>
      <c r="B85" s="52"/>
      <c r="C85" s="52"/>
      <c r="D85" s="52"/>
      <c r="E85" s="210"/>
      <c r="F85" s="210"/>
      <c r="G85" s="210"/>
      <c r="H85" s="210"/>
      <c r="I85" s="210"/>
      <c r="J85" s="210"/>
      <c r="K85" s="210"/>
      <c r="L85" s="210"/>
      <c r="M85" s="210"/>
      <c r="N85" s="210"/>
      <c r="O85" s="210"/>
      <c r="P85" s="210"/>
      <c r="Q85" s="210"/>
      <c r="R85" s="210"/>
      <c r="S85" s="210"/>
      <c r="T85" s="210"/>
      <c r="U85" s="210"/>
      <c r="V85" s="52"/>
      <c r="W85" s="52"/>
      <c r="X85" s="210"/>
      <c r="Y85" s="52"/>
      <c r="Z85" s="52"/>
      <c r="AA85" s="52"/>
      <c r="AB85" s="53"/>
      <c r="AC85" s="52"/>
      <c r="AD85" s="52"/>
      <c r="AE85" s="52"/>
      <c r="AF85" s="52"/>
      <c r="AG85" s="52"/>
      <c r="AH85" s="52"/>
      <c r="AI85" s="52"/>
      <c r="AJ85" s="52"/>
      <c r="AK85" s="52"/>
      <c r="AL85" s="52"/>
      <c r="AM85" s="52"/>
      <c r="AN85" s="52"/>
      <c r="AO85" s="52"/>
      <c r="AP85" s="52"/>
      <c r="AQ85" s="52"/>
      <c r="AR85" s="52"/>
      <c r="AS85" s="52"/>
      <c r="AT85" s="52"/>
      <c r="AU85" s="52"/>
      <c r="AV85" s="38"/>
      <c r="AW85" s="38"/>
      <c r="AX85" s="38"/>
      <c r="AY85" s="52"/>
      <c r="AZ85" s="52"/>
      <c r="BA85" s="52"/>
      <c r="BB85" s="52"/>
      <c r="BC85" s="52"/>
      <c r="BD85" s="52"/>
      <c r="BE85" s="52"/>
      <c r="BF85" s="52"/>
      <c r="BG85" s="52"/>
      <c r="BH85" s="52"/>
      <c r="BI85" s="52"/>
      <c r="BJ85" s="52"/>
      <c r="BK85" s="52"/>
      <c r="BL85" s="52"/>
      <c r="BM85" s="52"/>
      <c r="BN85" s="52"/>
      <c r="BO85" s="52"/>
      <c r="BP85" s="52"/>
      <c r="BQ85" s="52"/>
      <c r="BR85" s="52"/>
    </row>
    <row r="86" spans="1:70" ht="12.75" customHeight="1" x14ac:dyDescent="0.2">
      <c r="A86" s="52"/>
      <c r="B86" s="52"/>
      <c r="C86" s="52"/>
      <c r="D86" s="52"/>
      <c r="E86" s="210"/>
      <c r="F86" s="210"/>
      <c r="G86" s="210"/>
      <c r="H86" s="210"/>
      <c r="I86" s="210"/>
      <c r="J86" s="210"/>
      <c r="K86" s="210"/>
      <c r="L86" s="210"/>
      <c r="M86" s="210"/>
      <c r="N86" s="210"/>
      <c r="O86" s="210"/>
      <c r="P86" s="210"/>
      <c r="Q86" s="210"/>
      <c r="R86" s="210"/>
      <c r="S86" s="210"/>
      <c r="T86" s="210"/>
      <c r="U86" s="210"/>
      <c r="V86" s="52"/>
      <c r="W86" s="52"/>
      <c r="X86" s="210"/>
      <c r="Y86" s="52"/>
      <c r="Z86" s="52"/>
      <c r="AA86" s="52"/>
      <c r="AB86" s="53"/>
      <c r="AC86" s="52"/>
      <c r="AD86" s="52"/>
      <c r="AE86" s="52"/>
      <c r="AF86" s="52"/>
      <c r="AG86" s="52"/>
      <c r="AH86" s="52"/>
      <c r="AI86" s="52"/>
      <c r="AJ86" s="52"/>
      <c r="AK86" s="52"/>
      <c r="AL86" s="52"/>
      <c r="AM86" s="52"/>
      <c r="AN86" s="52"/>
      <c r="AO86" s="52"/>
      <c r="AP86" s="52"/>
      <c r="AQ86" s="52"/>
      <c r="AR86" s="52"/>
      <c r="AS86" s="52"/>
      <c r="AT86" s="52"/>
      <c r="AU86" s="52"/>
      <c r="AV86" s="38"/>
      <c r="AW86" s="38"/>
      <c r="AX86" s="38"/>
      <c r="AY86" s="52"/>
      <c r="AZ86" s="52"/>
      <c r="BA86" s="52"/>
      <c r="BB86" s="52"/>
      <c r="BC86" s="52"/>
      <c r="BD86" s="52"/>
      <c r="BE86" s="52"/>
      <c r="BF86" s="52"/>
      <c r="BG86" s="52"/>
      <c r="BH86" s="52"/>
      <c r="BI86" s="52"/>
      <c r="BJ86" s="52"/>
      <c r="BK86" s="52"/>
      <c r="BL86" s="52"/>
      <c r="BM86" s="52"/>
      <c r="BN86" s="52"/>
      <c r="BO86" s="52"/>
      <c r="BP86" s="52"/>
      <c r="BQ86" s="52"/>
      <c r="BR86" s="52"/>
    </row>
    <row r="87" spans="1:70" ht="12.75" customHeight="1" x14ac:dyDescent="0.2">
      <c r="A87" s="52"/>
      <c r="B87" s="52"/>
      <c r="C87" s="52"/>
      <c r="D87" s="52"/>
      <c r="E87" s="210"/>
      <c r="F87" s="210"/>
      <c r="G87" s="210"/>
      <c r="H87" s="210"/>
      <c r="I87" s="210"/>
      <c r="J87" s="210"/>
      <c r="K87" s="210"/>
      <c r="L87" s="210"/>
      <c r="M87" s="210"/>
      <c r="N87" s="210"/>
      <c r="O87" s="210"/>
      <c r="P87" s="210"/>
      <c r="Q87" s="210"/>
      <c r="R87" s="210"/>
      <c r="S87" s="210"/>
      <c r="T87" s="210"/>
      <c r="U87" s="210"/>
      <c r="V87" s="52"/>
      <c r="W87" s="52"/>
      <c r="X87" s="210"/>
      <c r="Y87" s="52"/>
      <c r="Z87" s="52"/>
      <c r="AA87" s="52"/>
      <c r="AB87" s="53"/>
      <c r="AC87" s="52"/>
      <c r="AD87" s="52"/>
      <c r="AE87" s="52"/>
      <c r="AF87" s="52"/>
      <c r="AG87" s="52"/>
      <c r="AH87" s="52"/>
      <c r="AI87" s="52"/>
      <c r="AJ87" s="52"/>
      <c r="AK87" s="52"/>
      <c r="AL87" s="52"/>
      <c r="AM87" s="52"/>
      <c r="AN87" s="52"/>
      <c r="AO87" s="52"/>
      <c r="AP87" s="52"/>
      <c r="AQ87" s="52"/>
      <c r="AR87" s="52"/>
      <c r="AS87" s="52"/>
      <c r="AT87" s="52"/>
      <c r="AU87" s="52"/>
      <c r="AV87" s="38"/>
      <c r="AW87" s="38"/>
      <c r="AX87" s="38"/>
      <c r="AY87" s="52"/>
      <c r="AZ87" s="52"/>
      <c r="BA87" s="52"/>
      <c r="BB87" s="52"/>
      <c r="BC87" s="52"/>
      <c r="BD87" s="52"/>
      <c r="BE87" s="52"/>
      <c r="BF87" s="52"/>
      <c r="BG87" s="52"/>
      <c r="BH87" s="52"/>
      <c r="BI87" s="52"/>
      <c r="BJ87" s="52"/>
      <c r="BK87" s="52"/>
      <c r="BL87" s="52"/>
      <c r="BM87" s="52"/>
      <c r="BN87" s="52"/>
      <c r="BO87" s="52"/>
      <c r="BP87" s="52"/>
      <c r="BQ87" s="52"/>
      <c r="BR87" s="52"/>
    </row>
    <row r="88" spans="1:70" ht="12.75" customHeight="1" x14ac:dyDescent="0.2">
      <c r="A88" s="52"/>
      <c r="B88" s="52"/>
      <c r="C88" s="52"/>
      <c r="D88" s="52"/>
      <c r="E88" s="210"/>
      <c r="F88" s="210"/>
      <c r="G88" s="210"/>
      <c r="H88" s="210"/>
      <c r="I88" s="210"/>
      <c r="J88" s="210"/>
      <c r="K88" s="210"/>
      <c r="L88" s="210"/>
      <c r="M88" s="210"/>
      <c r="N88" s="210"/>
      <c r="O88" s="210"/>
      <c r="P88" s="210"/>
      <c r="Q88" s="210"/>
      <c r="R88" s="210"/>
      <c r="S88" s="210"/>
      <c r="T88" s="210"/>
      <c r="U88" s="210"/>
      <c r="V88" s="52"/>
      <c r="W88" s="52"/>
      <c r="X88" s="210"/>
      <c r="Y88" s="52"/>
      <c r="Z88" s="52"/>
      <c r="AA88" s="52"/>
      <c r="AB88" s="53"/>
      <c r="AC88" s="52"/>
      <c r="AD88" s="52"/>
      <c r="AE88" s="52"/>
      <c r="AF88" s="52"/>
      <c r="AG88" s="52"/>
      <c r="AH88" s="52"/>
      <c r="AI88" s="52"/>
      <c r="AJ88" s="52"/>
      <c r="AK88" s="52"/>
      <c r="AL88" s="52"/>
      <c r="AM88" s="52"/>
      <c r="AN88" s="52"/>
      <c r="AO88" s="52"/>
      <c r="AP88" s="52"/>
      <c r="AQ88" s="52"/>
      <c r="AR88" s="52"/>
      <c r="AS88" s="52"/>
      <c r="AT88" s="52"/>
      <c r="AU88" s="52"/>
      <c r="AV88" s="38"/>
      <c r="AW88" s="38"/>
      <c r="AX88" s="38"/>
      <c r="AY88" s="52"/>
      <c r="AZ88" s="52"/>
      <c r="BA88" s="52"/>
      <c r="BB88" s="52"/>
      <c r="BC88" s="52"/>
      <c r="BD88" s="52"/>
      <c r="BE88" s="52"/>
      <c r="BF88" s="52"/>
      <c r="BG88" s="52"/>
      <c r="BH88" s="52"/>
      <c r="BI88" s="52"/>
      <c r="BJ88" s="52"/>
      <c r="BK88" s="52"/>
      <c r="BL88" s="52"/>
      <c r="BM88" s="52"/>
      <c r="BN88" s="52"/>
      <c r="BO88" s="52"/>
      <c r="BP88" s="52"/>
      <c r="BQ88" s="52"/>
      <c r="BR88" s="52"/>
    </row>
    <row r="89" spans="1:70" ht="12.75" customHeight="1" x14ac:dyDescent="0.2">
      <c r="A89" s="52"/>
      <c r="B89" s="52"/>
      <c r="C89" s="52"/>
      <c r="D89" s="52"/>
      <c r="E89" s="210"/>
      <c r="F89" s="210"/>
      <c r="G89" s="210"/>
      <c r="H89" s="210"/>
      <c r="I89" s="210"/>
      <c r="J89" s="210"/>
      <c r="K89" s="210"/>
      <c r="L89" s="210"/>
      <c r="M89" s="210"/>
      <c r="N89" s="210"/>
      <c r="O89" s="210"/>
      <c r="P89" s="210"/>
      <c r="Q89" s="210"/>
      <c r="R89" s="210"/>
      <c r="S89" s="210"/>
      <c r="T89" s="210"/>
      <c r="U89" s="210"/>
      <c r="V89" s="52"/>
      <c r="W89" s="52"/>
      <c r="X89" s="210"/>
      <c r="Y89" s="52"/>
      <c r="Z89" s="52"/>
      <c r="AA89" s="52"/>
      <c r="AB89" s="53"/>
      <c r="AC89" s="52"/>
      <c r="AD89" s="52"/>
      <c r="AE89" s="52"/>
      <c r="AF89" s="52"/>
      <c r="AG89" s="52"/>
      <c r="AH89" s="52"/>
      <c r="AI89" s="52"/>
      <c r="AJ89" s="52"/>
      <c r="AK89" s="52"/>
      <c r="AL89" s="52"/>
      <c r="AM89" s="52"/>
      <c r="AN89" s="52"/>
      <c r="AO89" s="52"/>
      <c r="AP89" s="52"/>
      <c r="AQ89" s="52"/>
      <c r="AR89" s="52"/>
      <c r="AS89" s="52"/>
      <c r="AT89" s="52"/>
      <c r="AU89" s="52"/>
      <c r="AV89" s="38"/>
      <c r="AW89" s="38"/>
      <c r="AX89" s="38"/>
      <c r="AY89" s="52"/>
      <c r="AZ89" s="52"/>
      <c r="BA89" s="52"/>
      <c r="BB89" s="52"/>
      <c r="BC89" s="52"/>
      <c r="BD89" s="52"/>
      <c r="BE89" s="52"/>
      <c r="BF89" s="52"/>
      <c r="BG89" s="52"/>
      <c r="BH89" s="52"/>
      <c r="BI89" s="52"/>
      <c r="BJ89" s="52"/>
      <c r="BK89" s="52"/>
      <c r="BL89" s="52"/>
      <c r="BM89" s="52"/>
      <c r="BN89" s="52"/>
      <c r="BO89" s="52"/>
      <c r="BP89" s="52"/>
      <c r="BQ89" s="52"/>
      <c r="BR89" s="52"/>
    </row>
    <row r="90" spans="1:70" ht="12.75" customHeight="1" x14ac:dyDescent="0.2">
      <c r="A90" s="52"/>
      <c r="B90" s="52"/>
      <c r="C90" s="52"/>
      <c r="D90" s="52"/>
      <c r="E90" s="210"/>
      <c r="F90" s="210"/>
      <c r="G90" s="210"/>
      <c r="H90" s="210"/>
      <c r="I90" s="210"/>
      <c r="J90" s="210"/>
      <c r="K90" s="210"/>
      <c r="L90" s="210"/>
      <c r="M90" s="210"/>
      <c r="N90" s="210"/>
      <c r="O90" s="210"/>
      <c r="P90" s="210"/>
      <c r="Q90" s="210"/>
      <c r="R90" s="210"/>
      <c r="S90" s="210"/>
      <c r="T90" s="210"/>
      <c r="U90" s="210"/>
      <c r="V90" s="52"/>
      <c r="W90" s="52"/>
      <c r="X90" s="210"/>
      <c r="Y90" s="52"/>
      <c r="Z90" s="52"/>
      <c r="AA90" s="52"/>
      <c r="AB90" s="53"/>
      <c r="AC90" s="52"/>
      <c r="AD90" s="52"/>
      <c r="AE90" s="52"/>
      <c r="AF90" s="52"/>
      <c r="AG90" s="52"/>
      <c r="AH90" s="52"/>
      <c r="AI90" s="52"/>
      <c r="AJ90" s="52"/>
      <c r="AK90" s="52"/>
      <c r="AL90" s="52"/>
      <c r="AM90" s="52"/>
      <c r="AN90" s="52"/>
      <c r="AO90" s="52"/>
      <c r="AP90" s="52"/>
      <c r="AQ90" s="52"/>
      <c r="AR90" s="52"/>
      <c r="AS90" s="52"/>
      <c r="AT90" s="52"/>
      <c r="AU90" s="52"/>
      <c r="AV90" s="38"/>
      <c r="AW90" s="38"/>
      <c r="AX90" s="38"/>
      <c r="AY90" s="52"/>
      <c r="AZ90" s="52"/>
      <c r="BA90" s="52"/>
      <c r="BB90" s="52"/>
      <c r="BC90" s="52"/>
      <c r="BD90" s="52"/>
      <c r="BE90" s="52"/>
      <c r="BF90" s="52"/>
      <c r="BG90" s="52"/>
      <c r="BH90" s="52"/>
      <c r="BI90" s="52"/>
      <c r="BJ90" s="52"/>
      <c r="BK90" s="52"/>
      <c r="BL90" s="52"/>
      <c r="BM90" s="52"/>
      <c r="BN90" s="52"/>
      <c r="BO90" s="52"/>
      <c r="BP90" s="52"/>
      <c r="BQ90" s="52"/>
      <c r="BR90" s="52"/>
    </row>
    <row r="91" spans="1:70" ht="12.75" customHeight="1" x14ac:dyDescent="0.2">
      <c r="A91" s="52"/>
      <c r="B91" s="52"/>
      <c r="C91" s="52"/>
      <c r="D91" s="52"/>
      <c r="E91" s="210"/>
      <c r="F91" s="210"/>
      <c r="G91" s="210"/>
      <c r="H91" s="210"/>
      <c r="I91" s="210"/>
      <c r="J91" s="210"/>
      <c r="K91" s="210"/>
      <c r="L91" s="210"/>
      <c r="M91" s="210"/>
      <c r="N91" s="210"/>
      <c r="O91" s="210"/>
      <c r="P91" s="210"/>
      <c r="Q91" s="210"/>
      <c r="R91" s="210"/>
      <c r="S91" s="210"/>
      <c r="T91" s="210"/>
      <c r="U91" s="210"/>
      <c r="V91" s="52"/>
      <c r="W91" s="52"/>
      <c r="X91" s="210"/>
      <c r="Y91" s="52"/>
      <c r="Z91" s="52"/>
      <c r="AA91" s="52"/>
      <c r="AB91" s="53"/>
      <c r="AC91" s="52"/>
      <c r="AD91" s="52"/>
      <c r="AE91" s="52"/>
      <c r="AF91" s="52"/>
      <c r="AG91" s="52"/>
      <c r="AH91" s="52"/>
      <c r="AI91" s="52"/>
      <c r="AJ91" s="52"/>
      <c r="AK91" s="52"/>
      <c r="AL91" s="52"/>
      <c r="AM91" s="52"/>
      <c r="AN91" s="52"/>
      <c r="AO91" s="52"/>
      <c r="AP91" s="52"/>
      <c r="AQ91" s="52"/>
      <c r="AR91" s="52"/>
      <c r="AS91" s="52"/>
      <c r="AT91" s="52"/>
      <c r="AU91" s="52"/>
      <c r="AV91" s="38"/>
      <c r="AW91" s="38"/>
      <c r="AX91" s="38"/>
      <c r="AY91" s="52"/>
      <c r="AZ91" s="52"/>
      <c r="BA91" s="52"/>
      <c r="BB91" s="52"/>
      <c r="BC91" s="52"/>
      <c r="BD91" s="52"/>
      <c r="BE91" s="52"/>
      <c r="BF91" s="52"/>
      <c r="BG91" s="52"/>
      <c r="BH91" s="52"/>
      <c r="BI91" s="52"/>
      <c r="BJ91" s="52"/>
      <c r="BK91" s="52"/>
      <c r="BL91" s="52"/>
      <c r="BM91" s="52"/>
      <c r="BN91" s="52"/>
      <c r="BO91" s="52"/>
      <c r="BP91" s="52"/>
      <c r="BQ91" s="52"/>
      <c r="BR91" s="52"/>
    </row>
    <row r="92" spans="1:70" ht="12.75" customHeight="1" x14ac:dyDescent="0.2">
      <c r="A92" s="52"/>
      <c r="B92" s="52"/>
      <c r="C92" s="52"/>
      <c r="D92" s="52"/>
      <c r="E92" s="210"/>
      <c r="F92" s="210"/>
      <c r="G92" s="210"/>
      <c r="H92" s="210"/>
      <c r="I92" s="210"/>
      <c r="J92" s="210"/>
      <c r="K92" s="210"/>
      <c r="L92" s="210"/>
      <c r="M92" s="210"/>
      <c r="N92" s="210"/>
      <c r="O92" s="210"/>
      <c r="P92" s="210"/>
      <c r="Q92" s="210"/>
      <c r="R92" s="210"/>
      <c r="S92" s="210"/>
      <c r="T92" s="210"/>
      <c r="U92" s="210"/>
      <c r="V92" s="52"/>
      <c r="W92" s="52"/>
      <c r="X92" s="210"/>
      <c r="Y92" s="52"/>
      <c r="Z92" s="52"/>
      <c r="AA92" s="52"/>
      <c r="AB92" s="53"/>
      <c r="AC92" s="52"/>
      <c r="AD92" s="52"/>
      <c r="AE92" s="52"/>
      <c r="AF92" s="52"/>
      <c r="AG92" s="52"/>
      <c r="AH92" s="52"/>
      <c r="AI92" s="52"/>
      <c r="AJ92" s="52"/>
      <c r="AK92" s="52"/>
      <c r="AL92" s="52"/>
      <c r="AM92" s="52"/>
      <c r="AN92" s="52"/>
      <c r="AO92" s="52"/>
      <c r="AP92" s="52"/>
      <c r="AQ92" s="52"/>
      <c r="AR92" s="52"/>
      <c r="AS92" s="52"/>
      <c r="AT92" s="52"/>
      <c r="AU92" s="52"/>
      <c r="AV92" s="38"/>
      <c r="AW92" s="38"/>
      <c r="AX92" s="38"/>
      <c r="AY92" s="52"/>
      <c r="AZ92" s="52"/>
      <c r="BA92" s="52"/>
      <c r="BB92" s="52"/>
      <c r="BC92" s="52"/>
      <c r="BD92" s="52"/>
      <c r="BE92" s="52"/>
      <c r="BF92" s="52"/>
      <c r="BG92" s="52"/>
      <c r="BH92" s="52"/>
      <c r="BI92" s="52"/>
      <c r="BJ92" s="52"/>
      <c r="BK92" s="52"/>
      <c r="BL92" s="52"/>
      <c r="BM92" s="52"/>
      <c r="BN92" s="52"/>
      <c r="BO92" s="52"/>
      <c r="BP92" s="52"/>
      <c r="BQ92" s="52"/>
      <c r="BR92" s="52"/>
    </row>
    <row r="93" spans="1:70" ht="12.75" customHeight="1" x14ac:dyDescent="0.2">
      <c r="A93" s="52"/>
      <c r="B93" s="52"/>
      <c r="C93" s="52"/>
      <c r="D93" s="52"/>
      <c r="E93" s="210"/>
      <c r="F93" s="210"/>
      <c r="G93" s="210"/>
      <c r="H93" s="210"/>
      <c r="I93" s="210"/>
      <c r="J93" s="210"/>
      <c r="K93" s="210"/>
      <c r="L93" s="210"/>
      <c r="M93" s="210"/>
      <c r="N93" s="210"/>
      <c r="O93" s="210"/>
      <c r="P93" s="210"/>
      <c r="Q93" s="210"/>
      <c r="R93" s="210"/>
      <c r="S93" s="210"/>
      <c r="T93" s="210"/>
      <c r="U93" s="210"/>
      <c r="V93" s="52"/>
      <c r="W93" s="52"/>
      <c r="X93" s="210"/>
      <c r="Y93" s="52"/>
      <c r="Z93" s="52"/>
      <c r="AA93" s="52"/>
      <c r="AB93" s="53"/>
      <c r="AC93" s="52"/>
      <c r="AD93" s="52"/>
      <c r="AE93" s="52"/>
      <c r="AF93" s="52"/>
      <c r="AG93" s="52"/>
      <c r="AH93" s="52"/>
      <c r="AI93" s="52"/>
      <c r="AJ93" s="52"/>
      <c r="AK93" s="52"/>
      <c r="AL93" s="52"/>
      <c r="AM93" s="52"/>
      <c r="AN93" s="52"/>
      <c r="AO93" s="52"/>
      <c r="AP93" s="52"/>
      <c r="AQ93" s="52"/>
      <c r="AR93" s="52"/>
      <c r="AS93" s="52"/>
      <c r="AT93" s="52"/>
      <c r="AU93" s="52"/>
      <c r="AV93" s="38"/>
      <c r="AW93" s="38"/>
      <c r="AX93" s="38"/>
      <c r="AY93" s="52"/>
      <c r="AZ93" s="52"/>
      <c r="BA93" s="52"/>
      <c r="BB93" s="52"/>
      <c r="BC93" s="52"/>
      <c r="BD93" s="52"/>
      <c r="BE93" s="52"/>
      <c r="BF93" s="52"/>
      <c r="BG93" s="52"/>
      <c r="BH93" s="52"/>
      <c r="BI93" s="52"/>
      <c r="BJ93" s="52"/>
      <c r="BK93" s="52"/>
      <c r="BL93" s="52"/>
      <c r="BM93" s="52"/>
      <c r="BN93" s="52"/>
      <c r="BO93" s="52"/>
      <c r="BP93" s="52"/>
      <c r="BQ93" s="52"/>
      <c r="BR93" s="52"/>
    </row>
    <row r="94" spans="1:70" ht="12.75" customHeight="1" x14ac:dyDescent="0.2">
      <c r="A94" s="52"/>
      <c r="B94" s="52"/>
      <c r="C94" s="52"/>
      <c r="D94" s="52"/>
      <c r="E94" s="210"/>
      <c r="F94" s="210"/>
      <c r="G94" s="210"/>
      <c r="H94" s="210"/>
      <c r="I94" s="210"/>
      <c r="J94" s="210"/>
      <c r="K94" s="210"/>
      <c r="L94" s="210"/>
      <c r="M94" s="210"/>
      <c r="N94" s="210"/>
      <c r="O94" s="210"/>
      <c r="P94" s="210"/>
      <c r="Q94" s="210"/>
      <c r="R94" s="210"/>
      <c r="S94" s="210"/>
      <c r="T94" s="210"/>
      <c r="U94" s="210"/>
      <c r="V94" s="52"/>
      <c r="W94" s="52"/>
      <c r="X94" s="210"/>
      <c r="Y94" s="52"/>
      <c r="Z94" s="52"/>
      <c r="AA94" s="52"/>
      <c r="AB94" s="53"/>
      <c r="AC94" s="52"/>
      <c r="AD94" s="52"/>
      <c r="AE94" s="52"/>
      <c r="AF94" s="52"/>
      <c r="AG94" s="52"/>
      <c r="AH94" s="52"/>
      <c r="AI94" s="52"/>
      <c r="AJ94" s="52"/>
      <c r="AK94" s="52"/>
      <c r="AL94" s="52"/>
      <c r="AM94" s="52"/>
      <c r="AN94" s="52"/>
      <c r="AO94" s="52"/>
      <c r="AP94" s="52"/>
      <c r="AQ94" s="52"/>
      <c r="AR94" s="52"/>
      <c r="AS94" s="52"/>
      <c r="AT94" s="52"/>
      <c r="AU94" s="52"/>
      <c r="AV94" s="38"/>
      <c r="AW94" s="38"/>
      <c r="AX94" s="38"/>
      <c r="AY94" s="52"/>
      <c r="AZ94" s="52"/>
      <c r="BA94" s="52"/>
      <c r="BB94" s="52"/>
      <c r="BC94" s="52"/>
      <c r="BD94" s="52"/>
      <c r="BE94" s="52"/>
      <c r="BF94" s="52"/>
      <c r="BG94" s="52"/>
      <c r="BH94" s="52"/>
      <c r="BI94" s="52"/>
      <c r="BJ94" s="52"/>
      <c r="BK94" s="52"/>
      <c r="BL94" s="52"/>
      <c r="BM94" s="52"/>
      <c r="BN94" s="52"/>
      <c r="BO94" s="52"/>
      <c r="BP94" s="52"/>
      <c r="BQ94" s="52"/>
      <c r="BR94" s="52"/>
    </row>
    <row r="95" spans="1:70" ht="12.75" customHeight="1" x14ac:dyDescent="0.2">
      <c r="A95" s="52"/>
      <c r="B95" s="52"/>
      <c r="C95" s="52"/>
      <c r="D95" s="52"/>
      <c r="E95" s="210"/>
      <c r="F95" s="210"/>
      <c r="G95" s="210"/>
      <c r="H95" s="210"/>
      <c r="I95" s="210"/>
      <c r="J95" s="210"/>
      <c r="K95" s="210"/>
      <c r="L95" s="210"/>
      <c r="M95" s="210"/>
      <c r="N95" s="210"/>
      <c r="O95" s="210"/>
      <c r="P95" s="210"/>
      <c r="Q95" s="210"/>
      <c r="R95" s="210"/>
      <c r="S95" s="210"/>
      <c r="T95" s="210"/>
      <c r="U95" s="210"/>
      <c r="V95" s="52"/>
      <c r="W95" s="52"/>
      <c r="X95" s="210"/>
      <c r="Y95" s="52"/>
      <c r="Z95" s="52"/>
      <c r="AA95" s="52"/>
      <c r="AB95" s="53"/>
      <c r="AC95" s="52"/>
      <c r="AD95" s="52"/>
      <c r="AE95" s="52"/>
      <c r="AF95" s="52"/>
      <c r="AG95" s="52"/>
      <c r="AH95" s="52"/>
      <c r="AI95" s="52"/>
      <c r="AJ95" s="52"/>
      <c r="AK95" s="52"/>
      <c r="AL95" s="52"/>
      <c r="AM95" s="52"/>
      <c r="AN95" s="52"/>
      <c r="AO95" s="52"/>
      <c r="AP95" s="52"/>
      <c r="AQ95" s="52"/>
      <c r="AR95" s="52"/>
      <c r="AS95" s="52"/>
      <c r="AT95" s="52"/>
      <c r="AU95" s="52"/>
      <c r="AV95" s="38"/>
      <c r="AW95" s="38"/>
      <c r="AX95" s="38"/>
      <c r="AY95" s="52"/>
      <c r="AZ95" s="52"/>
      <c r="BA95" s="52"/>
      <c r="BB95" s="52"/>
      <c r="BC95" s="52"/>
      <c r="BD95" s="52"/>
      <c r="BE95" s="52"/>
      <c r="BF95" s="52"/>
      <c r="BG95" s="52"/>
      <c r="BH95" s="52"/>
      <c r="BI95" s="52"/>
      <c r="BJ95" s="52"/>
      <c r="BK95" s="52"/>
      <c r="BL95" s="52"/>
      <c r="BM95" s="52"/>
      <c r="BN95" s="52"/>
      <c r="BO95" s="52"/>
      <c r="BP95" s="52"/>
      <c r="BQ95" s="52"/>
      <c r="BR95" s="52"/>
    </row>
    <row r="96" spans="1:70" ht="12.75" customHeight="1" x14ac:dyDescent="0.2">
      <c r="A96" s="52"/>
      <c r="B96" s="52"/>
      <c r="C96" s="52"/>
      <c r="D96" s="52"/>
      <c r="E96" s="210"/>
      <c r="F96" s="210"/>
      <c r="G96" s="210"/>
      <c r="H96" s="210"/>
      <c r="I96" s="210"/>
      <c r="J96" s="210"/>
      <c r="K96" s="210"/>
      <c r="L96" s="210"/>
      <c r="M96" s="210"/>
      <c r="N96" s="210"/>
      <c r="O96" s="210"/>
      <c r="P96" s="210"/>
      <c r="Q96" s="210"/>
      <c r="R96" s="210"/>
      <c r="S96" s="210"/>
      <c r="T96" s="210"/>
      <c r="U96" s="210"/>
      <c r="V96" s="52"/>
      <c r="W96" s="52"/>
      <c r="X96" s="210"/>
      <c r="Y96" s="52"/>
      <c r="Z96" s="52"/>
      <c r="AA96" s="52"/>
      <c r="AB96" s="53"/>
      <c r="AC96" s="52"/>
      <c r="AD96" s="52"/>
      <c r="AE96" s="52"/>
      <c r="AF96" s="52"/>
      <c r="AG96" s="52"/>
      <c r="AH96" s="52"/>
      <c r="AI96" s="52"/>
      <c r="AJ96" s="52"/>
      <c r="AK96" s="52"/>
      <c r="AL96" s="52"/>
      <c r="AM96" s="52"/>
      <c r="AN96" s="52"/>
      <c r="AO96" s="52"/>
      <c r="AP96" s="52"/>
      <c r="AQ96" s="52"/>
      <c r="AR96" s="52"/>
      <c r="AS96" s="52"/>
      <c r="AT96" s="52"/>
      <c r="AU96" s="52"/>
      <c r="AV96" s="38"/>
      <c r="AW96" s="38"/>
      <c r="AX96" s="38"/>
      <c r="AY96" s="52"/>
      <c r="AZ96" s="52"/>
      <c r="BA96" s="52"/>
      <c r="BB96" s="52"/>
      <c r="BC96" s="52"/>
      <c r="BD96" s="52"/>
      <c r="BE96" s="52"/>
      <c r="BF96" s="52"/>
      <c r="BG96" s="52"/>
      <c r="BH96" s="52"/>
      <c r="BI96" s="52"/>
      <c r="BJ96" s="52"/>
      <c r="BK96" s="52"/>
      <c r="BL96" s="52"/>
      <c r="BM96" s="52"/>
      <c r="BN96" s="52"/>
      <c r="BO96" s="52"/>
      <c r="BP96" s="52"/>
      <c r="BQ96" s="52"/>
      <c r="BR96" s="52"/>
    </row>
    <row r="97" spans="1:70" ht="12.75" customHeight="1" x14ac:dyDescent="0.2">
      <c r="A97" s="52"/>
      <c r="B97" s="52"/>
      <c r="C97" s="52"/>
      <c r="D97" s="52"/>
      <c r="E97" s="210"/>
      <c r="F97" s="210"/>
      <c r="G97" s="210"/>
      <c r="H97" s="210"/>
      <c r="I97" s="210"/>
      <c r="J97" s="210"/>
      <c r="K97" s="210"/>
      <c r="L97" s="210"/>
      <c r="M97" s="210"/>
      <c r="N97" s="210"/>
      <c r="O97" s="210"/>
      <c r="P97" s="210"/>
      <c r="Q97" s="210"/>
      <c r="R97" s="210"/>
      <c r="S97" s="210"/>
      <c r="T97" s="210"/>
      <c r="U97" s="210"/>
      <c r="V97" s="52"/>
      <c r="W97" s="52"/>
      <c r="X97" s="210"/>
      <c r="Y97" s="52"/>
      <c r="Z97" s="52"/>
      <c r="AA97" s="52"/>
      <c r="AB97" s="53"/>
      <c r="AC97" s="52"/>
      <c r="AD97" s="52"/>
      <c r="AE97" s="52"/>
      <c r="AF97" s="52"/>
      <c r="AG97" s="52"/>
      <c r="AH97" s="52"/>
      <c r="AI97" s="52"/>
      <c r="AJ97" s="52"/>
      <c r="AK97" s="52"/>
      <c r="AL97" s="52"/>
      <c r="AM97" s="52"/>
      <c r="AN97" s="52"/>
      <c r="AO97" s="52"/>
      <c r="AP97" s="52"/>
      <c r="AQ97" s="52"/>
      <c r="AR97" s="52"/>
      <c r="AS97" s="52"/>
      <c r="AT97" s="52"/>
      <c r="AU97" s="52"/>
      <c r="AV97" s="38"/>
      <c r="AW97" s="38"/>
      <c r="AX97" s="38"/>
      <c r="AY97" s="52"/>
      <c r="AZ97" s="52"/>
      <c r="BA97" s="52"/>
      <c r="BB97" s="52"/>
      <c r="BC97" s="52"/>
      <c r="BD97" s="52"/>
      <c r="BE97" s="52"/>
      <c r="BF97" s="52"/>
      <c r="BG97" s="52"/>
      <c r="BH97" s="52"/>
      <c r="BI97" s="52"/>
      <c r="BJ97" s="52"/>
      <c r="BK97" s="52"/>
      <c r="BL97" s="52"/>
      <c r="BM97" s="52"/>
      <c r="BN97" s="52"/>
      <c r="BO97" s="52"/>
      <c r="BP97" s="52"/>
      <c r="BQ97" s="52"/>
      <c r="BR97" s="52"/>
    </row>
    <row r="98" spans="1:70" ht="12.75" customHeight="1" x14ac:dyDescent="0.2">
      <c r="A98" s="52"/>
      <c r="B98" s="52"/>
      <c r="C98" s="52"/>
      <c r="D98" s="52"/>
      <c r="E98" s="210"/>
      <c r="F98" s="210"/>
      <c r="G98" s="210"/>
      <c r="H98" s="210"/>
      <c r="I98" s="210"/>
      <c r="J98" s="210"/>
      <c r="K98" s="210"/>
      <c r="L98" s="210"/>
      <c r="M98" s="210"/>
      <c r="N98" s="210"/>
      <c r="O98" s="210"/>
      <c r="P98" s="210"/>
      <c r="Q98" s="210"/>
      <c r="R98" s="210"/>
      <c r="S98" s="210"/>
      <c r="T98" s="210"/>
      <c r="U98" s="210"/>
      <c r="V98" s="52"/>
      <c r="W98" s="52"/>
      <c r="X98" s="210"/>
      <c r="Y98" s="52"/>
      <c r="Z98" s="52"/>
      <c r="AA98" s="52"/>
      <c r="AB98" s="53"/>
      <c r="AC98" s="52"/>
      <c r="AD98" s="52"/>
      <c r="AE98" s="52"/>
      <c r="AF98" s="52"/>
      <c r="AG98" s="52"/>
      <c r="AH98" s="52"/>
      <c r="AI98" s="52"/>
      <c r="AJ98" s="52"/>
      <c r="AK98" s="52"/>
      <c r="AL98" s="52"/>
      <c r="AM98" s="52"/>
      <c r="AN98" s="52"/>
      <c r="AO98" s="52"/>
      <c r="AP98" s="52"/>
      <c r="AQ98" s="52"/>
      <c r="AR98" s="52"/>
      <c r="AS98" s="52"/>
      <c r="AT98" s="52"/>
      <c r="AU98" s="52"/>
      <c r="AV98" s="38"/>
      <c r="AW98" s="38"/>
      <c r="AX98" s="38"/>
      <c r="AY98" s="52"/>
      <c r="AZ98" s="52"/>
      <c r="BA98" s="52"/>
      <c r="BB98" s="52"/>
      <c r="BC98" s="52"/>
      <c r="BD98" s="52"/>
      <c r="BE98" s="52"/>
      <c r="BF98" s="52"/>
      <c r="BG98" s="52"/>
      <c r="BH98" s="52"/>
      <c r="BI98" s="52"/>
      <c r="BJ98" s="52"/>
      <c r="BK98" s="52"/>
      <c r="BL98" s="52"/>
      <c r="BM98" s="52"/>
      <c r="BN98" s="52"/>
      <c r="BO98" s="52"/>
      <c r="BP98" s="52"/>
      <c r="BQ98" s="52"/>
      <c r="BR98" s="52"/>
    </row>
    <row r="99" spans="1:70" ht="12.75" customHeight="1" x14ac:dyDescent="0.2">
      <c r="A99" s="52"/>
      <c r="B99" s="52"/>
      <c r="C99" s="52"/>
      <c r="D99" s="52"/>
      <c r="E99" s="210"/>
      <c r="F99" s="210"/>
      <c r="G99" s="210"/>
      <c r="H99" s="210"/>
      <c r="I99" s="210"/>
      <c r="J99" s="210"/>
      <c r="K99" s="210"/>
      <c r="L99" s="210"/>
      <c r="M99" s="210"/>
      <c r="N99" s="210"/>
      <c r="O99" s="210"/>
      <c r="P99" s="210"/>
      <c r="Q99" s="210"/>
      <c r="R99" s="210"/>
      <c r="S99" s="210"/>
      <c r="T99" s="210"/>
      <c r="U99" s="210"/>
      <c r="V99" s="52"/>
      <c r="W99" s="52"/>
      <c r="X99" s="210"/>
      <c r="Y99" s="52"/>
      <c r="Z99" s="52"/>
      <c r="AA99" s="52"/>
      <c r="AB99" s="53"/>
      <c r="AC99" s="52"/>
      <c r="AD99" s="52"/>
      <c r="AE99" s="52"/>
      <c r="AF99" s="52"/>
      <c r="AG99" s="52"/>
      <c r="AH99" s="52"/>
      <c r="AI99" s="52"/>
      <c r="AJ99" s="52"/>
      <c r="AK99" s="52"/>
      <c r="AL99" s="52"/>
      <c r="AM99" s="52"/>
      <c r="AN99" s="52"/>
      <c r="AO99" s="52"/>
      <c r="AP99" s="52"/>
      <c r="AQ99" s="52"/>
      <c r="AR99" s="52"/>
      <c r="AS99" s="52"/>
      <c r="AT99" s="52"/>
      <c r="AU99" s="52"/>
      <c r="AV99" s="38"/>
      <c r="AW99" s="38"/>
      <c r="AX99" s="38"/>
      <c r="AY99" s="52"/>
      <c r="AZ99" s="52"/>
      <c r="BA99" s="52"/>
      <c r="BB99" s="52"/>
      <c r="BC99" s="52"/>
      <c r="BD99" s="52"/>
      <c r="BE99" s="52"/>
      <c r="BF99" s="52"/>
      <c r="BG99" s="52"/>
      <c r="BH99" s="52"/>
      <c r="BI99" s="52"/>
      <c r="BJ99" s="52"/>
      <c r="BK99" s="52"/>
      <c r="BL99" s="52"/>
      <c r="BM99" s="52"/>
      <c r="BN99" s="52"/>
      <c r="BO99" s="52"/>
      <c r="BP99" s="52"/>
      <c r="BQ99" s="52"/>
      <c r="BR99" s="52"/>
    </row>
    <row r="100" spans="1:70" ht="12.75" customHeight="1" x14ac:dyDescent="0.2">
      <c r="A100" s="52"/>
      <c r="B100" s="52"/>
      <c r="C100" s="52"/>
      <c r="D100" s="52"/>
      <c r="E100" s="210"/>
      <c r="F100" s="210"/>
      <c r="G100" s="210"/>
      <c r="H100" s="210"/>
      <c r="I100" s="210"/>
      <c r="J100" s="210"/>
      <c r="K100" s="210"/>
      <c r="L100" s="210"/>
      <c r="M100" s="210"/>
      <c r="N100" s="210"/>
      <c r="O100" s="210"/>
      <c r="P100" s="210"/>
      <c r="Q100" s="210"/>
      <c r="R100" s="210"/>
      <c r="S100" s="210"/>
      <c r="T100" s="210"/>
      <c r="U100" s="210"/>
      <c r="V100" s="52"/>
      <c r="W100" s="52"/>
      <c r="X100" s="210"/>
      <c r="Y100" s="52"/>
      <c r="Z100" s="52"/>
      <c r="AA100" s="52"/>
      <c r="AB100" s="53"/>
      <c r="AC100" s="52"/>
      <c r="AD100" s="52"/>
      <c r="AE100" s="52"/>
      <c r="AF100" s="52"/>
      <c r="AG100" s="52"/>
      <c r="AH100" s="52"/>
      <c r="AI100" s="52"/>
      <c r="AJ100" s="52"/>
      <c r="AK100" s="52"/>
      <c r="AL100" s="52"/>
      <c r="AM100" s="52"/>
      <c r="AN100" s="52"/>
      <c r="AO100" s="52"/>
      <c r="AP100" s="52"/>
      <c r="AQ100" s="52"/>
      <c r="AR100" s="52"/>
      <c r="AS100" s="52"/>
      <c r="AT100" s="52"/>
      <c r="AU100" s="52"/>
      <c r="AV100" s="38"/>
      <c r="AW100" s="38"/>
      <c r="AX100" s="38"/>
      <c r="AY100" s="52"/>
      <c r="AZ100" s="52"/>
      <c r="BA100" s="52"/>
      <c r="BB100" s="52"/>
      <c r="BC100" s="52"/>
      <c r="BD100" s="52"/>
      <c r="BE100" s="52"/>
      <c r="BF100" s="52"/>
      <c r="BG100" s="52"/>
      <c r="BH100" s="52"/>
      <c r="BI100" s="52"/>
      <c r="BJ100" s="52"/>
      <c r="BK100" s="52"/>
      <c r="BL100" s="52"/>
      <c r="BM100" s="52"/>
      <c r="BN100" s="52"/>
      <c r="BO100" s="52"/>
      <c r="BP100" s="52"/>
      <c r="BQ100" s="52"/>
      <c r="BR100" s="52"/>
    </row>
    <row r="101" spans="1:70" ht="12.75" customHeight="1" x14ac:dyDescent="0.2">
      <c r="A101" s="52"/>
      <c r="B101" s="52"/>
      <c r="C101" s="52"/>
      <c r="D101" s="52"/>
      <c r="E101" s="210"/>
      <c r="F101" s="210"/>
      <c r="G101" s="210"/>
      <c r="H101" s="210"/>
      <c r="I101" s="210"/>
      <c r="J101" s="210"/>
      <c r="K101" s="210"/>
      <c r="L101" s="210"/>
      <c r="M101" s="210"/>
      <c r="N101" s="210"/>
      <c r="O101" s="210"/>
      <c r="P101" s="210"/>
      <c r="Q101" s="210"/>
      <c r="R101" s="210"/>
      <c r="S101" s="210"/>
      <c r="T101" s="210"/>
      <c r="U101" s="210"/>
      <c r="V101" s="52"/>
      <c r="W101" s="52"/>
      <c r="X101" s="210"/>
      <c r="Y101" s="52"/>
      <c r="Z101" s="52"/>
      <c r="AA101" s="52"/>
      <c r="AB101" s="53"/>
      <c r="AC101" s="52"/>
      <c r="AD101" s="52"/>
      <c r="AE101" s="52"/>
      <c r="AF101" s="52"/>
      <c r="AG101" s="52"/>
      <c r="AH101" s="52"/>
      <c r="AI101" s="52"/>
      <c r="AJ101" s="52"/>
      <c r="AK101" s="52"/>
      <c r="AL101" s="52"/>
      <c r="AM101" s="52"/>
      <c r="AN101" s="52"/>
      <c r="AO101" s="52"/>
      <c r="AP101" s="52"/>
      <c r="AQ101" s="52"/>
      <c r="AR101" s="52"/>
      <c r="AS101" s="52"/>
      <c r="AT101" s="52"/>
      <c r="AU101" s="52"/>
      <c r="AV101" s="38"/>
      <c r="AW101" s="38"/>
      <c r="AX101" s="38"/>
      <c r="AY101" s="52"/>
      <c r="AZ101" s="52"/>
      <c r="BA101" s="52"/>
      <c r="BB101" s="52"/>
      <c r="BC101" s="52"/>
      <c r="BD101" s="52"/>
      <c r="BE101" s="52"/>
      <c r="BF101" s="52"/>
      <c r="BG101" s="52"/>
      <c r="BH101" s="52"/>
      <c r="BI101" s="52"/>
      <c r="BJ101" s="52"/>
      <c r="BK101" s="52"/>
      <c r="BL101" s="52"/>
      <c r="BM101" s="52"/>
      <c r="BN101" s="52"/>
      <c r="BO101" s="52"/>
      <c r="BP101" s="52"/>
      <c r="BQ101" s="52"/>
      <c r="BR101" s="52"/>
    </row>
    <row r="102" spans="1:70" ht="12.75" customHeight="1" x14ac:dyDescent="0.2">
      <c r="A102" s="52"/>
      <c r="B102" s="52"/>
      <c r="C102" s="52"/>
      <c r="D102" s="52"/>
      <c r="E102" s="210"/>
      <c r="F102" s="210"/>
      <c r="G102" s="210"/>
      <c r="H102" s="210"/>
      <c r="I102" s="210"/>
      <c r="J102" s="210"/>
      <c r="K102" s="210"/>
      <c r="L102" s="210"/>
      <c r="M102" s="210"/>
      <c r="N102" s="210"/>
      <c r="O102" s="210"/>
      <c r="P102" s="210"/>
      <c r="Q102" s="210"/>
      <c r="R102" s="210"/>
      <c r="S102" s="210"/>
      <c r="T102" s="210"/>
      <c r="U102" s="210"/>
      <c r="V102" s="52"/>
      <c r="W102" s="52"/>
      <c r="X102" s="210"/>
      <c r="Y102" s="52"/>
      <c r="Z102" s="52"/>
      <c r="AA102" s="52"/>
      <c r="AB102" s="53"/>
      <c r="AC102" s="52"/>
      <c r="AD102" s="52"/>
      <c r="AE102" s="52"/>
      <c r="AF102" s="52"/>
      <c r="AG102" s="52"/>
      <c r="AH102" s="52"/>
      <c r="AI102" s="52"/>
      <c r="AJ102" s="52"/>
      <c r="AK102" s="52"/>
      <c r="AL102" s="52"/>
      <c r="AM102" s="52"/>
      <c r="AN102" s="52"/>
      <c r="AO102" s="52"/>
      <c r="AP102" s="52"/>
      <c r="AQ102" s="52"/>
      <c r="AR102" s="52"/>
      <c r="AS102" s="52"/>
      <c r="AT102" s="52"/>
      <c r="AU102" s="52"/>
      <c r="AV102" s="38"/>
      <c r="AW102" s="38"/>
      <c r="AX102" s="38"/>
      <c r="AY102" s="52"/>
      <c r="AZ102" s="52"/>
      <c r="BA102" s="52"/>
      <c r="BB102" s="52"/>
      <c r="BC102" s="52"/>
      <c r="BD102" s="52"/>
      <c r="BE102" s="52"/>
      <c r="BF102" s="52"/>
      <c r="BG102" s="52"/>
      <c r="BH102" s="52"/>
      <c r="BI102" s="52"/>
      <c r="BJ102" s="52"/>
      <c r="BK102" s="52"/>
      <c r="BL102" s="52"/>
      <c r="BM102" s="52"/>
      <c r="BN102" s="52"/>
      <c r="BO102" s="52"/>
      <c r="BP102" s="52"/>
      <c r="BQ102" s="52"/>
      <c r="BR102" s="52"/>
    </row>
    <row r="103" spans="1:70" ht="12.75" customHeight="1" x14ac:dyDescent="0.2">
      <c r="A103" s="52"/>
      <c r="B103" s="52"/>
      <c r="C103" s="52"/>
      <c r="D103" s="52"/>
      <c r="E103" s="210"/>
      <c r="F103" s="210"/>
      <c r="G103" s="210"/>
      <c r="H103" s="210"/>
      <c r="I103" s="210"/>
      <c r="J103" s="210"/>
      <c r="K103" s="210"/>
      <c r="L103" s="210"/>
      <c r="M103" s="210"/>
      <c r="N103" s="210"/>
      <c r="O103" s="210"/>
      <c r="P103" s="210"/>
      <c r="Q103" s="210"/>
      <c r="R103" s="210"/>
      <c r="S103" s="210"/>
      <c r="T103" s="210"/>
      <c r="U103" s="210"/>
      <c r="V103" s="52"/>
      <c r="W103" s="52"/>
      <c r="X103" s="210"/>
      <c r="Y103" s="52"/>
      <c r="Z103" s="52"/>
      <c r="AA103" s="52"/>
      <c r="AB103" s="53"/>
      <c r="AC103" s="52"/>
      <c r="AD103" s="52"/>
      <c r="AE103" s="52"/>
      <c r="AF103" s="52"/>
      <c r="AG103" s="52"/>
      <c r="AH103" s="52"/>
      <c r="AI103" s="52"/>
      <c r="AJ103" s="52"/>
      <c r="AK103" s="52"/>
      <c r="AL103" s="52"/>
      <c r="AM103" s="52"/>
      <c r="AN103" s="52"/>
      <c r="AO103" s="52"/>
      <c r="AP103" s="52"/>
      <c r="AQ103" s="52"/>
      <c r="AR103" s="52"/>
      <c r="AS103" s="52"/>
      <c r="AT103" s="52"/>
      <c r="AU103" s="52"/>
      <c r="AV103" s="38"/>
      <c r="AW103" s="38"/>
      <c r="AX103" s="38"/>
      <c r="AY103" s="52"/>
      <c r="AZ103" s="52"/>
      <c r="BA103" s="52"/>
      <c r="BB103" s="52"/>
      <c r="BC103" s="52"/>
      <c r="BD103" s="52"/>
      <c r="BE103" s="52"/>
      <c r="BF103" s="52"/>
      <c r="BG103" s="52"/>
      <c r="BH103" s="52"/>
      <c r="BI103" s="52"/>
      <c r="BJ103" s="52"/>
      <c r="BK103" s="52"/>
      <c r="BL103" s="52"/>
      <c r="BM103" s="52"/>
      <c r="BN103" s="52"/>
      <c r="BO103" s="52"/>
      <c r="BP103" s="52"/>
      <c r="BQ103" s="52"/>
      <c r="BR103" s="52"/>
    </row>
    <row r="104" spans="1:70" ht="12.75" customHeight="1" x14ac:dyDescent="0.2">
      <c r="A104" s="52"/>
      <c r="B104" s="52"/>
      <c r="C104" s="52"/>
      <c r="D104" s="52"/>
      <c r="E104" s="210"/>
      <c r="F104" s="210"/>
      <c r="G104" s="210"/>
      <c r="H104" s="210"/>
      <c r="I104" s="210"/>
      <c r="J104" s="210"/>
      <c r="K104" s="210"/>
      <c r="L104" s="210"/>
      <c r="M104" s="210"/>
      <c r="N104" s="210"/>
      <c r="O104" s="210"/>
      <c r="P104" s="210"/>
      <c r="Q104" s="210"/>
      <c r="R104" s="210"/>
      <c r="S104" s="210"/>
      <c r="T104" s="210"/>
      <c r="U104" s="210"/>
      <c r="V104" s="52"/>
      <c r="W104" s="52"/>
      <c r="X104" s="210"/>
      <c r="Y104" s="52"/>
      <c r="Z104" s="52"/>
      <c r="AA104" s="52"/>
      <c r="AB104" s="53"/>
      <c r="AC104" s="52"/>
      <c r="AD104" s="52"/>
      <c r="AE104" s="52"/>
      <c r="AF104" s="52"/>
      <c r="AG104" s="52"/>
      <c r="AH104" s="52"/>
      <c r="AI104" s="52"/>
      <c r="AJ104" s="52"/>
      <c r="AK104" s="52"/>
      <c r="AL104" s="52"/>
      <c r="AM104" s="52"/>
      <c r="AN104" s="52"/>
      <c r="AO104" s="52"/>
      <c r="AP104" s="52"/>
      <c r="AQ104" s="52"/>
      <c r="AR104" s="52"/>
      <c r="AS104" s="52"/>
      <c r="AT104" s="52"/>
      <c r="AU104" s="52"/>
      <c r="AV104" s="38"/>
      <c r="AW104" s="38"/>
      <c r="AX104" s="38"/>
      <c r="AY104" s="52"/>
      <c r="AZ104" s="52"/>
      <c r="BA104" s="52"/>
      <c r="BB104" s="52"/>
      <c r="BC104" s="52"/>
      <c r="BD104" s="52"/>
      <c r="BE104" s="52"/>
      <c r="BF104" s="52"/>
      <c r="BG104" s="52"/>
      <c r="BH104" s="52"/>
      <c r="BI104" s="52"/>
      <c r="BJ104" s="52"/>
      <c r="BK104" s="52"/>
      <c r="BL104" s="52"/>
      <c r="BM104" s="52"/>
      <c r="BN104" s="52"/>
      <c r="BO104" s="52"/>
      <c r="BP104" s="52"/>
      <c r="BQ104" s="52"/>
      <c r="BR104" s="52"/>
    </row>
    <row r="105" spans="1:70" ht="12.75" customHeight="1" x14ac:dyDescent="0.2">
      <c r="A105" s="52"/>
      <c r="B105" s="52"/>
      <c r="C105" s="52"/>
      <c r="D105" s="52"/>
      <c r="E105" s="210"/>
      <c r="F105" s="210"/>
      <c r="G105" s="210"/>
      <c r="H105" s="210"/>
      <c r="I105" s="210"/>
      <c r="J105" s="210"/>
      <c r="K105" s="210"/>
      <c r="L105" s="210"/>
      <c r="M105" s="210"/>
      <c r="N105" s="210"/>
      <c r="O105" s="210"/>
      <c r="P105" s="210"/>
      <c r="Q105" s="210"/>
      <c r="R105" s="210"/>
      <c r="S105" s="210"/>
      <c r="T105" s="210"/>
      <c r="U105" s="210"/>
      <c r="V105" s="52"/>
      <c r="W105" s="52"/>
      <c r="X105" s="210"/>
      <c r="Y105" s="52"/>
      <c r="Z105" s="52"/>
      <c r="AA105" s="52"/>
      <c r="AB105" s="53"/>
      <c r="AC105" s="52"/>
      <c r="AD105" s="52"/>
      <c r="AE105" s="52"/>
      <c r="AF105" s="52"/>
      <c r="AG105" s="52"/>
      <c r="AH105" s="52"/>
      <c r="AI105" s="52"/>
      <c r="AJ105" s="52"/>
      <c r="AK105" s="52"/>
      <c r="AL105" s="52"/>
      <c r="AM105" s="52"/>
      <c r="AN105" s="52"/>
      <c r="AO105" s="52"/>
      <c r="AP105" s="52"/>
      <c r="AQ105" s="52"/>
      <c r="AR105" s="52"/>
      <c r="AS105" s="52"/>
      <c r="AT105" s="52"/>
      <c r="AU105" s="52"/>
      <c r="AV105" s="38"/>
      <c r="AW105" s="38"/>
      <c r="AX105" s="38"/>
      <c r="AY105" s="52"/>
      <c r="AZ105" s="52"/>
      <c r="BA105" s="52"/>
      <c r="BB105" s="52"/>
      <c r="BC105" s="52"/>
      <c r="BD105" s="52"/>
      <c r="BE105" s="52"/>
      <c r="BF105" s="52"/>
      <c r="BG105" s="52"/>
      <c r="BH105" s="52"/>
      <c r="BI105" s="52"/>
      <c r="BJ105" s="52"/>
      <c r="BK105" s="52"/>
      <c r="BL105" s="52"/>
      <c r="BM105" s="52"/>
      <c r="BN105" s="52"/>
      <c r="BO105" s="52"/>
      <c r="BP105" s="52"/>
      <c r="BQ105" s="52"/>
      <c r="BR105" s="52"/>
    </row>
    <row r="106" spans="1:70" ht="12.75" customHeight="1" x14ac:dyDescent="0.2">
      <c r="A106" s="52"/>
      <c r="B106" s="52"/>
      <c r="C106" s="52"/>
      <c r="D106" s="52"/>
      <c r="E106" s="210"/>
      <c r="F106" s="210"/>
      <c r="G106" s="210"/>
      <c r="H106" s="210"/>
      <c r="I106" s="210"/>
      <c r="J106" s="210"/>
      <c r="K106" s="210"/>
      <c r="L106" s="210"/>
      <c r="M106" s="210"/>
      <c r="N106" s="210"/>
      <c r="O106" s="210"/>
      <c r="P106" s="210"/>
      <c r="Q106" s="210"/>
      <c r="R106" s="210"/>
      <c r="S106" s="210"/>
      <c r="T106" s="210"/>
      <c r="U106" s="210"/>
      <c r="V106" s="52"/>
      <c r="W106" s="52"/>
      <c r="X106" s="210"/>
      <c r="Y106" s="52"/>
      <c r="Z106" s="52"/>
      <c r="AA106" s="52"/>
      <c r="AB106" s="53"/>
      <c r="AC106" s="52"/>
      <c r="AD106" s="52"/>
      <c r="AE106" s="52"/>
      <c r="AF106" s="52"/>
      <c r="AG106" s="52"/>
      <c r="AH106" s="52"/>
      <c r="AI106" s="52"/>
      <c r="AJ106" s="52"/>
      <c r="AK106" s="52"/>
      <c r="AL106" s="52"/>
      <c r="AM106" s="52"/>
      <c r="AN106" s="52"/>
      <c r="AO106" s="52"/>
      <c r="AP106" s="52"/>
      <c r="AQ106" s="52"/>
      <c r="AR106" s="52"/>
      <c r="AS106" s="52"/>
      <c r="AT106" s="52"/>
      <c r="AU106" s="52"/>
      <c r="AV106" s="38"/>
      <c r="AW106" s="38"/>
      <c r="AX106" s="38"/>
      <c r="AY106" s="52"/>
      <c r="AZ106" s="52"/>
      <c r="BA106" s="52"/>
      <c r="BB106" s="52"/>
      <c r="BC106" s="52"/>
      <c r="BD106" s="52"/>
      <c r="BE106" s="52"/>
      <c r="BF106" s="52"/>
      <c r="BG106" s="52"/>
      <c r="BH106" s="52"/>
      <c r="BI106" s="52"/>
      <c r="BJ106" s="52"/>
      <c r="BK106" s="52"/>
      <c r="BL106" s="52"/>
      <c r="BM106" s="52"/>
      <c r="BN106" s="52"/>
      <c r="BO106" s="52"/>
      <c r="BP106" s="52"/>
      <c r="BQ106" s="52"/>
      <c r="BR106" s="52"/>
    </row>
    <row r="107" spans="1:70" ht="12.75" customHeight="1" x14ac:dyDescent="0.2">
      <c r="A107" s="52"/>
      <c r="B107" s="52"/>
      <c r="C107" s="52"/>
      <c r="D107" s="52"/>
      <c r="E107" s="210"/>
      <c r="F107" s="210"/>
      <c r="G107" s="210"/>
      <c r="H107" s="210"/>
      <c r="I107" s="210"/>
      <c r="J107" s="210"/>
      <c r="K107" s="210"/>
      <c r="L107" s="210"/>
      <c r="M107" s="210"/>
      <c r="N107" s="210"/>
      <c r="O107" s="210"/>
      <c r="P107" s="210"/>
      <c r="Q107" s="210"/>
      <c r="R107" s="210"/>
      <c r="S107" s="210"/>
      <c r="T107" s="210"/>
      <c r="U107" s="210"/>
      <c r="V107" s="52"/>
      <c r="W107" s="52"/>
      <c r="X107" s="210"/>
      <c r="Y107" s="52"/>
      <c r="Z107" s="52"/>
      <c r="AA107" s="52"/>
      <c r="AB107" s="53"/>
      <c r="AC107" s="52"/>
      <c r="AD107" s="52"/>
      <c r="AE107" s="52"/>
      <c r="AF107" s="52"/>
      <c r="AG107" s="52"/>
      <c r="AH107" s="52"/>
      <c r="AI107" s="52"/>
      <c r="AJ107" s="52"/>
      <c r="AK107" s="52"/>
      <c r="AL107" s="52"/>
      <c r="AM107" s="52"/>
      <c r="AN107" s="52"/>
      <c r="AO107" s="52"/>
      <c r="AP107" s="52"/>
      <c r="AQ107" s="52"/>
      <c r="AR107" s="52"/>
      <c r="AS107" s="52"/>
      <c r="AT107" s="52"/>
      <c r="AU107" s="52"/>
      <c r="AV107" s="38"/>
      <c r="AW107" s="38"/>
      <c r="AX107" s="38"/>
      <c r="AY107" s="52"/>
      <c r="AZ107" s="52"/>
      <c r="BA107" s="52"/>
      <c r="BB107" s="52"/>
      <c r="BC107" s="52"/>
      <c r="BD107" s="52"/>
      <c r="BE107" s="52"/>
      <c r="BF107" s="52"/>
      <c r="BG107" s="52"/>
      <c r="BH107" s="52"/>
      <c r="BI107" s="52"/>
      <c r="BJ107" s="52"/>
      <c r="BK107" s="52"/>
      <c r="BL107" s="52"/>
      <c r="BM107" s="52"/>
      <c r="BN107" s="52"/>
      <c r="BO107" s="52"/>
      <c r="BP107" s="52"/>
      <c r="BQ107" s="52"/>
      <c r="BR107" s="52"/>
    </row>
    <row r="108" spans="1:70" ht="12.75" customHeight="1" x14ac:dyDescent="0.2">
      <c r="A108" s="52"/>
      <c r="B108" s="52"/>
      <c r="C108" s="52"/>
      <c r="D108" s="52"/>
      <c r="E108" s="210"/>
      <c r="F108" s="210"/>
      <c r="G108" s="210"/>
      <c r="H108" s="210"/>
      <c r="I108" s="210"/>
      <c r="J108" s="210"/>
      <c r="K108" s="210"/>
      <c r="L108" s="210"/>
      <c r="M108" s="210"/>
      <c r="N108" s="210"/>
      <c r="O108" s="210"/>
      <c r="P108" s="210"/>
      <c r="Q108" s="210"/>
      <c r="R108" s="210"/>
      <c r="S108" s="210"/>
      <c r="T108" s="210"/>
      <c r="U108" s="210"/>
      <c r="V108" s="52"/>
      <c r="W108" s="52"/>
      <c r="X108" s="210"/>
      <c r="Y108" s="52"/>
      <c r="Z108" s="52"/>
      <c r="AA108" s="52"/>
      <c r="AB108" s="53"/>
      <c r="AC108" s="52"/>
      <c r="AD108" s="52"/>
      <c r="AE108" s="52"/>
      <c r="AF108" s="52"/>
      <c r="AG108" s="52"/>
      <c r="AH108" s="52"/>
      <c r="AI108" s="52"/>
      <c r="AJ108" s="52"/>
      <c r="AK108" s="52"/>
      <c r="AL108" s="52"/>
      <c r="AM108" s="52"/>
      <c r="AN108" s="52"/>
      <c r="AO108" s="52"/>
      <c r="AP108" s="52"/>
      <c r="AQ108" s="52"/>
      <c r="AR108" s="52"/>
      <c r="AS108" s="52"/>
      <c r="AT108" s="52"/>
      <c r="AU108" s="52"/>
      <c r="AV108" s="38"/>
      <c r="AW108" s="38"/>
      <c r="AX108" s="38"/>
      <c r="AY108" s="52"/>
      <c r="AZ108" s="52"/>
      <c r="BA108" s="52"/>
      <c r="BB108" s="52"/>
      <c r="BC108" s="52"/>
      <c r="BD108" s="52"/>
      <c r="BE108" s="52"/>
      <c r="BF108" s="52"/>
      <c r="BG108" s="52"/>
      <c r="BH108" s="52"/>
      <c r="BI108" s="52"/>
      <c r="BJ108" s="52"/>
      <c r="BK108" s="52"/>
      <c r="BL108" s="52"/>
      <c r="BM108" s="52"/>
      <c r="BN108" s="52"/>
      <c r="BO108" s="52"/>
      <c r="BP108" s="52"/>
      <c r="BQ108" s="52"/>
      <c r="BR108" s="52"/>
    </row>
    <row r="109" spans="1:70" ht="12.75" customHeight="1" x14ac:dyDescent="0.2">
      <c r="A109" s="52"/>
      <c r="B109" s="52"/>
      <c r="C109" s="52"/>
      <c r="D109" s="52"/>
      <c r="E109" s="210"/>
      <c r="F109" s="210"/>
      <c r="G109" s="210"/>
      <c r="H109" s="210"/>
      <c r="I109" s="210"/>
      <c r="J109" s="210"/>
      <c r="K109" s="210"/>
      <c r="L109" s="210"/>
      <c r="M109" s="210"/>
      <c r="N109" s="210"/>
      <c r="O109" s="210"/>
      <c r="P109" s="210"/>
      <c r="Q109" s="210"/>
      <c r="R109" s="210"/>
      <c r="S109" s="210"/>
      <c r="T109" s="210"/>
      <c r="U109" s="210"/>
      <c r="V109" s="52"/>
      <c r="W109" s="52"/>
      <c r="X109" s="210"/>
      <c r="Y109" s="52"/>
      <c r="Z109" s="52"/>
      <c r="AA109" s="52"/>
      <c r="AB109" s="53"/>
      <c r="AC109" s="52"/>
      <c r="AD109" s="52"/>
      <c r="AE109" s="52"/>
      <c r="AF109" s="52"/>
      <c r="AG109" s="52"/>
      <c r="AH109" s="52"/>
      <c r="AI109" s="52"/>
      <c r="AJ109" s="52"/>
      <c r="AK109" s="52"/>
      <c r="AL109" s="52"/>
      <c r="AM109" s="52"/>
      <c r="AN109" s="52"/>
      <c r="AO109" s="52"/>
      <c r="AP109" s="52"/>
      <c r="AQ109" s="52"/>
      <c r="AR109" s="52"/>
      <c r="AS109" s="52"/>
      <c r="AT109" s="52"/>
      <c r="AU109" s="52"/>
      <c r="AV109" s="38"/>
      <c r="AW109" s="38"/>
      <c r="AX109" s="38"/>
      <c r="AY109" s="52"/>
      <c r="AZ109" s="52"/>
      <c r="BA109" s="52"/>
      <c r="BB109" s="52"/>
      <c r="BC109" s="52"/>
      <c r="BD109" s="52"/>
      <c r="BE109" s="52"/>
      <c r="BF109" s="52"/>
      <c r="BG109" s="52"/>
      <c r="BH109" s="52"/>
      <c r="BI109" s="52"/>
      <c r="BJ109" s="52"/>
      <c r="BK109" s="52"/>
      <c r="BL109" s="52"/>
      <c r="BM109" s="52"/>
      <c r="BN109" s="52"/>
      <c r="BO109" s="52"/>
      <c r="BP109" s="52"/>
      <c r="BQ109" s="52"/>
      <c r="BR109" s="52"/>
    </row>
    <row r="110" spans="1:70" ht="12.75" customHeight="1" x14ac:dyDescent="0.2">
      <c r="A110" s="52"/>
      <c r="B110" s="52"/>
      <c r="C110" s="52"/>
      <c r="D110" s="52"/>
      <c r="E110" s="210"/>
      <c r="F110" s="210"/>
      <c r="G110" s="210"/>
      <c r="H110" s="210"/>
      <c r="I110" s="210"/>
      <c r="J110" s="210"/>
      <c r="K110" s="210"/>
      <c r="L110" s="210"/>
      <c r="M110" s="210"/>
      <c r="N110" s="210"/>
      <c r="O110" s="210"/>
      <c r="P110" s="210"/>
      <c r="Q110" s="210"/>
      <c r="R110" s="210"/>
      <c r="S110" s="210"/>
      <c r="T110" s="210"/>
      <c r="U110" s="210"/>
      <c r="V110" s="52"/>
      <c r="W110" s="52"/>
      <c r="X110" s="210"/>
      <c r="Y110" s="52"/>
      <c r="Z110" s="52"/>
      <c r="AA110" s="52"/>
      <c r="AB110" s="53"/>
      <c r="AC110" s="52"/>
      <c r="AD110" s="52"/>
      <c r="AE110" s="52"/>
      <c r="AF110" s="52"/>
      <c r="AG110" s="52"/>
      <c r="AH110" s="52"/>
      <c r="AI110" s="52"/>
      <c r="AJ110" s="52"/>
      <c r="AK110" s="52"/>
      <c r="AL110" s="52"/>
      <c r="AM110" s="52"/>
      <c r="AN110" s="52"/>
      <c r="AO110" s="52"/>
      <c r="AP110" s="52"/>
      <c r="AQ110" s="52"/>
      <c r="AR110" s="52"/>
      <c r="AS110" s="52"/>
      <c r="AT110" s="52"/>
      <c r="AU110" s="52"/>
      <c r="AV110" s="38"/>
      <c r="AW110" s="38"/>
      <c r="AX110" s="38"/>
      <c r="AY110" s="52"/>
      <c r="AZ110" s="52"/>
      <c r="BA110" s="52"/>
      <c r="BB110" s="52"/>
      <c r="BC110" s="52"/>
      <c r="BD110" s="52"/>
      <c r="BE110" s="52"/>
      <c r="BF110" s="52"/>
      <c r="BG110" s="52"/>
      <c r="BH110" s="52"/>
      <c r="BI110" s="52"/>
      <c r="BJ110" s="52"/>
      <c r="BK110" s="52"/>
      <c r="BL110" s="52"/>
      <c r="BM110" s="52"/>
      <c r="BN110" s="52"/>
      <c r="BO110" s="52"/>
      <c r="BP110" s="52"/>
      <c r="BQ110" s="52"/>
      <c r="BR110" s="52"/>
    </row>
    <row r="111" spans="1:70" ht="12.75" customHeight="1" x14ac:dyDescent="0.2">
      <c r="A111" s="52"/>
      <c r="B111" s="52"/>
      <c r="C111" s="52"/>
      <c r="D111" s="52"/>
      <c r="E111" s="210"/>
      <c r="F111" s="210"/>
      <c r="G111" s="210"/>
      <c r="H111" s="210"/>
      <c r="I111" s="210"/>
      <c r="J111" s="210"/>
      <c r="K111" s="210"/>
      <c r="L111" s="210"/>
      <c r="M111" s="210"/>
      <c r="N111" s="210"/>
      <c r="O111" s="210"/>
      <c r="P111" s="210"/>
      <c r="Q111" s="210"/>
      <c r="R111" s="210"/>
      <c r="S111" s="210"/>
      <c r="T111" s="210"/>
      <c r="U111" s="210"/>
      <c r="V111" s="52"/>
      <c r="W111" s="52"/>
      <c r="X111" s="210"/>
      <c r="Y111" s="52"/>
      <c r="Z111" s="52"/>
      <c r="AA111" s="52"/>
      <c r="AB111" s="53"/>
      <c r="AC111" s="52"/>
      <c r="AD111" s="52"/>
      <c r="AE111" s="52"/>
      <c r="AF111" s="52"/>
      <c r="AG111" s="52"/>
      <c r="AH111" s="52"/>
      <c r="AI111" s="52"/>
      <c r="AJ111" s="52"/>
      <c r="AK111" s="52"/>
      <c r="AL111" s="52"/>
      <c r="AM111" s="52"/>
      <c r="AN111" s="52"/>
      <c r="AO111" s="52"/>
      <c r="AP111" s="52"/>
      <c r="AQ111" s="52"/>
      <c r="AR111" s="52"/>
      <c r="AS111" s="52"/>
      <c r="AT111" s="52"/>
      <c r="AU111" s="52"/>
      <c r="AV111" s="38"/>
      <c r="AW111" s="38"/>
      <c r="AX111" s="38"/>
      <c r="AY111" s="52"/>
      <c r="AZ111" s="52"/>
      <c r="BA111" s="52"/>
      <c r="BB111" s="52"/>
      <c r="BC111" s="52"/>
      <c r="BD111" s="52"/>
      <c r="BE111" s="52"/>
      <c r="BF111" s="52"/>
      <c r="BG111" s="52"/>
      <c r="BH111" s="52"/>
      <c r="BI111" s="52"/>
      <c r="BJ111" s="52"/>
      <c r="BK111" s="52"/>
      <c r="BL111" s="52"/>
      <c r="BM111" s="52"/>
      <c r="BN111" s="52"/>
      <c r="BO111" s="52"/>
      <c r="BP111" s="52"/>
      <c r="BQ111" s="52"/>
      <c r="BR111" s="52"/>
    </row>
    <row r="112" spans="1:70" ht="12.75" customHeight="1" x14ac:dyDescent="0.2">
      <c r="A112" s="52"/>
      <c r="B112" s="52"/>
      <c r="C112" s="52"/>
      <c r="D112" s="52"/>
      <c r="E112" s="210"/>
      <c r="F112" s="210"/>
      <c r="G112" s="210"/>
      <c r="H112" s="210"/>
      <c r="I112" s="210"/>
      <c r="J112" s="210"/>
      <c r="K112" s="210"/>
      <c r="L112" s="210"/>
      <c r="M112" s="210"/>
      <c r="N112" s="210"/>
      <c r="O112" s="210"/>
      <c r="P112" s="210"/>
      <c r="Q112" s="210"/>
      <c r="R112" s="210"/>
      <c r="S112" s="210"/>
      <c r="T112" s="210"/>
      <c r="U112" s="210"/>
      <c r="V112" s="52"/>
      <c r="W112" s="52"/>
      <c r="X112" s="210"/>
      <c r="Y112" s="52"/>
      <c r="Z112" s="52"/>
      <c r="AA112" s="52"/>
      <c r="AB112" s="53"/>
      <c r="AC112" s="52"/>
      <c r="AD112" s="52"/>
      <c r="AE112" s="52"/>
      <c r="AF112" s="52"/>
      <c r="AG112" s="52"/>
      <c r="AH112" s="52"/>
      <c r="AI112" s="52"/>
      <c r="AJ112" s="52"/>
      <c r="AK112" s="52"/>
      <c r="AL112" s="52"/>
      <c r="AM112" s="52"/>
      <c r="AN112" s="52"/>
      <c r="AO112" s="52"/>
      <c r="AP112" s="52"/>
      <c r="AQ112" s="52"/>
      <c r="AR112" s="52"/>
      <c r="AS112" s="52"/>
      <c r="AT112" s="52"/>
      <c r="AU112" s="52"/>
      <c r="AV112" s="38"/>
      <c r="AW112" s="38"/>
      <c r="AX112" s="38"/>
      <c r="AY112" s="52"/>
      <c r="AZ112" s="52"/>
      <c r="BA112" s="52"/>
      <c r="BB112" s="52"/>
      <c r="BC112" s="52"/>
      <c r="BD112" s="52"/>
      <c r="BE112" s="52"/>
      <c r="BF112" s="52"/>
      <c r="BG112" s="52"/>
      <c r="BH112" s="52"/>
      <c r="BI112" s="52"/>
      <c r="BJ112" s="52"/>
      <c r="BK112" s="52"/>
      <c r="BL112" s="52"/>
      <c r="BM112" s="52"/>
      <c r="BN112" s="52"/>
      <c r="BO112" s="52"/>
      <c r="BP112" s="52"/>
      <c r="BQ112" s="52"/>
      <c r="BR112" s="52"/>
    </row>
    <row r="113" spans="1:70" ht="12.75" customHeight="1" x14ac:dyDescent="0.2">
      <c r="A113" s="52"/>
      <c r="B113" s="52"/>
      <c r="C113" s="52"/>
      <c r="D113" s="52"/>
      <c r="E113" s="210"/>
      <c r="F113" s="210"/>
      <c r="G113" s="210"/>
      <c r="H113" s="210"/>
      <c r="I113" s="210"/>
      <c r="J113" s="210"/>
      <c r="K113" s="210"/>
      <c r="L113" s="210"/>
      <c r="M113" s="210"/>
      <c r="N113" s="210"/>
      <c r="O113" s="210"/>
      <c r="P113" s="210"/>
      <c r="Q113" s="210"/>
      <c r="R113" s="210"/>
      <c r="S113" s="210"/>
      <c r="T113" s="210"/>
      <c r="U113" s="210"/>
      <c r="V113" s="52"/>
      <c r="W113" s="52"/>
      <c r="X113" s="210"/>
      <c r="Y113" s="52"/>
      <c r="Z113" s="52"/>
      <c r="AA113" s="52"/>
      <c r="AB113" s="53"/>
      <c r="AC113" s="52"/>
      <c r="AD113" s="52"/>
      <c r="AE113" s="52"/>
      <c r="AF113" s="52"/>
      <c r="AG113" s="52"/>
      <c r="AH113" s="52"/>
      <c r="AI113" s="52"/>
      <c r="AJ113" s="52"/>
      <c r="AK113" s="52"/>
      <c r="AL113" s="52"/>
      <c r="AM113" s="52"/>
      <c r="AN113" s="52"/>
      <c r="AO113" s="52"/>
      <c r="AP113" s="52"/>
      <c r="AQ113" s="52"/>
      <c r="AR113" s="52"/>
      <c r="AS113" s="52"/>
      <c r="AT113" s="52"/>
      <c r="AU113" s="52"/>
      <c r="AV113" s="38"/>
      <c r="AW113" s="38"/>
      <c r="AX113" s="38"/>
      <c r="AY113" s="52"/>
      <c r="AZ113" s="52"/>
      <c r="BA113" s="52"/>
      <c r="BB113" s="52"/>
      <c r="BC113" s="52"/>
      <c r="BD113" s="52"/>
      <c r="BE113" s="52"/>
      <c r="BF113" s="52"/>
      <c r="BG113" s="52"/>
      <c r="BH113" s="52"/>
      <c r="BI113" s="52"/>
      <c r="BJ113" s="52"/>
      <c r="BK113" s="52"/>
      <c r="BL113" s="52"/>
      <c r="BM113" s="52"/>
      <c r="BN113" s="52"/>
      <c r="BO113" s="52"/>
      <c r="BP113" s="52"/>
      <c r="BQ113" s="52"/>
      <c r="BR113" s="52"/>
    </row>
    <row r="114" spans="1:70" ht="12.75" customHeight="1" x14ac:dyDescent="0.2">
      <c r="A114" s="52"/>
      <c r="B114" s="52"/>
      <c r="C114" s="52"/>
      <c r="D114" s="52"/>
      <c r="E114" s="210"/>
      <c r="F114" s="210"/>
      <c r="G114" s="210"/>
      <c r="H114" s="210"/>
      <c r="I114" s="210"/>
      <c r="J114" s="210"/>
      <c r="K114" s="210"/>
      <c r="L114" s="210"/>
      <c r="M114" s="210"/>
      <c r="N114" s="210"/>
      <c r="O114" s="210"/>
      <c r="P114" s="210"/>
      <c r="Q114" s="210"/>
      <c r="R114" s="210"/>
      <c r="S114" s="210"/>
      <c r="T114" s="210"/>
      <c r="U114" s="210"/>
      <c r="V114" s="52"/>
      <c r="W114" s="52"/>
      <c r="X114" s="210"/>
      <c r="Y114" s="52"/>
      <c r="Z114" s="52"/>
      <c r="AA114" s="52"/>
      <c r="AB114" s="53"/>
      <c r="AC114" s="52"/>
      <c r="AD114" s="52"/>
      <c r="AE114" s="52"/>
      <c r="AF114" s="52"/>
      <c r="AG114" s="52"/>
      <c r="AH114" s="52"/>
      <c r="AI114" s="52"/>
      <c r="AJ114" s="52"/>
      <c r="AK114" s="52"/>
      <c r="AL114" s="52"/>
      <c r="AM114" s="52"/>
      <c r="AN114" s="52"/>
      <c r="AO114" s="52"/>
      <c r="AP114" s="52"/>
      <c r="AQ114" s="52"/>
      <c r="AR114" s="52"/>
      <c r="AS114" s="52"/>
      <c r="AT114" s="52"/>
      <c r="AU114" s="52"/>
      <c r="AV114" s="38"/>
      <c r="AW114" s="38"/>
      <c r="AX114" s="38"/>
      <c r="AY114" s="52"/>
      <c r="AZ114" s="52"/>
      <c r="BA114" s="52"/>
      <c r="BB114" s="52"/>
      <c r="BC114" s="52"/>
      <c r="BD114" s="52"/>
      <c r="BE114" s="52"/>
      <c r="BF114" s="52"/>
      <c r="BG114" s="52"/>
      <c r="BH114" s="52"/>
      <c r="BI114" s="52"/>
      <c r="BJ114" s="52"/>
      <c r="BK114" s="52"/>
      <c r="BL114" s="52"/>
      <c r="BM114" s="52"/>
      <c r="BN114" s="52"/>
      <c r="BO114" s="52"/>
      <c r="BP114" s="52"/>
      <c r="BQ114" s="52"/>
      <c r="BR114" s="52"/>
    </row>
    <row r="115" spans="1:70" ht="12.75" customHeight="1" x14ac:dyDescent="0.2">
      <c r="A115" s="52"/>
      <c r="B115" s="52"/>
      <c r="C115" s="52"/>
      <c r="D115" s="52"/>
      <c r="E115" s="210"/>
      <c r="F115" s="210"/>
      <c r="G115" s="210"/>
      <c r="H115" s="210"/>
      <c r="I115" s="210"/>
      <c r="J115" s="210"/>
      <c r="K115" s="210"/>
      <c r="L115" s="210"/>
      <c r="M115" s="210"/>
      <c r="N115" s="210"/>
      <c r="O115" s="210"/>
      <c r="P115" s="210"/>
      <c r="Q115" s="210"/>
      <c r="R115" s="210"/>
      <c r="S115" s="210"/>
      <c r="T115" s="210"/>
      <c r="U115" s="210"/>
      <c r="V115" s="52"/>
      <c r="W115" s="52"/>
      <c r="X115" s="210"/>
      <c r="Y115" s="52"/>
      <c r="Z115" s="52"/>
      <c r="AA115" s="52"/>
      <c r="AB115" s="53"/>
      <c r="AC115" s="52"/>
      <c r="AD115" s="52"/>
      <c r="AE115" s="52"/>
      <c r="AF115" s="52"/>
      <c r="AG115" s="52"/>
      <c r="AH115" s="52"/>
      <c r="AI115" s="52"/>
      <c r="AJ115" s="52"/>
      <c r="AK115" s="52"/>
      <c r="AL115" s="52"/>
      <c r="AM115" s="52"/>
      <c r="AN115" s="52"/>
      <c r="AO115" s="52"/>
      <c r="AP115" s="52"/>
      <c r="AQ115" s="52"/>
      <c r="AR115" s="52"/>
      <c r="AS115" s="52"/>
      <c r="AT115" s="52"/>
      <c r="AU115" s="52"/>
      <c r="AV115" s="38"/>
      <c r="AW115" s="38"/>
      <c r="AX115" s="38"/>
      <c r="AY115" s="52"/>
      <c r="AZ115" s="52"/>
      <c r="BA115" s="52"/>
      <c r="BB115" s="52"/>
      <c r="BC115" s="52"/>
      <c r="BD115" s="52"/>
      <c r="BE115" s="52"/>
      <c r="BF115" s="52"/>
      <c r="BG115" s="52"/>
      <c r="BH115" s="52"/>
      <c r="BI115" s="52"/>
      <c r="BJ115" s="52"/>
      <c r="BK115" s="52"/>
      <c r="BL115" s="52"/>
      <c r="BM115" s="52"/>
      <c r="BN115" s="52"/>
      <c r="BO115" s="52"/>
      <c r="BP115" s="52"/>
      <c r="BQ115" s="52"/>
      <c r="BR115" s="52"/>
    </row>
    <row r="116" spans="1:70" ht="12.75" customHeight="1" x14ac:dyDescent="0.2">
      <c r="A116" s="52"/>
      <c r="B116" s="52"/>
      <c r="C116" s="52"/>
      <c r="D116" s="52"/>
      <c r="E116" s="210"/>
      <c r="F116" s="210"/>
      <c r="G116" s="210"/>
      <c r="H116" s="210"/>
      <c r="I116" s="210"/>
      <c r="J116" s="210"/>
      <c r="K116" s="210"/>
      <c r="L116" s="210"/>
      <c r="M116" s="210"/>
      <c r="N116" s="210"/>
      <c r="O116" s="210"/>
      <c r="P116" s="210"/>
      <c r="Q116" s="210"/>
      <c r="R116" s="210"/>
      <c r="S116" s="210"/>
      <c r="T116" s="210"/>
      <c r="U116" s="210"/>
      <c r="V116" s="52"/>
      <c r="W116" s="52"/>
      <c r="X116" s="210"/>
      <c r="Y116" s="52"/>
      <c r="Z116" s="52"/>
      <c r="AA116" s="52"/>
      <c r="AB116" s="53"/>
      <c r="AC116" s="52"/>
      <c r="AD116" s="52"/>
      <c r="AE116" s="52"/>
      <c r="AF116" s="52"/>
      <c r="AG116" s="52"/>
      <c r="AH116" s="52"/>
      <c r="AI116" s="52"/>
      <c r="AJ116" s="52"/>
      <c r="AK116" s="52"/>
      <c r="AL116" s="52"/>
      <c r="AM116" s="52"/>
      <c r="AN116" s="52"/>
      <c r="AO116" s="52"/>
      <c r="AP116" s="52"/>
      <c r="AQ116" s="52"/>
      <c r="AR116" s="52"/>
      <c r="AS116" s="52"/>
      <c r="AT116" s="52"/>
      <c r="AU116" s="52"/>
      <c r="AV116" s="38"/>
      <c r="AW116" s="38"/>
      <c r="AX116" s="38"/>
      <c r="AY116" s="52"/>
      <c r="AZ116" s="52"/>
      <c r="BA116" s="52"/>
      <c r="BB116" s="52"/>
      <c r="BC116" s="52"/>
      <c r="BD116" s="52"/>
      <c r="BE116" s="52"/>
      <c r="BF116" s="52"/>
      <c r="BG116" s="52"/>
      <c r="BH116" s="52"/>
      <c r="BI116" s="52"/>
      <c r="BJ116" s="52"/>
      <c r="BK116" s="52"/>
      <c r="BL116" s="52"/>
      <c r="BM116" s="52"/>
      <c r="BN116" s="52"/>
      <c r="BO116" s="52"/>
      <c r="BP116" s="52"/>
      <c r="BQ116" s="52"/>
      <c r="BR116" s="52"/>
    </row>
    <row r="117" spans="1:70" ht="12.75" customHeight="1" x14ac:dyDescent="0.2">
      <c r="A117" s="52"/>
      <c r="B117" s="52"/>
      <c r="C117" s="52"/>
      <c r="D117" s="52"/>
      <c r="E117" s="210"/>
      <c r="F117" s="210"/>
      <c r="G117" s="210"/>
      <c r="H117" s="210"/>
      <c r="I117" s="210"/>
      <c r="J117" s="210"/>
      <c r="K117" s="210"/>
      <c r="L117" s="210"/>
      <c r="M117" s="210"/>
      <c r="N117" s="210"/>
      <c r="O117" s="210"/>
      <c r="P117" s="210"/>
      <c r="Q117" s="210"/>
      <c r="R117" s="210"/>
      <c r="S117" s="210"/>
      <c r="T117" s="210"/>
      <c r="U117" s="210"/>
      <c r="V117" s="52"/>
      <c r="W117" s="52"/>
      <c r="X117" s="210"/>
      <c r="Y117" s="52"/>
      <c r="Z117" s="52"/>
      <c r="AA117" s="52"/>
      <c r="AB117" s="53"/>
      <c r="AC117" s="52"/>
      <c r="AD117" s="52"/>
      <c r="AE117" s="52"/>
      <c r="AF117" s="52"/>
      <c r="AG117" s="52"/>
      <c r="AH117" s="52"/>
      <c r="AI117" s="52"/>
      <c r="AJ117" s="52"/>
      <c r="AK117" s="52"/>
      <c r="AL117" s="52"/>
      <c r="AM117" s="52"/>
      <c r="AN117" s="52"/>
      <c r="AO117" s="52"/>
      <c r="AP117" s="52"/>
      <c r="AQ117" s="52"/>
      <c r="AR117" s="52"/>
      <c r="AS117" s="52"/>
      <c r="AT117" s="52"/>
      <c r="AU117" s="52"/>
      <c r="AV117" s="38"/>
      <c r="AW117" s="38"/>
      <c r="AX117" s="38"/>
      <c r="AY117" s="52"/>
      <c r="AZ117" s="52"/>
      <c r="BA117" s="52"/>
      <c r="BB117" s="52"/>
      <c r="BC117" s="52"/>
      <c r="BD117" s="52"/>
      <c r="BE117" s="52"/>
      <c r="BF117" s="52"/>
      <c r="BG117" s="52"/>
      <c r="BH117" s="52"/>
      <c r="BI117" s="52"/>
      <c r="BJ117" s="52"/>
      <c r="BK117" s="52"/>
      <c r="BL117" s="52"/>
      <c r="BM117" s="52"/>
      <c r="BN117" s="52"/>
      <c r="BO117" s="52"/>
      <c r="BP117" s="52"/>
      <c r="BQ117" s="52"/>
      <c r="BR117" s="52"/>
    </row>
    <row r="118" spans="1:70" ht="12.75" customHeight="1" x14ac:dyDescent="0.2">
      <c r="A118" s="52"/>
      <c r="B118" s="52"/>
      <c r="C118" s="52"/>
      <c r="D118" s="52"/>
      <c r="E118" s="210"/>
      <c r="F118" s="210"/>
      <c r="G118" s="210"/>
      <c r="H118" s="210"/>
      <c r="I118" s="210"/>
      <c r="J118" s="210"/>
      <c r="K118" s="210"/>
      <c r="L118" s="210"/>
      <c r="M118" s="210"/>
      <c r="N118" s="210"/>
      <c r="O118" s="210"/>
      <c r="P118" s="210"/>
      <c r="Q118" s="210"/>
      <c r="R118" s="210"/>
      <c r="S118" s="210"/>
      <c r="T118" s="210"/>
      <c r="U118" s="210"/>
      <c r="V118" s="52"/>
      <c r="W118" s="52"/>
      <c r="X118" s="210"/>
      <c r="Y118" s="52"/>
      <c r="Z118" s="52"/>
      <c r="AA118" s="52"/>
      <c r="AB118" s="53"/>
      <c r="AC118" s="52"/>
      <c r="AD118" s="52"/>
      <c r="AE118" s="52"/>
      <c r="AF118" s="52"/>
      <c r="AG118" s="52"/>
      <c r="AH118" s="52"/>
      <c r="AI118" s="52"/>
      <c r="AJ118" s="52"/>
      <c r="AK118" s="52"/>
      <c r="AL118" s="52"/>
      <c r="AM118" s="52"/>
      <c r="AN118" s="52"/>
      <c r="AO118" s="52"/>
      <c r="AP118" s="52"/>
      <c r="AQ118" s="52"/>
      <c r="AR118" s="52"/>
      <c r="AS118" s="52"/>
      <c r="AT118" s="52"/>
      <c r="AU118" s="52"/>
      <c r="AV118" s="38"/>
      <c r="AW118" s="38"/>
      <c r="AX118" s="38"/>
      <c r="AY118" s="52"/>
      <c r="AZ118" s="52"/>
      <c r="BA118" s="52"/>
      <c r="BB118" s="52"/>
      <c r="BC118" s="52"/>
      <c r="BD118" s="52"/>
      <c r="BE118" s="52"/>
      <c r="BF118" s="52"/>
      <c r="BG118" s="52"/>
      <c r="BH118" s="52"/>
      <c r="BI118" s="52"/>
      <c r="BJ118" s="52"/>
      <c r="BK118" s="52"/>
      <c r="BL118" s="52"/>
      <c r="BM118" s="52"/>
      <c r="BN118" s="52"/>
      <c r="BO118" s="52"/>
      <c r="BP118" s="52"/>
      <c r="BQ118" s="52"/>
      <c r="BR118" s="52"/>
    </row>
    <row r="119" spans="1:70" ht="12.75" customHeight="1" x14ac:dyDescent="0.2">
      <c r="A119" s="52"/>
      <c r="B119" s="52"/>
      <c r="C119" s="52"/>
      <c r="D119" s="52"/>
      <c r="E119" s="210"/>
      <c r="F119" s="210"/>
      <c r="G119" s="210"/>
      <c r="H119" s="210"/>
      <c r="I119" s="210"/>
      <c r="J119" s="210"/>
      <c r="K119" s="210"/>
      <c r="L119" s="210"/>
      <c r="M119" s="210"/>
      <c r="N119" s="210"/>
      <c r="O119" s="210"/>
      <c r="P119" s="210"/>
      <c r="Q119" s="210"/>
      <c r="R119" s="210"/>
      <c r="S119" s="210"/>
      <c r="T119" s="210"/>
      <c r="U119" s="210"/>
      <c r="V119" s="52"/>
      <c r="W119" s="52"/>
      <c r="X119" s="210"/>
      <c r="Y119" s="52"/>
      <c r="Z119" s="52"/>
      <c r="AA119" s="52"/>
      <c r="AB119" s="53"/>
      <c r="AC119" s="52"/>
      <c r="AD119" s="52"/>
      <c r="AE119" s="52"/>
      <c r="AF119" s="52"/>
      <c r="AG119" s="52"/>
      <c r="AH119" s="52"/>
      <c r="AI119" s="52"/>
      <c r="AJ119" s="52"/>
      <c r="AK119" s="52"/>
      <c r="AL119" s="52"/>
      <c r="AM119" s="52"/>
      <c r="AN119" s="52"/>
      <c r="AO119" s="52"/>
      <c r="AP119" s="52"/>
      <c r="AQ119" s="52"/>
      <c r="AR119" s="52"/>
      <c r="AS119" s="52"/>
      <c r="AT119" s="52"/>
      <c r="AU119" s="52"/>
      <c r="AV119" s="38"/>
      <c r="AW119" s="38"/>
      <c r="AX119" s="38"/>
      <c r="AY119" s="52"/>
      <c r="AZ119" s="52"/>
      <c r="BA119" s="52"/>
      <c r="BB119" s="52"/>
      <c r="BC119" s="52"/>
      <c r="BD119" s="52"/>
      <c r="BE119" s="52"/>
      <c r="BF119" s="52"/>
      <c r="BG119" s="52"/>
      <c r="BH119" s="52"/>
      <c r="BI119" s="52"/>
      <c r="BJ119" s="52"/>
      <c r="BK119" s="52"/>
      <c r="BL119" s="52"/>
      <c r="BM119" s="52"/>
      <c r="BN119" s="52"/>
      <c r="BO119" s="52"/>
      <c r="BP119" s="52"/>
      <c r="BQ119" s="52"/>
      <c r="BR119" s="52"/>
    </row>
    <row r="120" spans="1:70" ht="12.75" customHeight="1" x14ac:dyDescent="0.2">
      <c r="A120" s="52"/>
      <c r="B120" s="52"/>
      <c r="C120" s="52"/>
      <c r="D120" s="52"/>
      <c r="E120" s="210"/>
      <c r="F120" s="210"/>
      <c r="G120" s="210"/>
      <c r="H120" s="210"/>
      <c r="I120" s="210"/>
      <c r="J120" s="210"/>
      <c r="K120" s="210"/>
      <c r="L120" s="210"/>
      <c r="M120" s="210"/>
      <c r="N120" s="210"/>
      <c r="O120" s="210"/>
      <c r="P120" s="210"/>
      <c r="Q120" s="210"/>
      <c r="R120" s="210"/>
      <c r="S120" s="210"/>
      <c r="T120" s="210"/>
      <c r="U120" s="210"/>
      <c r="V120" s="52"/>
      <c r="W120" s="52"/>
      <c r="X120" s="210"/>
      <c r="Y120" s="52"/>
      <c r="Z120" s="52"/>
      <c r="AA120" s="52"/>
      <c r="AB120" s="53"/>
      <c r="AC120" s="52"/>
      <c r="AD120" s="52"/>
      <c r="AE120" s="52"/>
      <c r="AF120" s="52"/>
      <c r="AG120" s="52"/>
      <c r="AH120" s="52"/>
      <c r="AI120" s="52"/>
      <c r="AJ120" s="52"/>
      <c r="AK120" s="52"/>
      <c r="AL120" s="52"/>
      <c r="AM120" s="52"/>
      <c r="AN120" s="52"/>
      <c r="AO120" s="52"/>
      <c r="AP120" s="52"/>
      <c r="AQ120" s="52"/>
      <c r="AR120" s="52"/>
      <c r="AS120" s="52"/>
      <c r="AT120" s="52"/>
      <c r="AU120" s="52"/>
      <c r="AV120" s="38"/>
      <c r="AW120" s="38"/>
      <c r="AX120" s="38"/>
      <c r="AY120" s="52"/>
      <c r="AZ120" s="52"/>
      <c r="BA120" s="52"/>
      <c r="BB120" s="52"/>
      <c r="BC120" s="52"/>
      <c r="BD120" s="52"/>
      <c r="BE120" s="52"/>
      <c r="BF120" s="52"/>
      <c r="BG120" s="52"/>
      <c r="BH120" s="52"/>
      <c r="BI120" s="52"/>
      <c r="BJ120" s="52"/>
      <c r="BK120" s="52"/>
      <c r="BL120" s="52"/>
      <c r="BM120" s="52"/>
      <c r="BN120" s="52"/>
      <c r="BO120" s="52"/>
      <c r="BP120" s="52"/>
      <c r="BQ120" s="52"/>
      <c r="BR120" s="52"/>
    </row>
    <row r="121" spans="1:70" ht="12.75" customHeight="1" x14ac:dyDescent="0.2">
      <c r="A121" s="52"/>
      <c r="B121" s="52"/>
      <c r="C121" s="52"/>
      <c r="D121" s="52"/>
      <c r="E121" s="210"/>
      <c r="F121" s="210"/>
      <c r="G121" s="210"/>
      <c r="H121" s="210"/>
      <c r="I121" s="210"/>
      <c r="J121" s="210"/>
      <c r="K121" s="210"/>
      <c r="L121" s="210"/>
      <c r="M121" s="210"/>
      <c r="N121" s="210"/>
      <c r="O121" s="210"/>
      <c r="P121" s="210"/>
      <c r="Q121" s="210"/>
      <c r="R121" s="210"/>
      <c r="S121" s="210"/>
      <c r="T121" s="210"/>
      <c r="U121" s="210"/>
      <c r="V121" s="52"/>
      <c r="W121" s="52"/>
      <c r="X121" s="210"/>
      <c r="Y121" s="52"/>
      <c r="Z121" s="52"/>
      <c r="AA121" s="52"/>
      <c r="AB121" s="53"/>
      <c r="AC121" s="52"/>
      <c r="AD121" s="52"/>
      <c r="AE121" s="52"/>
      <c r="AF121" s="52"/>
      <c r="AG121" s="52"/>
      <c r="AH121" s="52"/>
      <c r="AI121" s="52"/>
      <c r="AJ121" s="52"/>
      <c r="AK121" s="52"/>
      <c r="AL121" s="52"/>
      <c r="AM121" s="52"/>
      <c r="AN121" s="52"/>
      <c r="AO121" s="52"/>
      <c r="AP121" s="52"/>
      <c r="AQ121" s="52"/>
      <c r="AR121" s="52"/>
      <c r="AS121" s="52"/>
      <c r="AT121" s="52"/>
      <c r="AU121" s="52"/>
      <c r="AV121" s="38"/>
      <c r="AW121" s="38"/>
      <c r="AX121" s="38"/>
      <c r="AY121" s="52"/>
      <c r="AZ121" s="52"/>
      <c r="BA121" s="52"/>
      <c r="BB121" s="52"/>
      <c r="BC121" s="52"/>
      <c r="BD121" s="52"/>
      <c r="BE121" s="52"/>
      <c r="BF121" s="52"/>
      <c r="BG121" s="52"/>
      <c r="BH121" s="52"/>
      <c r="BI121" s="52"/>
      <c r="BJ121" s="52"/>
      <c r="BK121" s="52"/>
      <c r="BL121" s="52"/>
      <c r="BM121" s="52"/>
      <c r="BN121" s="52"/>
      <c r="BO121" s="52"/>
      <c r="BP121" s="52"/>
      <c r="BQ121" s="52"/>
      <c r="BR121" s="52"/>
    </row>
    <row r="122" spans="1:70" ht="12.75" customHeight="1" x14ac:dyDescent="0.2">
      <c r="A122" s="52"/>
      <c r="B122" s="52"/>
      <c r="C122" s="52"/>
      <c r="D122" s="52"/>
      <c r="E122" s="210"/>
      <c r="F122" s="210"/>
      <c r="G122" s="210"/>
      <c r="H122" s="210"/>
      <c r="I122" s="210"/>
      <c r="J122" s="210"/>
      <c r="K122" s="210"/>
      <c r="L122" s="210"/>
      <c r="M122" s="210"/>
      <c r="N122" s="210"/>
      <c r="O122" s="210"/>
      <c r="P122" s="210"/>
      <c r="Q122" s="210"/>
      <c r="R122" s="210"/>
      <c r="S122" s="210"/>
      <c r="T122" s="210"/>
      <c r="U122" s="210"/>
      <c r="V122" s="52"/>
      <c r="W122" s="52"/>
      <c r="X122" s="210"/>
      <c r="Y122" s="52"/>
      <c r="Z122" s="52"/>
      <c r="AA122" s="52"/>
      <c r="AB122" s="53"/>
      <c r="AC122" s="52"/>
      <c r="AD122" s="52"/>
      <c r="AE122" s="52"/>
      <c r="AF122" s="52"/>
      <c r="AG122" s="52"/>
      <c r="AH122" s="52"/>
      <c r="AI122" s="52"/>
      <c r="AJ122" s="52"/>
      <c r="AK122" s="52"/>
      <c r="AL122" s="52"/>
      <c r="AM122" s="52"/>
      <c r="AN122" s="52"/>
      <c r="AO122" s="52"/>
      <c r="AP122" s="52"/>
      <c r="AQ122" s="52"/>
      <c r="AR122" s="52"/>
      <c r="AS122" s="52"/>
      <c r="AT122" s="52"/>
      <c r="AU122" s="52"/>
      <c r="AV122" s="38"/>
      <c r="AW122" s="38"/>
      <c r="AX122" s="38"/>
      <c r="AY122" s="52"/>
      <c r="AZ122" s="52"/>
      <c r="BA122" s="52"/>
      <c r="BB122" s="52"/>
      <c r="BC122" s="52"/>
      <c r="BD122" s="52"/>
      <c r="BE122" s="52"/>
      <c r="BF122" s="52"/>
      <c r="BG122" s="52"/>
      <c r="BH122" s="52"/>
      <c r="BI122" s="52"/>
      <c r="BJ122" s="52"/>
      <c r="BK122" s="52"/>
      <c r="BL122" s="52"/>
      <c r="BM122" s="52"/>
      <c r="BN122" s="52"/>
      <c r="BO122" s="52"/>
      <c r="BP122" s="52"/>
      <c r="BQ122" s="52"/>
      <c r="BR122" s="52"/>
    </row>
    <row r="123" spans="1:70" ht="12.75" customHeight="1" x14ac:dyDescent="0.2">
      <c r="A123" s="52"/>
      <c r="B123" s="52"/>
      <c r="C123" s="52"/>
      <c r="D123" s="52"/>
      <c r="E123" s="210"/>
      <c r="F123" s="210"/>
      <c r="G123" s="210"/>
      <c r="H123" s="210"/>
      <c r="I123" s="210"/>
      <c r="J123" s="210"/>
      <c r="K123" s="210"/>
      <c r="L123" s="210"/>
      <c r="M123" s="210"/>
      <c r="N123" s="210"/>
      <c r="O123" s="210"/>
      <c r="P123" s="210"/>
      <c r="Q123" s="210"/>
      <c r="R123" s="210"/>
      <c r="S123" s="210"/>
      <c r="T123" s="210"/>
      <c r="U123" s="210"/>
      <c r="V123" s="52"/>
      <c r="W123" s="52"/>
      <c r="X123" s="210"/>
      <c r="Y123" s="52"/>
      <c r="Z123" s="52"/>
      <c r="AA123" s="52"/>
      <c r="AB123" s="53"/>
      <c r="AC123" s="52"/>
      <c r="AD123" s="52"/>
      <c r="AE123" s="52"/>
      <c r="AF123" s="52"/>
      <c r="AG123" s="52"/>
      <c r="AH123" s="52"/>
      <c r="AI123" s="52"/>
      <c r="AJ123" s="52"/>
      <c r="AK123" s="52"/>
      <c r="AL123" s="52"/>
      <c r="AM123" s="52"/>
      <c r="AN123" s="52"/>
      <c r="AO123" s="52"/>
      <c r="AP123" s="52"/>
      <c r="AQ123" s="52"/>
      <c r="AR123" s="52"/>
      <c r="AS123" s="52"/>
      <c r="AT123" s="52"/>
      <c r="AU123" s="52"/>
      <c r="AV123" s="38"/>
      <c r="AW123" s="38"/>
      <c r="AX123" s="38"/>
      <c r="AY123" s="52"/>
      <c r="AZ123" s="52"/>
      <c r="BA123" s="52"/>
      <c r="BB123" s="52"/>
      <c r="BC123" s="52"/>
      <c r="BD123" s="52"/>
      <c r="BE123" s="52"/>
      <c r="BF123" s="52"/>
      <c r="BG123" s="52"/>
      <c r="BH123" s="52"/>
      <c r="BI123" s="52"/>
      <c r="BJ123" s="52"/>
      <c r="BK123" s="52"/>
      <c r="BL123" s="52"/>
      <c r="BM123" s="52"/>
      <c r="BN123" s="52"/>
      <c r="BO123" s="52"/>
      <c r="BP123" s="52"/>
      <c r="BQ123" s="52"/>
      <c r="BR123" s="52"/>
    </row>
    <row r="124" spans="1:70" ht="12.75" customHeight="1" x14ac:dyDescent="0.2">
      <c r="A124" s="52"/>
      <c r="B124" s="52"/>
      <c r="C124" s="52"/>
      <c r="D124" s="52"/>
      <c r="E124" s="210"/>
      <c r="F124" s="210"/>
      <c r="G124" s="210"/>
      <c r="H124" s="210"/>
      <c r="I124" s="210"/>
      <c r="J124" s="210"/>
      <c r="K124" s="210"/>
      <c r="L124" s="210"/>
      <c r="M124" s="210"/>
      <c r="N124" s="210"/>
      <c r="O124" s="210"/>
      <c r="P124" s="210"/>
      <c r="Q124" s="210"/>
      <c r="R124" s="210"/>
      <c r="S124" s="210"/>
      <c r="T124" s="210"/>
      <c r="U124" s="210"/>
      <c r="V124" s="52"/>
      <c r="W124" s="52"/>
      <c r="X124" s="210"/>
      <c r="Y124" s="52"/>
      <c r="Z124" s="52"/>
      <c r="AA124" s="52"/>
      <c r="AB124" s="53"/>
      <c r="AC124" s="52"/>
      <c r="AD124" s="52"/>
      <c r="AE124" s="52"/>
      <c r="AF124" s="52"/>
      <c r="AG124" s="52"/>
      <c r="AH124" s="52"/>
      <c r="AI124" s="52"/>
      <c r="AJ124" s="52"/>
      <c r="AK124" s="52"/>
      <c r="AL124" s="52"/>
      <c r="AM124" s="52"/>
      <c r="AN124" s="52"/>
      <c r="AO124" s="52"/>
      <c r="AP124" s="52"/>
      <c r="AQ124" s="52"/>
      <c r="AR124" s="52"/>
      <c r="AS124" s="52"/>
      <c r="AT124" s="52"/>
      <c r="AU124" s="52"/>
      <c r="AV124" s="38"/>
      <c r="AW124" s="38"/>
      <c r="AX124" s="38"/>
      <c r="AY124" s="52"/>
      <c r="AZ124" s="52"/>
      <c r="BA124" s="52"/>
      <c r="BB124" s="52"/>
      <c r="BC124" s="52"/>
      <c r="BD124" s="52"/>
      <c r="BE124" s="52"/>
      <c r="BF124" s="52"/>
      <c r="BG124" s="52"/>
      <c r="BH124" s="52"/>
      <c r="BI124" s="52"/>
      <c r="BJ124" s="52"/>
      <c r="BK124" s="52"/>
      <c r="BL124" s="52"/>
      <c r="BM124" s="52"/>
      <c r="BN124" s="52"/>
      <c r="BO124" s="52"/>
      <c r="BP124" s="52"/>
      <c r="BQ124" s="52"/>
      <c r="BR124" s="52"/>
    </row>
    <row r="125" spans="1:70" ht="12.75" customHeight="1" x14ac:dyDescent="0.2">
      <c r="A125" s="52"/>
      <c r="B125" s="52"/>
      <c r="C125" s="52"/>
      <c r="D125" s="52"/>
      <c r="E125" s="210"/>
      <c r="F125" s="210"/>
      <c r="G125" s="210"/>
      <c r="H125" s="210"/>
      <c r="I125" s="210"/>
      <c r="J125" s="210"/>
      <c r="K125" s="210"/>
      <c r="L125" s="210"/>
      <c r="M125" s="210"/>
      <c r="N125" s="210"/>
      <c r="O125" s="210"/>
      <c r="P125" s="210"/>
      <c r="Q125" s="210"/>
      <c r="R125" s="210"/>
      <c r="S125" s="210"/>
      <c r="T125" s="210"/>
      <c r="U125" s="210"/>
      <c r="V125" s="52"/>
      <c r="W125" s="52"/>
      <c r="X125" s="210"/>
      <c r="Y125" s="52"/>
      <c r="Z125" s="52"/>
      <c r="AA125" s="52"/>
      <c r="AB125" s="53"/>
      <c r="AC125" s="52"/>
      <c r="AD125" s="52"/>
      <c r="AE125" s="52"/>
      <c r="AF125" s="52"/>
      <c r="AG125" s="52"/>
      <c r="AH125" s="52"/>
      <c r="AI125" s="52"/>
      <c r="AJ125" s="52"/>
      <c r="AK125" s="52"/>
      <c r="AL125" s="52"/>
      <c r="AM125" s="52"/>
      <c r="AN125" s="52"/>
      <c r="AO125" s="52"/>
      <c r="AP125" s="52"/>
      <c r="AQ125" s="52"/>
      <c r="AR125" s="52"/>
      <c r="AS125" s="52"/>
      <c r="AT125" s="52"/>
      <c r="AU125" s="52"/>
      <c r="AV125" s="38"/>
      <c r="AW125" s="38"/>
      <c r="AX125" s="38"/>
      <c r="AY125" s="52"/>
      <c r="AZ125" s="52"/>
      <c r="BA125" s="52"/>
      <c r="BB125" s="52"/>
      <c r="BC125" s="52"/>
      <c r="BD125" s="52"/>
      <c r="BE125" s="52"/>
      <c r="BF125" s="52"/>
      <c r="BG125" s="52"/>
      <c r="BH125" s="52"/>
      <c r="BI125" s="52"/>
      <c r="BJ125" s="52"/>
      <c r="BK125" s="52"/>
      <c r="BL125" s="52"/>
      <c r="BM125" s="52"/>
      <c r="BN125" s="52"/>
      <c r="BO125" s="52"/>
      <c r="BP125" s="52"/>
      <c r="BQ125" s="52"/>
      <c r="BR125" s="52"/>
    </row>
    <row r="126" spans="1:70" ht="12.75" customHeight="1" x14ac:dyDescent="0.2">
      <c r="A126" s="52"/>
      <c r="B126" s="52"/>
      <c r="C126" s="52"/>
      <c r="D126" s="52"/>
      <c r="E126" s="210"/>
      <c r="F126" s="210"/>
      <c r="G126" s="210"/>
      <c r="H126" s="210"/>
      <c r="I126" s="210"/>
      <c r="J126" s="210"/>
      <c r="K126" s="210"/>
      <c r="L126" s="210"/>
      <c r="M126" s="210"/>
      <c r="N126" s="210"/>
      <c r="O126" s="210"/>
      <c r="P126" s="210"/>
      <c r="Q126" s="210"/>
      <c r="R126" s="210"/>
      <c r="S126" s="210"/>
      <c r="T126" s="210"/>
      <c r="U126" s="210"/>
      <c r="V126" s="52"/>
      <c r="W126" s="52"/>
      <c r="X126" s="210"/>
      <c r="Y126" s="52"/>
      <c r="Z126" s="52"/>
      <c r="AA126" s="52"/>
      <c r="AB126" s="53"/>
      <c r="AC126" s="52"/>
      <c r="AD126" s="52"/>
      <c r="AE126" s="52"/>
      <c r="AF126" s="52"/>
      <c r="AG126" s="52"/>
      <c r="AH126" s="52"/>
      <c r="AI126" s="52"/>
      <c r="AJ126" s="52"/>
      <c r="AK126" s="52"/>
      <c r="AL126" s="52"/>
      <c r="AM126" s="52"/>
      <c r="AN126" s="52"/>
      <c r="AO126" s="52"/>
      <c r="AP126" s="52"/>
      <c r="AQ126" s="52"/>
      <c r="AR126" s="52"/>
      <c r="AS126" s="52"/>
      <c r="AT126" s="52"/>
      <c r="AU126" s="52"/>
      <c r="AV126" s="38"/>
      <c r="AW126" s="38"/>
      <c r="AX126" s="38"/>
      <c r="AY126" s="52"/>
      <c r="AZ126" s="52"/>
      <c r="BA126" s="52"/>
      <c r="BB126" s="52"/>
      <c r="BC126" s="52"/>
      <c r="BD126" s="52"/>
      <c r="BE126" s="52"/>
      <c r="BF126" s="52"/>
      <c r="BG126" s="52"/>
      <c r="BH126" s="52"/>
      <c r="BI126" s="52"/>
      <c r="BJ126" s="52"/>
      <c r="BK126" s="52"/>
      <c r="BL126" s="52"/>
      <c r="BM126" s="52"/>
      <c r="BN126" s="52"/>
      <c r="BO126" s="52"/>
      <c r="BP126" s="52"/>
      <c r="BQ126" s="52"/>
      <c r="BR126" s="52"/>
    </row>
    <row r="127" spans="1:70" ht="12.75" customHeight="1" x14ac:dyDescent="0.2">
      <c r="A127" s="52"/>
      <c r="B127" s="52"/>
      <c r="C127" s="52"/>
      <c r="D127" s="52"/>
      <c r="E127" s="210"/>
      <c r="F127" s="210"/>
      <c r="G127" s="210"/>
      <c r="H127" s="210"/>
      <c r="I127" s="210"/>
      <c r="J127" s="210"/>
      <c r="K127" s="210"/>
      <c r="L127" s="210"/>
      <c r="M127" s="210"/>
      <c r="N127" s="210"/>
      <c r="O127" s="210"/>
      <c r="P127" s="210"/>
      <c r="Q127" s="210"/>
      <c r="R127" s="210"/>
      <c r="S127" s="210"/>
      <c r="T127" s="210"/>
      <c r="U127" s="210"/>
      <c r="V127" s="52"/>
      <c r="W127" s="52"/>
      <c r="X127" s="210"/>
      <c r="Y127" s="52"/>
      <c r="Z127" s="52"/>
      <c r="AA127" s="52"/>
      <c r="AB127" s="53"/>
      <c r="AC127" s="52"/>
      <c r="AD127" s="52"/>
      <c r="AE127" s="52"/>
      <c r="AF127" s="52"/>
      <c r="AG127" s="52"/>
      <c r="AH127" s="52"/>
      <c r="AI127" s="52"/>
      <c r="AJ127" s="52"/>
      <c r="AK127" s="52"/>
      <c r="AL127" s="52"/>
      <c r="AM127" s="52"/>
      <c r="AN127" s="52"/>
      <c r="AO127" s="52"/>
      <c r="AP127" s="52"/>
      <c r="AQ127" s="52"/>
      <c r="AR127" s="52"/>
      <c r="AS127" s="52"/>
      <c r="AT127" s="52"/>
      <c r="AU127" s="52"/>
      <c r="AV127" s="38"/>
      <c r="AW127" s="38"/>
      <c r="AX127" s="38"/>
      <c r="AY127" s="52"/>
      <c r="AZ127" s="52"/>
      <c r="BA127" s="52"/>
      <c r="BB127" s="52"/>
      <c r="BC127" s="52"/>
      <c r="BD127" s="52"/>
      <c r="BE127" s="52"/>
      <c r="BF127" s="52"/>
      <c r="BG127" s="52"/>
      <c r="BH127" s="52"/>
      <c r="BI127" s="52"/>
      <c r="BJ127" s="52"/>
      <c r="BK127" s="52"/>
      <c r="BL127" s="52"/>
      <c r="BM127" s="52"/>
      <c r="BN127" s="52"/>
      <c r="BO127" s="52"/>
      <c r="BP127" s="52"/>
      <c r="BQ127" s="52"/>
      <c r="BR127" s="52"/>
    </row>
    <row r="128" spans="1:70" ht="12.75" customHeight="1" x14ac:dyDescent="0.2">
      <c r="A128" s="52"/>
      <c r="B128" s="52"/>
      <c r="C128" s="52"/>
      <c r="D128" s="52"/>
      <c r="E128" s="210"/>
      <c r="F128" s="210"/>
      <c r="G128" s="210"/>
      <c r="H128" s="210"/>
      <c r="I128" s="210"/>
      <c r="J128" s="210"/>
      <c r="K128" s="210"/>
      <c r="L128" s="210"/>
      <c r="M128" s="210"/>
      <c r="N128" s="210"/>
      <c r="O128" s="210"/>
      <c r="P128" s="210"/>
      <c r="Q128" s="210"/>
      <c r="R128" s="210"/>
      <c r="S128" s="210"/>
      <c r="T128" s="210"/>
      <c r="U128" s="210"/>
      <c r="V128" s="52"/>
      <c r="W128" s="52"/>
      <c r="X128" s="210"/>
      <c r="Y128" s="52"/>
      <c r="Z128" s="52"/>
      <c r="AA128" s="52"/>
      <c r="AB128" s="53"/>
      <c r="AC128" s="52"/>
      <c r="AD128" s="52"/>
      <c r="AE128" s="52"/>
      <c r="AF128" s="52"/>
      <c r="AG128" s="52"/>
      <c r="AH128" s="52"/>
      <c r="AI128" s="52"/>
      <c r="AJ128" s="52"/>
      <c r="AK128" s="52"/>
      <c r="AL128" s="52"/>
      <c r="AM128" s="52"/>
      <c r="AN128" s="52"/>
      <c r="AO128" s="52"/>
      <c r="AP128" s="52"/>
      <c r="AQ128" s="52"/>
      <c r="AR128" s="52"/>
      <c r="AS128" s="52"/>
      <c r="AT128" s="52"/>
      <c r="AU128" s="52"/>
      <c r="AV128" s="38"/>
      <c r="AW128" s="38"/>
      <c r="AX128" s="38"/>
      <c r="AY128" s="52"/>
      <c r="AZ128" s="52"/>
      <c r="BA128" s="52"/>
      <c r="BB128" s="52"/>
      <c r="BC128" s="52"/>
      <c r="BD128" s="52"/>
      <c r="BE128" s="52"/>
      <c r="BF128" s="52"/>
      <c r="BG128" s="52"/>
      <c r="BH128" s="52"/>
      <c r="BI128" s="52"/>
      <c r="BJ128" s="52"/>
      <c r="BK128" s="52"/>
      <c r="BL128" s="52"/>
      <c r="BM128" s="52"/>
      <c r="BN128" s="52"/>
      <c r="BO128" s="52"/>
      <c r="BP128" s="52"/>
      <c r="BQ128" s="52"/>
      <c r="BR128" s="52"/>
    </row>
    <row r="129" spans="1:70" ht="12.75" customHeight="1" x14ac:dyDescent="0.2">
      <c r="A129" s="52"/>
      <c r="B129" s="52"/>
      <c r="C129" s="52"/>
      <c r="D129" s="52"/>
      <c r="E129" s="210"/>
      <c r="F129" s="210"/>
      <c r="G129" s="210"/>
      <c r="H129" s="210"/>
      <c r="I129" s="210"/>
      <c r="J129" s="210"/>
      <c r="K129" s="210"/>
      <c r="L129" s="210"/>
      <c r="M129" s="210"/>
      <c r="N129" s="210"/>
      <c r="O129" s="210"/>
      <c r="P129" s="210"/>
      <c r="Q129" s="210"/>
      <c r="R129" s="210"/>
      <c r="S129" s="210"/>
      <c r="T129" s="210"/>
      <c r="U129" s="210"/>
      <c r="V129" s="52"/>
      <c r="W129" s="52"/>
      <c r="X129" s="210"/>
      <c r="Y129" s="52"/>
      <c r="Z129" s="52"/>
      <c r="AA129" s="52"/>
      <c r="AB129" s="53"/>
      <c r="AC129" s="52"/>
      <c r="AD129" s="52"/>
      <c r="AE129" s="52"/>
      <c r="AF129" s="52"/>
      <c r="AG129" s="52"/>
      <c r="AH129" s="52"/>
      <c r="AI129" s="52"/>
      <c r="AJ129" s="52"/>
      <c r="AK129" s="52"/>
      <c r="AL129" s="52"/>
      <c r="AM129" s="52"/>
      <c r="AN129" s="52"/>
      <c r="AO129" s="52"/>
      <c r="AP129" s="52"/>
      <c r="AQ129" s="52"/>
      <c r="AR129" s="52"/>
      <c r="AS129" s="52"/>
      <c r="AT129" s="52"/>
      <c r="AU129" s="52"/>
      <c r="AV129" s="38"/>
      <c r="AW129" s="38"/>
      <c r="AX129" s="38"/>
      <c r="AY129" s="52"/>
      <c r="AZ129" s="52"/>
      <c r="BA129" s="52"/>
      <c r="BB129" s="52"/>
      <c r="BC129" s="52"/>
      <c r="BD129" s="52"/>
      <c r="BE129" s="52"/>
      <c r="BF129" s="52"/>
      <c r="BG129" s="52"/>
      <c r="BH129" s="52"/>
      <c r="BI129" s="52"/>
      <c r="BJ129" s="52"/>
      <c r="BK129" s="52"/>
      <c r="BL129" s="52"/>
      <c r="BM129" s="52"/>
      <c r="BN129" s="52"/>
      <c r="BO129" s="52"/>
      <c r="BP129" s="52"/>
      <c r="BQ129" s="52"/>
      <c r="BR129" s="52"/>
    </row>
    <row r="130" spans="1:70" ht="12.75" customHeight="1" x14ac:dyDescent="0.2">
      <c r="A130" s="52"/>
      <c r="B130" s="52"/>
      <c r="C130" s="52"/>
      <c r="D130" s="52"/>
      <c r="E130" s="210"/>
      <c r="F130" s="210"/>
      <c r="G130" s="210"/>
      <c r="H130" s="210"/>
      <c r="I130" s="210"/>
      <c r="J130" s="210"/>
      <c r="K130" s="210"/>
      <c r="L130" s="210"/>
      <c r="M130" s="210"/>
      <c r="N130" s="210"/>
      <c r="O130" s="210"/>
      <c r="P130" s="210"/>
      <c r="Q130" s="210"/>
      <c r="R130" s="210"/>
      <c r="S130" s="210"/>
      <c r="T130" s="210"/>
      <c r="U130" s="210"/>
      <c r="V130" s="52"/>
      <c r="W130" s="52"/>
      <c r="X130" s="210"/>
      <c r="Y130" s="52"/>
      <c r="Z130" s="52"/>
      <c r="AA130" s="52"/>
      <c r="AB130" s="53"/>
      <c r="AC130" s="52"/>
      <c r="AD130" s="52"/>
      <c r="AE130" s="52"/>
      <c r="AF130" s="52"/>
      <c r="AG130" s="52"/>
      <c r="AH130" s="52"/>
      <c r="AI130" s="52"/>
      <c r="AJ130" s="52"/>
      <c r="AK130" s="52"/>
      <c r="AL130" s="52"/>
      <c r="AM130" s="52"/>
      <c r="AN130" s="52"/>
      <c r="AO130" s="52"/>
      <c r="AP130" s="52"/>
      <c r="AQ130" s="52"/>
      <c r="AR130" s="52"/>
      <c r="AS130" s="52"/>
      <c r="AT130" s="52"/>
      <c r="AU130" s="52"/>
      <c r="AV130" s="38"/>
      <c r="AW130" s="38"/>
      <c r="AX130" s="38"/>
      <c r="AY130" s="52"/>
      <c r="AZ130" s="52"/>
      <c r="BA130" s="52"/>
      <c r="BB130" s="52"/>
      <c r="BC130" s="52"/>
      <c r="BD130" s="52"/>
      <c r="BE130" s="52"/>
      <c r="BF130" s="52"/>
      <c r="BG130" s="52"/>
      <c r="BH130" s="52"/>
      <c r="BI130" s="52"/>
      <c r="BJ130" s="52"/>
      <c r="BK130" s="52"/>
      <c r="BL130" s="52"/>
      <c r="BM130" s="52"/>
      <c r="BN130" s="52"/>
      <c r="BO130" s="52"/>
      <c r="BP130" s="52"/>
      <c r="BQ130" s="52"/>
      <c r="BR130" s="52"/>
    </row>
    <row r="131" spans="1:70" ht="12.75" customHeight="1" x14ac:dyDescent="0.2">
      <c r="A131" s="52"/>
      <c r="B131" s="52"/>
      <c r="C131" s="52"/>
      <c r="D131" s="52"/>
      <c r="E131" s="210"/>
      <c r="F131" s="210"/>
      <c r="G131" s="210"/>
      <c r="H131" s="210"/>
      <c r="I131" s="210"/>
      <c r="J131" s="210"/>
      <c r="K131" s="210"/>
      <c r="L131" s="210"/>
      <c r="M131" s="210"/>
      <c r="N131" s="210"/>
      <c r="O131" s="210"/>
      <c r="P131" s="210"/>
      <c r="Q131" s="210"/>
      <c r="R131" s="210"/>
      <c r="S131" s="210"/>
      <c r="T131" s="210"/>
      <c r="U131" s="210"/>
      <c r="V131" s="52"/>
      <c r="W131" s="52"/>
      <c r="X131" s="210"/>
      <c r="Y131" s="52"/>
      <c r="Z131" s="52"/>
      <c r="AA131" s="52"/>
      <c r="AB131" s="53"/>
      <c r="AC131" s="52"/>
      <c r="AD131" s="52"/>
      <c r="AE131" s="52"/>
      <c r="AF131" s="52"/>
      <c r="AG131" s="52"/>
      <c r="AH131" s="52"/>
      <c r="AI131" s="52"/>
      <c r="AJ131" s="52"/>
      <c r="AK131" s="52"/>
      <c r="AL131" s="52"/>
      <c r="AM131" s="52"/>
      <c r="AN131" s="52"/>
      <c r="AO131" s="52"/>
      <c r="AP131" s="52"/>
      <c r="AQ131" s="52"/>
      <c r="AR131" s="52"/>
      <c r="AS131" s="52"/>
      <c r="AT131" s="52"/>
      <c r="AU131" s="52"/>
      <c r="AV131" s="38"/>
      <c r="AW131" s="38"/>
      <c r="AX131" s="38"/>
      <c r="AY131" s="52"/>
      <c r="AZ131" s="52"/>
      <c r="BA131" s="52"/>
      <c r="BB131" s="52"/>
      <c r="BC131" s="52"/>
      <c r="BD131" s="52"/>
      <c r="BE131" s="52"/>
      <c r="BF131" s="52"/>
      <c r="BG131" s="52"/>
      <c r="BH131" s="52"/>
      <c r="BI131" s="52"/>
      <c r="BJ131" s="52"/>
      <c r="BK131" s="52"/>
      <c r="BL131" s="52"/>
      <c r="BM131" s="52"/>
      <c r="BN131" s="52"/>
      <c r="BO131" s="52"/>
      <c r="BP131" s="52"/>
      <c r="BQ131" s="52"/>
      <c r="BR131" s="52"/>
    </row>
    <row r="132" spans="1:70" ht="12.75" customHeight="1" x14ac:dyDescent="0.2">
      <c r="A132" s="52"/>
      <c r="B132" s="52"/>
      <c r="C132" s="52"/>
      <c r="D132" s="52"/>
      <c r="E132" s="210"/>
      <c r="F132" s="210"/>
      <c r="G132" s="210"/>
      <c r="H132" s="210"/>
      <c r="I132" s="210"/>
      <c r="J132" s="210"/>
      <c r="K132" s="210"/>
      <c r="L132" s="210"/>
      <c r="M132" s="210"/>
      <c r="N132" s="210"/>
      <c r="O132" s="210"/>
      <c r="P132" s="210"/>
      <c r="Q132" s="210"/>
      <c r="R132" s="210"/>
      <c r="S132" s="210"/>
      <c r="T132" s="210"/>
      <c r="U132" s="210"/>
      <c r="V132" s="52"/>
      <c r="W132" s="52"/>
      <c r="X132" s="210"/>
      <c r="Y132" s="52"/>
      <c r="Z132" s="52"/>
      <c r="AA132" s="52"/>
      <c r="AB132" s="53"/>
      <c r="AC132" s="52"/>
      <c r="AD132" s="52"/>
      <c r="AE132" s="52"/>
      <c r="AF132" s="52"/>
      <c r="AG132" s="52"/>
      <c r="AH132" s="52"/>
      <c r="AI132" s="52"/>
      <c r="AJ132" s="52"/>
      <c r="AK132" s="52"/>
      <c r="AL132" s="52"/>
      <c r="AM132" s="52"/>
      <c r="AN132" s="52"/>
      <c r="AO132" s="52"/>
      <c r="AP132" s="52"/>
      <c r="AQ132" s="52"/>
      <c r="AR132" s="52"/>
      <c r="AS132" s="52"/>
      <c r="AT132" s="52"/>
      <c r="AU132" s="52"/>
      <c r="AV132" s="38"/>
      <c r="AW132" s="38"/>
      <c r="AX132" s="38"/>
      <c r="AY132" s="52"/>
      <c r="AZ132" s="52"/>
      <c r="BA132" s="52"/>
      <c r="BB132" s="52"/>
      <c r="BC132" s="52"/>
      <c r="BD132" s="52"/>
      <c r="BE132" s="52"/>
      <c r="BF132" s="52"/>
      <c r="BG132" s="52"/>
      <c r="BH132" s="52"/>
      <c r="BI132" s="52"/>
      <c r="BJ132" s="52"/>
      <c r="BK132" s="52"/>
      <c r="BL132" s="52"/>
      <c r="BM132" s="52"/>
      <c r="BN132" s="52"/>
      <c r="BO132" s="52"/>
      <c r="BP132" s="52"/>
      <c r="BQ132" s="52"/>
      <c r="BR132" s="52"/>
    </row>
    <row r="133" spans="1:70" ht="12.75" customHeight="1" x14ac:dyDescent="0.2">
      <c r="A133" s="52"/>
      <c r="B133" s="52"/>
      <c r="C133" s="52"/>
      <c r="D133" s="52"/>
      <c r="E133" s="210"/>
      <c r="F133" s="210"/>
      <c r="G133" s="210"/>
      <c r="H133" s="210"/>
      <c r="I133" s="210"/>
      <c r="J133" s="210"/>
      <c r="K133" s="210"/>
      <c r="L133" s="210"/>
      <c r="M133" s="210"/>
      <c r="N133" s="210"/>
      <c r="O133" s="210"/>
      <c r="P133" s="210"/>
      <c r="Q133" s="210"/>
      <c r="R133" s="210"/>
      <c r="S133" s="210"/>
      <c r="T133" s="210"/>
      <c r="U133" s="210"/>
      <c r="V133" s="52"/>
      <c r="W133" s="52"/>
      <c r="X133" s="210"/>
      <c r="Y133" s="52"/>
      <c r="Z133" s="52"/>
      <c r="AA133" s="52"/>
      <c r="AB133" s="53"/>
      <c r="AC133" s="52"/>
      <c r="AD133" s="52"/>
      <c r="AE133" s="52"/>
      <c r="AF133" s="52"/>
      <c r="AG133" s="52"/>
      <c r="AH133" s="52"/>
      <c r="AI133" s="52"/>
      <c r="AJ133" s="52"/>
      <c r="AK133" s="52"/>
      <c r="AL133" s="52"/>
      <c r="AM133" s="52"/>
      <c r="AN133" s="52"/>
      <c r="AO133" s="52"/>
      <c r="AP133" s="52"/>
      <c r="AQ133" s="52"/>
      <c r="AR133" s="52"/>
      <c r="AS133" s="52"/>
      <c r="AT133" s="52"/>
      <c r="AU133" s="52"/>
      <c r="AV133" s="38"/>
      <c r="AW133" s="38"/>
      <c r="AX133" s="38"/>
      <c r="AY133" s="52"/>
      <c r="AZ133" s="52"/>
      <c r="BA133" s="52"/>
      <c r="BB133" s="52"/>
      <c r="BC133" s="52"/>
      <c r="BD133" s="52"/>
      <c r="BE133" s="52"/>
      <c r="BF133" s="52"/>
      <c r="BG133" s="52"/>
      <c r="BH133" s="52"/>
      <c r="BI133" s="52"/>
      <c r="BJ133" s="52"/>
      <c r="BK133" s="52"/>
      <c r="BL133" s="52"/>
      <c r="BM133" s="52"/>
      <c r="BN133" s="52"/>
      <c r="BO133" s="52"/>
      <c r="BP133" s="52"/>
      <c r="BQ133" s="52"/>
      <c r="BR133" s="52"/>
    </row>
    <row r="134" spans="1:70" ht="12.75" customHeight="1" x14ac:dyDescent="0.2">
      <c r="A134" s="52"/>
      <c r="B134" s="52"/>
      <c r="C134" s="52"/>
      <c r="D134" s="52"/>
      <c r="E134" s="210"/>
      <c r="F134" s="210"/>
      <c r="G134" s="210"/>
      <c r="H134" s="210"/>
      <c r="I134" s="210"/>
      <c r="J134" s="210"/>
      <c r="K134" s="210"/>
      <c r="L134" s="210"/>
      <c r="M134" s="210"/>
      <c r="N134" s="210"/>
      <c r="O134" s="210"/>
      <c r="P134" s="210"/>
      <c r="Q134" s="210"/>
      <c r="R134" s="210"/>
      <c r="S134" s="210"/>
      <c r="T134" s="210"/>
      <c r="U134" s="210"/>
      <c r="V134" s="52"/>
      <c r="W134" s="52"/>
      <c r="X134" s="210"/>
      <c r="Y134" s="52"/>
      <c r="Z134" s="52"/>
      <c r="AA134" s="52"/>
      <c r="AB134" s="53"/>
      <c r="AC134" s="52"/>
      <c r="AD134" s="52"/>
      <c r="AE134" s="52"/>
      <c r="AF134" s="52"/>
      <c r="AG134" s="52"/>
      <c r="AH134" s="52"/>
      <c r="AI134" s="52"/>
      <c r="AJ134" s="52"/>
      <c r="AK134" s="52"/>
      <c r="AL134" s="52"/>
      <c r="AM134" s="52"/>
      <c r="AN134" s="52"/>
      <c r="AO134" s="52"/>
      <c r="AP134" s="52"/>
      <c r="AQ134" s="52"/>
      <c r="AR134" s="52"/>
      <c r="AS134" s="52"/>
      <c r="AT134" s="52"/>
      <c r="AU134" s="52"/>
      <c r="AV134" s="38"/>
      <c r="AW134" s="38"/>
      <c r="AX134" s="38"/>
      <c r="AY134" s="52"/>
      <c r="AZ134" s="52"/>
      <c r="BA134" s="52"/>
      <c r="BB134" s="52"/>
      <c r="BC134" s="52"/>
      <c r="BD134" s="52"/>
      <c r="BE134" s="52"/>
      <c r="BF134" s="52"/>
      <c r="BG134" s="52"/>
      <c r="BH134" s="52"/>
      <c r="BI134" s="52"/>
      <c r="BJ134" s="52"/>
      <c r="BK134" s="52"/>
      <c r="BL134" s="52"/>
      <c r="BM134" s="52"/>
      <c r="BN134" s="52"/>
      <c r="BO134" s="52"/>
      <c r="BP134" s="52"/>
      <c r="BQ134" s="52"/>
      <c r="BR134" s="52"/>
    </row>
    <row r="135" spans="1:70" ht="12.75" customHeight="1" x14ac:dyDescent="0.2">
      <c r="A135" s="52"/>
      <c r="B135" s="52"/>
      <c r="C135" s="52"/>
      <c r="D135" s="52"/>
      <c r="E135" s="210"/>
      <c r="F135" s="210"/>
      <c r="G135" s="210"/>
      <c r="H135" s="210"/>
      <c r="I135" s="210"/>
      <c r="J135" s="210"/>
      <c r="K135" s="210"/>
      <c r="L135" s="210"/>
      <c r="M135" s="210"/>
      <c r="N135" s="210"/>
      <c r="O135" s="210"/>
      <c r="P135" s="210"/>
      <c r="Q135" s="210"/>
      <c r="R135" s="210"/>
      <c r="S135" s="210"/>
      <c r="T135" s="210"/>
      <c r="U135" s="210"/>
      <c r="V135" s="52"/>
      <c r="W135" s="52"/>
      <c r="X135" s="210"/>
      <c r="Y135" s="52"/>
      <c r="Z135" s="52"/>
      <c r="AA135" s="52"/>
      <c r="AB135" s="53"/>
      <c r="AC135" s="52"/>
      <c r="AD135" s="52"/>
      <c r="AE135" s="52"/>
      <c r="AF135" s="52"/>
      <c r="AG135" s="52"/>
      <c r="AH135" s="52"/>
      <c r="AI135" s="52"/>
      <c r="AJ135" s="52"/>
      <c r="AK135" s="52"/>
      <c r="AL135" s="52"/>
      <c r="AM135" s="52"/>
      <c r="AN135" s="52"/>
      <c r="AO135" s="52"/>
      <c r="AP135" s="52"/>
      <c r="AQ135" s="52"/>
      <c r="AR135" s="52"/>
      <c r="AS135" s="52"/>
      <c r="AT135" s="52"/>
      <c r="AU135" s="52"/>
      <c r="AV135" s="38"/>
      <c r="AW135" s="38"/>
      <c r="AX135" s="38"/>
      <c r="AY135" s="52"/>
      <c r="AZ135" s="52"/>
      <c r="BA135" s="52"/>
      <c r="BB135" s="52"/>
      <c r="BC135" s="52"/>
      <c r="BD135" s="52"/>
      <c r="BE135" s="52"/>
      <c r="BF135" s="52"/>
      <c r="BG135" s="52"/>
      <c r="BH135" s="52"/>
      <c r="BI135" s="52"/>
      <c r="BJ135" s="52"/>
      <c r="BK135" s="52"/>
      <c r="BL135" s="52"/>
      <c r="BM135" s="52"/>
      <c r="BN135" s="52"/>
      <c r="BO135" s="52"/>
      <c r="BP135" s="52"/>
      <c r="BQ135" s="52"/>
      <c r="BR135" s="52"/>
    </row>
    <row r="136" spans="1:70" ht="12.75" customHeight="1" x14ac:dyDescent="0.2">
      <c r="A136" s="52"/>
      <c r="B136" s="52"/>
      <c r="C136" s="52"/>
      <c r="D136" s="52"/>
      <c r="E136" s="210"/>
      <c r="F136" s="210"/>
      <c r="G136" s="210"/>
      <c r="H136" s="210"/>
      <c r="I136" s="210"/>
      <c r="J136" s="210"/>
      <c r="K136" s="210"/>
      <c r="L136" s="210"/>
      <c r="M136" s="210"/>
      <c r="N136" s="210"/>
      <c r="O136" s="210"/>
      <c r="P136" s="210"/>
      <c r="Q136" s="210"/>
      <c r="R136" s="210"/>
      <c r="S136" s="210"/>
      <c r="T136" s="210"/>
      <c r="U136" s="210"/>
      <c r="V136" s="52"/>
      <c r="W136" s="52"/>
      <c r="X136" s="210"/>
      <c r="Y136" s="52"/>
      <c r="Z136" s="52"/>
      <c r="AA136" s="52"/>
      <c r="AB136" s="53"/>
      <c r="AC136" s="52"/>
      <c r="AD136" s="52"/>
      <c r="AE136" s="52"/>
      <c r="AF136" s="52"/>
      <c r="AG136" s="52"/>
      <c r="AH136" s="52"/>
      <c r="AI136" s="52"/>
      <c r="AJ136" s="52"/>
      <c r="AK136" s="52"/>
      <c r="AL136" s="52"/>
      <c r="AM136" s="52"/>
      <c r="AN136" s="52"/>
      <c r="AO136" s="52"/>
      <c r="AP136" s="52"/>
      <c r="AQ136" s="52"/>
      <c r="AR136" s="52"/>
      <c r="AS136" s="52"/>
      <c r="AT136" s="52"/>
      <c r="AU136" s="52"/>
      <c r="AV136" s="38"/>
      <c r="AW136" s="38"/>
      <c r="AX136" s="38"/>
      <c r="AY136" s="52"/>
      <c r="AZ136" s="52"/>
      <c r="BA136" s="52"/>
      <c r="BB136" s="52"/>
      <c r="BC136" s="52"/>
      <c r="BD136" s="52"/>
      <c r="BE136" s="52"/>
      <c r="BF136" s="52"/>
      <c r="BG136" s="52"/>
      <c r="BH136" s="52"/>
      <c r="BI136" s="52"/>
      <c r="BJ136" s="52"/>
      <c r="BK136" s="52"/>
      <c r="BL136" s="52"/>
      <c r="BM136" s="52"/>
      <c r="BN136" s="52"/>
      <c r="BO136" s="52"/>
      <c r="BP136" s="52"/>
      <c r="BQ136" s="52"/>
      <c r="BR136" s="52"/>
    </row>
    <row r="137" spans="1:70" ht="12.75" customHeight="1" x14ac:dyDescent="0.2">
      <c r="A137" s="52"/>
      <c r="B137" s="52"/>
      <c r="C137" s="52"/>
      <c r="D137" s="52"/>
      <c r="E137" s="210"/>
      <c r="F137" s="210"/>
      <c r="G137" s="210"/>
      <c r="H137" s="210"/>
      <c r="I137" s="210"/>
      <c r="J137" s="210"/>
      <c r="K137" s="210"/>
      <c r="L137" s="210"/>
      <c r="M137" s="210"/>
      <c r="N137" s="210"/>
      <c r="O137" s="210"/>
      <c r="P137" s="210"/>
      <c r="Q137" s="210"/>
      <c r="R137" s="210"/>
      <c r="S137" s="210"/>
      <c r="T137" s="210"/>
      <c r="U137" s="210"/>
      <c r="V137" s="52"/>
      <c r="W137" s="52"/>
      <c r="X137" s="210"/>
      <c r="Y137" s="52"/>
      <c r="Z137" s="52"/>
      <c r="AA137" s="52"/>
      <c r="AB137" s="53"/>
      <c r="AC137" s="52"/>
      <c r="AD137" s="52"/>
      <c r="AE137" s="52"/>
      <c r="AF137" s="52"/>
      <c r="AG137" s="52"/>
      <c r="AH137" s="52"/>
      <c r="AI137" s="52"/>
      <c r="AJ137" s="52"/>
      <c r="AK137" s="52"/>
      <c r="AL137" s="52"/>
      <c r="AM137" s="52"/>
      <c r="AN137" s="52"/>
      <c r="AO137" s="52"/>
      <c r="AP137" s="52"/>
      <c r="AQ137" s="52"/>
      <c r="AR137" s="52"/>
      <c r="AS137" s="52"/>
      <c r="AT137" s="52"/>
      <c r="AU137" s="52"/>
      <c r="AV137" s="38"/>
      <c r="AW137" s="38"/>
      <c r="AX137" s="38"/>
      <c r="AY137" s="52"/>
      <c r="AZ137" s="52"/>
      <c r="BA137" s="52"/>
      <c r="BB137" s="52"/>
      <c r="BC137" s="52"/>
      <c r="BD137" s="52"/>
      <c r="BE137" s="52"/>
      <c r="BF137" s="52"/>
      <c r="BG137" s="52"/>
      <c r="BH137" s="52"/>
      <c r="BI137" s="52"/>
      <c r="BJ137" s="52"/>
      <c r="BK137" s="52"/>
      <c r="BL137" s="52"/>
      <c r="BM137" s="52"/>
      <c r="BN137" s="52"/>
      <c r="BO137" s="52"/>
      <c r="BP137" s="52"/>
      <c r="BQ137" s="52"/>
      <c r="BR137" s="52"/>
    </row>
    <row r="138" spans="1:70" ht="12.75" customHeight="1" x14ac:dyDescent="0.2">
      <c r="A138" s="52"/>
      <c r="B138" s="52"/>
      <c r="C138" s="52"/>
      <c r="D138" s="52"/>
      <c r="E138" s="210"/>
      <c r="F138" s="210"/>
      <c r="G138" s="210"/>
      <c r="H138" s="210"/>
      <c r="I138" s="210"/>
      <c r="J138" s="210"/>
      <c r="K138" s="210"/>
      <c r="L138" s="210"/>
      <c r="M138" s="210"/>
      <c r="N138" s="210"/>
      <c r="O138" s="210"/>
      <c r="P138" s="210"/>
      <c r="Q138" s="210"/>
      <c r="R138" s="210"/>
      <c r="S138" s="210"/>
      <c r="T138" s="210"/>
      <c r="U138" s="210"/>
      <c r="V138" s="52"/>
      <c r="W138" s="52"/>
      <c r="X138" s="210"/>
      <c r="Y138" s="52"/>
      <c r="Z138" s="52"/>
      <c r="AA138" s="52"/>
      <c r="AB138" s="53"/>
      <c r="AC138" s="52"/>
      <c r="AD138" s="52"/>
      <c r="AE138" s="52"/>
      <c r="AF138" s="52"/>
      <c r="AG138" s="52"/>
      <c r="AH138" s="52"/>
      <c r="AI138" s="52"/>
      <c r="AJ138" s="52"/>
      <c r="AK138" s="52"/>
      <c r="AL138" s="52"/>
      <c r="AM138" s="52"/>
      <c r="AN138" s="52"/>
      <c r="AO138" s="52"/>
      <c r="AP138" s="52"/>
      <c r="AQ138" s="52"/>
      <c r="AR138" s="52"/>
      <c r="AS138" s="52"/>
      <c r="AT138" s="52"/>
      <c r="AU138" s="52"/>
      <c r="AV138" s="38"/>
      <c r="AW138" s="38"/>
      <c r="AX138" s="38"/>
      <c r="AY138" s="52"/>
      <c r="AZ138" s="52"/>
      <c r="BA138" s="52"/>
      <c r="BB138" s="52"/>
      <c r="BC138" s="52"/>
      <c r="BD138" s="52"/>
      <c r="BE138" s="52"/>
      <c r="BF138" s="52"/>
      <c r="BG138" s="52"/>
      <c r="BH138" s="52"/>
      <c r="BI138" s="52"/>
      <c r="BJ138" s="52"/>
      <c r="BK138" s="52"/>
      <c r="BL138" s="52"/>
      <c r="BM138" s="52"/>
      <c r="BN138" s="52"/>
      <c r="BO138" s="52"/>
      <c r="BP138" s="52"/>
      <c r="BQ138" s="52"/>
      <c r="BR138" s="52"/>
    </row>
    <row r="139" spans="1:70" ht="12.75" customHeight="1" x14ac:dyDescent="0.2">
      <c r="A139" s="52"/>
      <c r="B139" s="52"/>
      <c r="C139" s="52"/>
      <c r="D139" s="52"/>
      <c r="E139" s="210"/>
      <c r="F139" s="210"/>
      <c r="G139" s="210"/>
      <c r="H139" s="210"/>
      <c r="I139" s="210"/>
      <c r="J139" s="210"/>
      <c r="K139" s="210"/>
      <c r="L139" s="210"/>
      <c r="M139" s="210"/>
      <c r="N139" s="210"/>
      <c r="O139" s="210"/>
      <c r="P139" s="210"/>
      <c r="Q139" s="210"/>
      <c r="R139" s="210"/>
      <c r="S139" s="210"/>
      <c r="T139" s="210"/>
      <c r="U139" s="210"/>
      <c r="V139" s="52"/>
      <c r="W139" s="52"/>
      <c r="X139" s="210"/>
      <c r="Y139" s="52"/>
      <c r="Z139" s="52"/>
      <c r="AA139" s="52"/>
      <c r="AB139" s="53"/>
      <c r="AC139" s="52"/>
      <c r="AD139" s="52"/>
      <c r="AE139" s="52"/>
      <c r="AF139" s="52"/>
      <c r="AG139" s="52"/>
      <c r="AH139" s="52"/>
      <c r="AI139" s="52"/>
      <c r="AJ139" s="52"/>
      <c r="AK139" s="52"/>
      <c r="AL139" s="52"/>
      <c r="AM139" s="52"/>
      <c r="AN139" s="52"/>
      <c r="AO139" s="52"/>
      <c r="AP139" s="52"/>
      <c r="AQ139" s="52"/>
      <c r="AR139" s="52"/>
      <c r="AS139" s="52"/>
      <c r="AT139" s="52"/>
      <c r="AU139" s="52"/>
      <c r="AV139" s="38"/>
      <c r="AW139" s="38"/>
      <c r="AX139" s="38"/>
      <c r="AY139" s="52"/>
      <c r="AZ139" s="52"/>
      <c r="BA139" s="52"/>
      <c r="BB139" s="52"/>
      <c r="BC139" s="52"/>
      <c r="BD139" s="52"/>
      <c r="BE139" s="52"/>
      <c r="BF139" s="52"/>
      <c r="BG139" s="52"/>
      <c r="BH139" s="52"/>
      <c r="BI139" s="52"/>
      <c r="BJ139" s="52"/>
      <c r="BK139" s="52"/>
      <c r="BL139" s="52"/>
      <c r="BM139" s="52"/>
      <c r="BN139" s="52"/>
      <c r="BO139" s="52"/>
      <c r="BP139" s="52"/>
      <c r="BQ139" s="52"/>
      <c r="BR139" s="52"/>
    </row>
    <row r="140" spans="1:70" ht="12.75" customHeight="1" x14ac:dyDescent="0.2">
      <c r="A140" s="52"/>
      <c r="B140" s="52"/>
      <c r="C140" s="52"/>
      <c r="D140" s="52"/>
      <c r="E140" s="210"/>
      <c r="F140" s="210"/>
      <c r="G140" s="210"/>
      <c r="H140" s="210"/>
      <c r="I140" s="210"/>
      <c r="J140" s="210"/>
      <c r="K140" s="210"/>
      <c r="L140" s="210"/>
      <c r="M140" s="210"/>
      <c r="N140" s="210"/>
      <c r="O140" s="210"/>
      <c r="P140" s="210"/>
      <c r="Q140" s="210"/>
      <c r="R140" s="210"/>
      <c r="S140" s="210"/>
      <c r="T140" s="210"/>
      <c r="U140" s="210"/>
      <c r="V140" s="52"/>
      <c r="W140" s="52"/>
      <c r="X140" s="210"/>
      <c r="Y140" s="52"/>
      <c r="Z140" s="52"/>
      <c r="AA140" s="52"/>
      <c r="AB140" s="53"/>
      <c r="AC140" s="52"/>
      <c r="AD140" s="52"/>
      <c r="AE140" s="52"/>
      <c r="AF140" s="52"/>
      <c r="AG140" s="52"/>
      <c r="AH140" s="52"/>
      <c r="AI140" s="52"/>
      <c r="AJ140" s="52"/>
      <c r="AK140" s="52"/>
      <c r="AL140" s="52"/>
      <c r="AM140" s="52"/>
      <c r="AN140" s="52"/>
      <c r="AO140" s="52"/>
      <c r="AP140" s="52"/>
      <c r="AQ140" s="52"/>
      <c r="AR140" s="52"/>
      <c r="AS140" s="52"/>
      <c r="AT140" s="52"/>
      <c r="AU140" s="52"/>
      <c r="AV140" s="38"/>
      <c r="AW140" s="38"/>
      <c r="AX140" s="38"/>
      <c r="AY140" s="52"/>
      <c r="AZ140" s="52"/>
      <c r="BA140" s="52"/>
      <c r="BB140" s="52"/>
      <c r="BC140" s="52"/>
      <c r="BD140" s="52"/>
      <c r="BE140" s="52"/>
      <c r="BF140" s="52"/>
      <c r="BG140" s="52"/>
      <c r="BH140" s="52"/>
      <c r="BI140" s="52"/>
      <c r="BJ140" s="52"/>
      <c r="BK140" s="52"/>
      <c r="BL140" s="52"/>
      <c r="BM140" s="52"/>
      <c r="BN140" s="52"/>
      <c r="BO140" s="52"/>
      <c r="BP140" s="52"/>
      <c r="BQ140" s="52"/>
      <c r="BR140" s="52"/>
    </row>
    <row r="141" spans="1:70" ht="12.75" customHeight="1" x14ac:dyDescent="0.2">
      <c r="A141" s="52"/>
      <c r="B141" s="52"/>
      <c r="C141" s="52"/>
      <c r="D141" s="52"/>
      <c r="E141" s="210"/>
      <c r="F141" s="210"/>
      <c r="G141" s="210"/>
      <c r="H141" s="210"/>
      <c r="I141" s="210"/>
      <c r="J141" s="210"/>
      <c r="K141" s="210"/>
      <c r="L141" s="210"/>
      <c r="M141" s="210"/>
      <c r="N141" s="210"/>
      <c r="O141" s="210"/>
      <c r="P141" s="210"/>
      <c r="Q141" s="210"/>
      <c r="R141" s="210"/>
      <c r="S141" s="210"/>
      <c r="T141" s="210"/>
      <c r="U141" s="210"/>
      <c r="V141" s="52"/>
      <c r="W141" s="52"/>
      <c r="X141" s="210"/>
      <c r="Y141" s="52"/>
      <c r="Z141" s="52"/>
      <c r="AA141" s="52"/>
      <c r="AB141" s="53"/>
      <c r="AC141" s="52"/>
      <c r="AD141" s="52"/>
      <c r="AE141" s="52"/>
      <c r="AF141" s="52"/>
      <c r="AG141" s="52"/>
      <c r="AH141" s="52"/>
      <c r="AI141" s="52"/>
      <c r="AJ141" s="52"/>
      <c r="AK141" s="52"/>
      <c r="AL141" s="52"/>
      <c r="AM141" s="52"/>
      <c r="AN141" s="52"/>
      <c r="AO141" s="52"/>
      <c r="AP141" s="52"/>
      <c r="AQ141" s="52"/>
      <c r="AR141" s="52"/>
      <c r="AS141" s="52"/>
      <c r="AT141" s="52"/>
      <c r="AU141" s="52"/>
      <c r="AV141" s="38"/>
      <c r="AW141" s="38"/>
      <c r="AX141" s="38"/>
      <c r="AY141" s="52"/>
      <c r="AZ141" s="52"/>
      <c r="BA141" s="52"/>
      <c r="BB141" s="52"/>
      <c r="BC141" s="52"/>
      <c r="BD141" s="52"/>
      <c r="BE141" s="52"/>
      <c r="BF141" s="52"/>
      <c r="BG141" s="52"/>
      <c r="BH141" s="52"/>
      <c r="BI141" s="52"/>
      <c r="BJ141" s="52"/>
      <c r="BK141" s="52"/>
      <c r="BL141" s="52"/>
      <c r="BM141" s="52"/>
      <c r="BN141" s="52"/>
      <c r="BO141" s="52"/>
      <c r="BP141" s="52"/>
      <c r="BQ141" s="52"/>
      <c r="BR141" s="52"/>
    </row>
    <row r="142" spans="1:70" ht="12.75" customHeight="1" x14ac:dyDescent="0.2">
      <c r="A142" s="52"/>
      <c r="B142" s="52"/>
      <c r="C142" s="52"/>
      <c r="D142" s="52"/>
      <c r="E142" s="210"/>
      <c r="F142" s="210"/>
      <c r="G142" s="210"/>
      <c r="H142" s="210"/>
      <c r="I142" s="210"/>
      <c r="J142" s="210"/>
      <c r="K142" s="210"/>
      <c r="L142" s="210"/>
      <c r="M142" s="210"/>
      <c r="N142" s="210"/>
      <c r="O142" s="210"/>
      <c r="P142" s="210"/>
      <c r="Q142" s="210"/>
      <c r="R142" s="210"/>
      <c r="S142" s="210"/>
      <c r="T142" s="210"/>
      <c r="U142" s="210"/>
      <c r="V142" s="52"/>
      <c r="W142" s="52"/>
      <c r="X142" s="210"/>
      <c r="Y142" s="52"/>
      <c r="Z142" s="52"/>
      <c r="AA142" s="52"/>
      <c r="AB142" s="53"/>
      <c r="AC142" s="52"/>
      <c r="AD142" s="52"/>
      <c r="AE142" s="52"/>
      <c r="AF142" s="52"/>
      <c r="AG142" s="52"/>
      <c r="AH142" s="52"/>
      <c r="AI142" s="52"/>
      <c r="AJ142" s="52"/>
      <c r="AK142" s="52"/>
      <c r="AL142" s="52"/>
      <c r="AM142" s="52"/>
      <c r="AN142" s="52"/>
      <c r="AO142" s="52"/>
      <c r="AP142" s="52"/>
      <c r="AQ142" s="52"/>
      <c r="AR142" s="52"/>
      <c r="AS142" s="52"/>
      <c r="AT142" s="52"/>
      <c r="AU142" s="52"/>
      <c r="AV142" s="38"/>
      <c r="AW142" s="38"/>
      <c r="AX142" s="38"/>
      <c r="AY142" s="52"/>
      <c r="AZ142" s="52"/>
      <c r="BA142" s="52"/>
      <c r="BB142" s="52"/>
      <c r="BC142" s="52"/>
      <c r="BD142" s="52"/>
      <c r="BE142" s="52"/>
      <c r="BF142" s="52"/>
      <c r="BG142" s="52"/>
      <c r="BH142" s="52"/>
      <c r="BI142" s="52"/>
      <c r="BJ142" s="52"/>
      <c r="BK142" s="52"/>
      <c r="BL142" s="52"/>
      <c r="BM142" s="52"/>
      <c r="BN142" s="52"/>
      <c r="BO142" s="52"/>
      <c r="BP142" s="52"/>
      <c r="BQ142" s="52"/>
      <c r="BR142" s="52"/>
    </row>
    <row r="143" spans="1:70" ht="12.75" customHeight="1" x14ac:dyDescent="0.2">
      <c r="A143" s="52"/>
      <c r="B143" s="52"/>
      <c r="C143" s="52"/>
      <c r="D143" s="52"/>
      <c r="E143" s="210"/>
      <c r="F143" s="210"/>
      <c r="G143" s="210"/>
      <c r="H143" s="210"/>
      <c r="I143" s="210"/>
      <c r="J143" s="210"/>
      <c r="K143" s="210"/>
      <c r="L143" s="210"/>
      <c r="M143" s="210"/>
      <c r="N143" s="210"/>
      <c r="O143" s="210"/>
      <c r="P143" s="210"/>
      <c r="Q143" s="210"/>
      <c r="R143" s="210"/>
      <c r="S143" s="210"/>
      <c r="T143" s="210"/>
      <c r="U143" s="210"/>
      <c r="V143" s="52"/>
      <c r="W143" s="52"/>
      <c r="X143" s="210"/>
      <c r="Y143" s="52"/>
      <c r="Z143" s="52"/>
      <c r="AA143" s="52"/>
      <c r="AB143" s="53"/>
      <c r="AC143" s="52"/>
      <c r="AD143" s="52"/>
      <c r="AE143" s="52"/>
      <c r="AF143" s="52"/>
      <c r="AG143" s="52"/>
      <c r="AH143" s="52"/>
      <c r="AI143" s="52"/>
      <c r="AJ143" s="52"/>
      <c r="AK143" s="52"/>
      <c r="AL143" s="52"/>
      <c r="AM143" s="52"/>
      <c r="AN143" s="52"/>
      <c r="AO143" s="52"/>
      <c r="AP143" s="52"/>
      <c r="AQ143" s="52"/>
      <c r="AR143" s="52"/>
      <c r="AS143" s="52"/>
      <c r="AT143" s="52"/>
      <c r="AU143" s="52"/>
      <c r="AV143" s="38"/>
      <c r="AW143" s="38"/>
      <c r="AX143" s="38"/>
      <c r="AY143" s="52"/>
      <c r="AZ143" s="52"/>
      <c r="BA143" s="52"/>
      <c r="BB143" s="52"/>
      <c r="BC143" s="52"/>
      <c r="BD143" s="52"/>
      <c r="BE143" s="52"/>
      <c r="BF143" s="52"/>
      <c r="BG143" s="52"/>
      <c r="BH143" s="52"/>
      <c r="BI143" s="52"/>
      <c r="BJ143" s="52"/>
      <c r="BK143" s="52"/>
      <c r="BL143" s="52"/>
      <c r="BM143" s="52"/>
      <c r="BN143" s="52"/>
      <c r="BO143" s="52"/>
      <c r="BP143" s="52"/>
      <c r="BQ143" s="52"/>
      <c r="BR143" s="52"/>
    </row>
    <row r="144" spans="1:70" ht="12.75" customHeight="1" x14ac:dyDescent="0.2">
      <c r="A144" s="52"/>
      <c r="B144" s="52"/>
      <c r="C144" s="52"/>
      <c r="D144" s="52"/>
      <c r="E144" s="210"/>
      <c r="F144" s="210"/>
      <c r="G144" s="210"/>
      <c r="H144" s="210"/>
      <c r="I144" s="210"/>
      <c r="J144" s="210"/>
      <c r="K144" s="210"/>
      <c r="L144" s="210"/>
      <c r="M144" s="210"/>
      <c r="N144" s="210"/>
      <c r="O144" s="210"/>
      <c r="P144" s="210"/>
      <c r="Q144" s="210"/>
      <c r="R144" s="210"/>
      <c r="S144" s="210"/>
      <c r="T144" s="210"/>
      <c r="U144" s="210"/>
      <c r="V144" s="52"/>
      <c r="W144" s="52"/>
      <c r="X144" s="210"/>
      <c r="Y144" s="52"/>
      <c r="Z144" s="52"/>
      <c r="AA144" s="52"/>
      <c r="AB144" s="53"/>
      <c r="AC144" s="52"/>
      <c r="AD144" s="52"/>
      <c r="AE144" s="52"/>
      <c r="AF144" s="52"/>
      <c r="AG144" s="52"/>
      <c r="AH144" s="52"/>
      <c r="AI144" s="52"/>
      <c r="AJ144" s="52"/>
      <c r="AK144" s="52"/>
      <c r="AL144" s="52"/>
      <c r="AM144" s="52"/>
      <c r="AN144" s="52"/>
      <c r="AO144" s="52"/>
      <c r="AP144" s="52"/>
      <c r="AQ144" s="52"/>
      <c r="AR144" s="52"/>
      <c r="AS144" s="52"/>
      <c r="AT144" s="52"/>
      <c r="AU144" s="52"/>
      <c r="AV144" s="38"/>
      <c r="AW144" s="38"/>
      <c r="AX144" s="38"/>
      <c r="AY144" s="52"/>
      <c r="AZ144" s="52"/>
      <c r="BA144" s="52"/>
      <c r="BB144" s="52"/>
      <c r="BC144" s="52"/>
      <c r="BD144" s="52"/>
      <c r="BE144" s="52"/>
      <c r="BF144" s="52"/>
      <c r="BG144" s="52"/>
      <c r="BH144" s="52"/>
      <c r="BI144" s="52"/>
      <c r="BJ144" s="52"/>
      <c r="BK144" s="52"/>
      <c r="BL144" s="52"/>
      <c r="BM144" s="52"/>
      <c r="BN144" s="52"/>
      <c r="BO144" s="52"/>
      <c r="BP144" s="52"/>
      <c r="BQ144" s="52"/>
      <c r="BR144" s="52"/>
    </row>
    <row r="145" spans="1:70" ht="12.75" customHeight="1" x14ac:dyDescent="0.2">
      <c r="A145" s="52"/>
      <c r="B145" s="52"/>
      <c r="C145" s="52"/>
      <c r="D145" s="52"/>
      <c r="E145" s="210"/>
      <c r="F145" s="210"/>
      <c r="G145" s="210"/>
      <c r="H145" s="210"/>
      <c r="I145" s="210"/>
      <c r="J145" s="210"/>
      <c r="K145" s="210"/>
      <c r="L145" s="210"/>
      <c r="M145" s="210"/>
      <c r="N145" s="210"/>
      <c r="O145" s="210"/>
      <c r="P145" s="210"/>
      <c r="Q145" s="210"/>
      <c r="R145" s="210"/>
      <c r="S145" s="210"/>
      <c r="T145" s="210"/>
      <c r="U145" s="210"/>
      <c r="V145" s="52"/>
      <c r="W145" s="52"/>
      <c r="X145" s="210"/>
      <c r="Y145" s="52"/>
      <c r="Z145" s="52"/>
      <c r="AA145" s="52"/>
      <c r="AB145" s="53"/>
      <c r="AC145" s="52"/>
      <c r="AD145" s="52"/>
      <c r="AE145" s="52"/>
      <c r="AF145" s="52"/>
      <c r="AG145" s="52"/>
      <c r="AH145" s="52"/>
      <c r="AI145" s="52"/>
      <c r="AJ145" s="52"/>
      <c r="AK145" s="52"/>
      <c r="AL145" s="52"/>
      <c r="AM145" s="52"/>
      <c r="AN145" s="52"/>
      <c r="AO145" s="52"/>
      <c r="AP145" s="52"/>
      <c r="AQ145" s="52"/>
      <c r="AR145" s="52"/>
      <c r="AS145" s="52"/>
      <c r="AT145" s="52"/>
      <c r="AU145" s="52"/>
      <c r="AV145" s="38"/>
      <c r="AW145" s="38"/>
      <c r="AX145" s="38"/>
      <c r="AY145" s="52"/>
      <c r="AZ145" s="52"/>
      <c r="BA145" s="52"/>
      <c r="BB145" s="52"/>
      <c r="BC145" s="52"/>
      <c r="BD145" s="52"/>
      <c r="BE145" s="52"/>
      <c r="BF145" s="52"/>
      <c r="BG145" s="52"/>
      <c r="BH145" s="52"/>
      <c r="BI145" s="52"/>
      <c r="BJ145" s="52"/>
      <c r="BK145" s="52"/>
      <c r="BL145" s="52"/>
      <c r="BM145" s="52"/>
      <c r="BN145" s="52"/>
      <c r="BO145" s="52"/>
      <c r="BP145" s="52"/>
      <c r="BQ145" s="52"/>
      <c r="BR145" s="52"/>
    </row>
    <row r="146" spans="1:70" ht="12.75" customHeight="1" x14ac:dyDescent="0.2">
      <c r="A146" s="52"/>
      <c r="B146" s="52"/>
      <c r="C146" s="52"/>
      <c r="D146" s="52"/>
      <c r="E146" s="210"/>
      <c r="F146" s="210"/>
      <c r="G146" s="210"/>
      <c r="H146" s="210"/>
      <c r="I146" s="210"/>
      <c r="J146" s="210"/>
      <c r="K146" s="210"/>
      <c r="L146" s="210"/>
      <c r="M146" s="210"/>
      <c r="N146" s="210"/>
      <c r="O146" s="210"/>
      <c r="P146" s="210"/>
      <c r="Q146" s="210"/>
      <c r="R146" s="210"/>
      <c r="S146" s="210"/>
      <c r="T146" s="210"/>
      <c r="U146" s="210"/>
      <c r="V146" s="52"/>
      <c r="W146" s="52"/>
      <c r="X146" s="210"/>
      <c r="Y146" s="52"/>
      <c r="Z146" s="52"/>
      <c r="AA146" s="52"/>
      <c r="AB146" s="53"/>
      <c r="AC146" s="52"/>
      <c r="AD146" s="52"/>
      <c r="AE146" s="52"/>
      <c r="AF146" s="52"/>
      <c r="AG146" s="52"/>
      <c r="AH146" s="52"/>
      <c r="AI146" s="52"/>
      <c r="AJ146" s="52"/>
      <c r="AK146" s="52"/>
      <c r="AL146" s="52"/>
      <c r="AM146" s="52"/>
      <c r="AN146" s="52"/>
      <c r="AO146" s="52"/>
      <c r="AP146" s="52"/>
      <c r="AQ146" s="52"/>
      <c r="AR146" s="52"/>
      <c r="AS146" s="52"/>
      <c r="AT146" s="52"/>
      <c r="AU146" s="52"/>
      <c r="AV146" s="38"/>
      <c r="AW146" s="38"/>
      <c r="AX146" s="38"/>
      <c r="AY146" s="52"/>
      <c r="AZ146" s="52"/>
      <c r="BA146" s="52"/>
      <c r="BB146" s="52"/>
      <c r="BC146" s="52"/>
      <c r="BD146" s="52"/>
      <c r="BE146" s="52"/>
      <c r="BF146" s="52"/>
      <c r="BG146" s="52"/>
      <c r="BH146" s="52"/>
      <c r="BI146" s="52"/>
      <c r="BJ146" s="52"/>
      <c r="BK146" s="52"/>
      <c r="BL146" s="52"/>
      <c r="BM146" s="52"/>
      <c r="BN146" s="52"/>
      <c r="BO146" s="52"/>
      <c r="BP146" s="52"/>
      <c r="BQ146" s="52"/>
      <c r="BR146" s="52"/>
    </row>
    <row r="147" spans="1:70" ht="12.75" customHeight="1" x14ac:dyDescent="0.2">
      <c r="A147" s="52"/>
      <c r="B147" s="52"/>
      <c r="C147" s="52"/>
      <c r="D147" s="52"/>
      <c r="E147" s="210"/>
      <c r="F147" s="210"/>
      <c r="G147" s="210"/>
      <c r="H147" s="210"/>
      <c r="I147" s="210"/>
      <c r="J147" s="210"/>
      <c r="K147" s="210"/>
      <c r="L147" s="210"/>
      <c r="M147" s="210"/>
      <c r="N147" s="210"/>
      <c r="O147" s="210"/>
      <c r="P147" s="210"/>
      <c r="Q147" s="210"/>
      <c r="R147" s="210"/>
      <c r="S147" s="210"/>
      <c r="T147" s="210"/>
      <c r="U147" s="210"/>
      <c r="V147" s="52"/>
      <c r="W147" s="52"/>
      <c r="X147" s="210"/>
      <c r="Y147" s="52"/>
      <c r="Z147" s="52"/>
      <c r="AA147" s="52"/>
      <c r="AB147" s="53"/>
      <c r="AC147" s="52"/>
      <c r="AD147" s="52"/>
      <c r="AE147" s="52"/>
      <c r="AF147" s="52"/>
      <c r="AG147" s="52"/>
      <c r="AH147" s="52"/>
      <c r="AI147" s="52"/>
      <c r="AJ147" s="52"/>
      <c r="AK147" s="52"/>
      <c r="AL147" s="52"/>
      <c r="AM147" s="52"/>
      <c r="AN147" s="52"/>
      <c r="AO147" s="52"/>
      <c r="AP147" s="52"/>
      <c r="AQ147" s="52"/>
      <c r="AR147" s="52"/>
      <c r="AS147" s="52"/>
      <c r="AT147" s="52"/>
      <c r="AU147" s="52"/>
      <c r="AV147" s="38"/>
      <c r="AW147" s="38"/>
      <c r="AX147" s="38"/>
      <c r="AY147" s="52"/>
      <c r="AZ147" s="52"/>
      <c r="BA147" s="52"/>
      <c r="BB147" s="52"/>
      <c r="BC147" s="52"/>
      <c r="BD147" s="52"/>
      <c r="BE147" s="52"/>
      <c r="BF147" s="52"/>
      <c r="BG147" s="52"/>
      <c r="BH147" s="52"/>
      <c r="BI147" s="52"/>
      <c r="BJ147" s="52"/>
      <c r="BK147" s="52"/>
      <c r="BL147" s="52"/>
      <c r="BM147" s="52"/>
      <c r="BN147" s="52"/>
      <c r="BO147" s="52"/>
      <c r="BP147" s="52"/>
      <c r="BQ147" s="52"/>
      <c r="BR147" s="52"/>
    </row>
    <row r="148" spans="1:70" ht="12.75" customHeight="1" x14ac:dyDescent="0.2">
      <c r="A148" s="52"/>
      <c r="B148" s="52"/>
      <c r="C148" s="52"/>
      <c r="D148" s="52"/>
      <c r="E148" s="210"/>
      <c r="F148" s="210"/>
      <c r="G148" s="210"/>
      <c r="H148" s="210"/>
      <c r="I148" s="210"/>
      <c r="J148" s="210"/>
      <c r="K148" s="210"/>
      <c r="L148" s="210"/>
      <c r="M148" s="210"/>
      <c r="N148" s="210"/>
      <c r="O148" s="210"/>
      <c r="P148" s="210"/>
      <c r="Q148" s="210"/>
      <c r="R148" s="210"/>
      <c r="S148" s="210"/>
      <c r="T148" s="210"/>
      <c r="U148" s="210"/>
      <c r="V148" s="52"/>
      <c r="W148" s="52"/>
      <c r="X148" s="210"/>
      <c r="Y148" s="52"/>
      <c r="Z148" s="52"/>
      <c r="AA148" s="52"/>
      <c r="AB148" s="53"/>
      <c r="AC148" s="52"/>
      <c r="AD148" s="52"/>
      <c r="AE148" s="52"/>
      <c r="AF148" s="52"/>
      <c r="AG148" s="52"/>
      <c r="AH148" s="52"/>
      <c r="AI148" s="52"/>
      <c r="AJ148" s="52"/>
      <c r="AK148" s="52"/>
      <c r="AL148" s="52"/>
      <c r="AM148" s="52"/>
      <c r="AN148" s="52"/>
      <c r="AO148" s="52"/>
      <c r="AP148" s="52"/>
      <c r="AQ148" s="52"/>
      <c r="AR148" s="52"/>
      <c r="AS148" s="52"/>
      <c r="AT148" s="52"/>
      <c r="AU148" s="52"/>
      <c r="AV148" s="38"/>
      <c r="AW148" s="38"/>
      <c r="AX148" s="38"/>
      <c r="AY148" s="52"/>
      <c r="AZ148" s="52"/>
      <c r="BA148" s="52"/>
      <c r="BB148" s="52"/>
      <c r="BC148" s="52"/>
      <c r="BD148" s="52"/>
      <c r="BE148" s="52"/>
      <c r="BF148" s="52"/>
      <c r="BG148" s="52"/>
      <c r="BH148" s="52"/>
      <c r="BI148" s="52"/>
      <c r="BJ148" s="52"/>
      <c r="BK148" s="52"/>
      <c r="BL148" s="52"/>
      <c r="BM148" s="52"/>
      <c r="BN148" s="52"/>
      <c r="BO148" s="52"/>
      <c r="BP148" s="52"/>
      <c r="BQ148" s="52"/>
      <c r="BR148" s="52"/>
    </row>
    <row r="149" spans="1:70" ht="12.75" customHeight="1" x14ac:dyDescent="0.2">
      <c r="A149" s="52"/>
      <c r="B149" s="52"/>
      <c r="C149" s="52"/>
      <c r="D149" s="52"/>
      <c r="E149" s="210"/>
      <c r="F149" s="210"/>
      <c r="G149" s="210"/>
      <c r="H149" s="210"/>
      <c r="I149" s="210"/>
      <c r="J149" s="210"/>
      <c r="K149" s="210"/>
      <c r="L149" s="210"/>
      <c r="M149" s="210"/>
      <c r="N149" s="210"/>
      <c r="O149" s="210"/>
      <c r="P149" s="210"/>
      <c r="Q149" s="210"/>
      <c r="R149" s="210"/>
      <c r="S149" s="210"/>
      <c r="T149" s="210"/>
      <c r="U149" s="210"/>
      <c r="V149" s="52"/>
      <c r="W149" s="52"/>
      <c r="X149" s="210"/>
      <c r="Y149" s="52"/>
      <c r="Z149" s="52"/>
      <c r="AA149" s="52"/>
      <c r="AB149" s="53"/>
      <c r="AC149" s="52"/>
      <c r="AD149" s="52"/>
      <c r="AE149" s="52"/>
      <c r="AF149" s="52"/>
      <c r="AG149" s="52"/>
      <c r="AH149" s="52"/>
      <c r="AI149" s="52"/>
      <c r="AJ149" s="52"/>
      <c r="AK149" s="52"/>
      <c r="AL149" s="52"/>
      <c r="AM149" s="52"/>
      <c r="AN149" s="52"/>
      <c r="AO149" s="52"/>
      <c r="AP149" s="52"/>
      <c r="AQ149" s="52"/>
      <c r="AR149" s="52"/>
      <c r="AS149" s="52"/>
      <c r="AT149" s="52"/>
      <c r="AU149" s="52"/>
      <c r="AV149" s="38"/>
      <c r="AW149" s="38"/>
      <c r="AX149" s="38"/>
      <c r="AY149" s="52"/>
      <c r="AZ149" s="52"/>
      <c r="BA149" s="52"/>
      <c r="BB149" s="52"/>
      <c r="BC149" s="52"/>
      <c r="BD149" s="52"/>
      <c r="BE149" s="52"/>
      <c r="BF149" s="52"/>
      <c r="BG149" s="52"/>
      <c r="BH149" s="52"/>
      <c r="BI149" s="52"/>
      <c r="BJ149" s="52"/>
      <c r="BK149" s="52"/>
      <c r="BL149" s="52"/>
      <c r="BM149" s="52"/>
      <c r="BN149" s="52"/>
      <c r="BO149" s="52"/>
      <c r="BP149" s="52"/>
      <c r="BQ149" s="52"/>
      <c r="BR149" s="52"/>
    </row>
    <row r="150" spans="1:70" ht="12.75" customHeight="1" x14ac:dyDescent="0.2">
      <c r="A150" s="52"/>
      <c r="B150" s="52"/>
      <c r="C150" s="52"/>
      <c r="D150" s="52"/>
      <c r="E150" s="210"/>
      <c r="F150" s="210"/>
      <c r="G150" s="210"/>
      <c r="H150" s="210"/>
      <c r="I150" s="210"/>
      <c r="J150" s="210"/>
      <c r="K150" s="210"/>
      <c r="L150" s="210"/>
      <c r="M150" s="210"/>
      <c r="N150" s="210"/>
      <c r="O150" s="210"/>
      <c r="P150" s="210"/>
      <c r="Q150" s="210"/>
      <c r="R150" s="210"/>
      <c r="S150" s="210"/>
      <c r="T150" s="210"/>
      <c r="U150" s="210"/>
      <c r="V150" s="52"/>
      <c r="W150" s="52"/>
      <c r="X150" s="210"/>
      <c r="Y150" s="52"/>
      <c r="Z150" s="52"/>
      <c r="AA150" s="52"/>
      <c r="AB150" s="53"/>
      <c r="AC150" s="52"/>
      <c r="AD150" s="52"/>
      <c r="AE150" s="52"/>
      <c r="AF150" s="52"/>
      <c r="AG150" s="52"/>
      <c r="AH150" s="52"/>
      <c r="AI150" s="52"/>
      <c r="AJ150" s="52"/>
      <c r="AK150" s="52"/>
      <c r="AL150" s="52"/>
      <c r="AM150" s="52"/>
      <c r="AN150" s="52"/>
      <c r="AO150" s="52"/>
      <c r="AP150" s="52"/>
      <c r="AQ150" s="52"/>
      <c r="AR150" s="52"/>
      <c r="AS150" s="52"/>
      <c r="AT150" s="52"/>
      <c r="AU150" s="52"/>
      <c r="AV150" s="38"/>
      <c r="AW150" s="38"/>
      <c r="AX150" s="38"/>
      <c r="AY150" s="52"/>
      <c r="AZ150" s="52"/>
      <c r="BA150" s="52"/>
      <c r="BB150" s="52"/>
      <c r="BC150" s="52"/>
      <c r="BD150" s="52"/>
      <c r="BE150" s="52"/>
      <c r="BF150" s="52"/>
      <c r="BG150" s="52"/>
      <c r="BH150" s="52"/>
      <c r="BI150" s="52"/>
      <c r="BJ150" s="52"/>
      <c r="BK150" s="52"/>
      <c r="BL150" s="52"/>
      <c r="BM150" s="52"/>
      <c r="BN150" s="52"/>
      <c r="BO150" s="52"/>
      <c r="BP150" s="52"/>
      <c r="BQ150" s="52"/>
      <c r="BR150" s="52"/>
    </row>
    <row r="151" spans="1:70" ht="12.75" customHeight="1" x14ac:dyDescent="0.2">
      <c r="A151" s="52"/>
      <c r="B151" s="52"/>
      <c r="C151" s="52"/>
      <c r="D151" s="52"/>
      <c r="E151" s="210"/>
      <c r="F151" s="210"/>
      <c r="G151" s="210"/>
      <c r="H151" s="210"/>
      <c r="I151" s="210"/>
      <c r="J151" s="210"/>
      <c r="K151" s="210"/>
      <c r="L151" s="210"/>
      <c r="M151" s="210"/>
      <c r="N151" s="210"/>
      <c r="O151" s="210"/>
      <c r="P151" s="210"/>
      <c r="Q151" s="210"/>
      <c r="R151" s="210"/>
      <c r="S151" s="210"/>
      <c r="T151" s="210"/>
      <c r="U151" s="210"/>
      <c r="V151" s="52"/>
      <c r="W151" s="52"/>
      <c r="X151" s="210"/>
      <c r="Y151" s="52"/>
      <c r="Z151" s="52"/>
      <c r="AA151" s="52"/>
      <c r="AB151" s="53"/>
      <c r="AC151" s="52"/>
      <c r="AD151" s="52"/>
      <c r="AE151" s="52"/>
      <c r="AF151" s="52"/>
      <c r="AG151" s="52"/>
      <c r="AH151" s="52"/>
      <c r="AI151" s="52"/>
      <c r="AJ151" s="52"/>
      <c r="AK151" s="52"/>
      <c r="AL151" s="52"/>
      <c r="AM151" s="52"/>
      <c r="AN151" s="52"/>
      <c r="AO151" s="52"/>
      <c r="AP151" s="52"/>
      <c r="AQ151" s="52"/>
      <c r="AR151" s="52"/>
      <c r="AS151" s="52"/>
      <c r="AT151" s="52"/>
      <c r="AU151" s="52"/>
      <c r="AV151" s="38"/>
      <c r="AW151" s="38"/>
      <c r="AX151" s="38"/>
      <c r="AY151" s="52"/>
      <c r="AZ151" s="52"/>
      <c r="BA151" s="52"/>
      <c r="BB151" s="52"/>
      <c r="BC151" s="52"/>
      <c r="BD151" s="52"/>
      <c r="BE151" s="52"/>
      <c r="BF151" s="52"/>
      <c r="BG151" s="52"/>
      <c r="BH151" s="52"/>
      <c r="BI151" s="52"/>
      <c r="BJ151" s="52"/>
      <c r="BK151" s="52"/>
      <c r="BL151" s="52"/>
      <c r="BM151" s="52"/>
      <c r="BN151" s="52"/>
      <c r="BO151" s="52"/>
      <c r="BP151" s="52"/>
      <c r="BQ151" s="52"/>
      <c r="BR151" s="52"/>
    </row>
    <row r="152" spans="1:70" ht="12.75" customHeight="1" x14ac:dyDescent="0.2">
      <c r="A152" s="52"/>
      <c r="B152" s="52"/>
      <c r="C152" s="52"/>
      <c r="D152" s="52"/>
      <c r="E152" s="210"/>
      <c r="F152" s="210"/>
      <c r="G152" s="210"/>
      <c r="H152" s="210"/>
      <c r="I152" s="210"/>
      <c r="J152" s="210"/>
      <c r="K152" s="210"/>
      <c r="L152" s="210"/>
      <c r="M152" s="210"/>
      <c r="N152" s="210"/>
      <c r="O152" s="210"/>
      <c r="P152" s="210"/>
      <c r="Q152" s="210"/>
      <c r="R152" s="210"/>
      <c r="S152" s="210"/>
      <c r="T152" s="210"/>
      <c r="U152" s="210"/>
      <c r="V152" s="52"/>
      <c r="W152" s="52"/>
      <c r="X152" s="210"/>
      <c r="Y152" s="52"/>
      <c r="Z152" s="52"/>
      <c r="AA152" s="52"/>
      <c r="AB152" s="53"/>
      <c r="AC152" s="52"/>
      <c r="AD152" s="52"/>
      <c r="AE152" s="52"/>
      <c r="AF152" s="52"/>
      <c r="AG152" s="52"/>
      <c r="AH152" s="52"/>
      <c r="AI152" s="52"/>
      <c r="AJ152" s="52"/>
      <c r="AK152" s="52"/>
      <c r="AL152" s="52"/>
      <c r="AM152" s="52"/>
      <c r="AN152" s="52"/>
      <c r="AO152" s="52"/>
      <c r="AP152" s="52"/>
      <c r="AQ152" s="52"/>
      <c r="AR152" s="52"/>
      <c r="AS152" s="52"/>
      <c r="AT152" s="52"/>
      <c r="AU152" s="52"/>
      <c r="AV152" s="38"/>
      <c r="AW152" s="38"/>
      <c r="AX152" s="38"/>
      <c r="AY152" s="52"/>
      <c r="AZ152" s="52"/>
      <c r="BA152" s="52"/>
      <c r="BB152" s="52"/>
      <c r="BC152" s="52"/>
      <c r="BD152" s="52"/>
      <c r="BE152" s="52"/>
      <c r="BF152" s="52"/>
      <c r="BG152" s="52"/>
      <c r="BH152" s="52"/>
      <c r="BI152" s="52"/>
      <c r="BJ152" s="52"/>
      <c r="BK152" s="52"/>
      <c r="BL152" s="52"/>
      <c r="BM152" s="52"/>
      <c r="BN152" s="52"/>
      <c r="BO152" s="52"/>
      <c r="BP152" s="52"/>
      <c r="BQ152" s="52"/>
      <c r="BR152" s="52"/>
    </row>
    <row r="153" spans="1:70" ht="12.75" customHeight="1" x14ac:dyDescent="0.2">
      <c r="A153" s="52"/>
      <c r="B153" s="52"/>
      <c r="C153" s="52"/>
      <c r="D153" s="52"/>
      <c r="E153" s="210"/>
      <c r="F153" s="210"/>
      <c r="G153" s="210"/>
      <c r="H153" s="210"/>
      <c r="I153" s="210"/>
      <c r="J153" s="210"/>
      <c r="K153" s="210"/>
      <c r="L153" s="210"/>
      <c r="M153" s="210"/>
      <c r="N153" s="210"/>
      <c r="O153" s="210"/>
      <c r="P153" s="210"/>
      <c r="Q153" s="210"/>
      <c r="R153" s="210"/>
      <c r="S153" s="210"/>
      <c r="T153" s="210"/>
      <c r="U153" s="210"/>
      <c r="V153" s="52"/>
      <c r="W153" s="52"/>
      <c r="X153" s="210"/>
      <c r="Y153" s="52"/>
      <c r="Z153" s="52"/>
      <c r="AA153" s="52"/>
      <c r="AB153" s="53"/>
      <c r="AC153" s="52"/>
      <c r="AD153" s="52"/>
      <c r="AE153" s="52"/>
      <c r="AF153" s="52"/>
      <c r="AG153" s="52"/>
      <c r="AH153" s="52"/>
      <c r="AI153" s="52"/>
      <c r="AJ153" s="52"/>
      <c r="AK153" s="52"/>
      <c r="AL153" s="52"/>
      <c r="AM153" s="52"/>
      <c r="AN153" s="52"/>
      <c r="AO153" s="52"/>
      <c r="AP153" s="52"/>
      <c r="AQ153" s="52"/>
      <c r="AR153" s="52"/>
      <c r="AS153" s="52"/>
      <c r="AT153" s="52"/>
      <c r="AU153" s="52"/>
      <c r="AV153" s="38"/>
      <c r="AW153" s="38"/>
      <c r="AX153" s="38"/>
      <c r="AY153" s="52"/>
      <c r="AZ153" s="52"/>
      <c r="BA153" s="52"/>
      <c r="BB153" s="52"/>
      <c r="BC153" s="52"/>
      <c r="BD153" s="52"/>
      <c r="BE153" s="52"/>
      <c r="BF153" s="52"/>
      <c r="BG153" s="52"/>
      <c r="BH153" s="52"/>
      <c r="BI153" s="52"/>
      <c r="BJ153" s="52"/>
      <c r="BK153" s="52"/>
      <c r="BL153" s="52"/>
      <c r="BM153" s="52"/>
      <c r="BN153" s="52"/>
      <c r="BO153" s="52"/>
      <c r="BP153" s="52"/>
      <c r="BQ153" s="52"/>
      <c r="BR153" s="52"/>
    </row>
    <row r="154" spans="1:70" ht="12.75" customHeight="1" x14ac:dyDescent="0.2">
      <c r="A154" s="52"/>
      <c r="B154" s="52"/>
      <c r="C154" s="52"/>
      <c r="D154" s="52"/>
      <c r="E154" s="210"/>
      <c r="F154" s="210"/>
      <c r="G154" s="210"/>
      <c r="H154" s="210"/>
      <c r="I154" s="210"/>
      <c r="J154" s="210"/>
      <c r="K154" s="210"/>
      <c r="L154" s="210"/>
      <c r="M154" s="210"/>
      <c r="N154" s="210"/>
      <c r="O154" s="210"/>
      <c r="P154" s="210"/>
      <c r="Q154" s="210"/>
      <c r="R154" s="210"/>
      <c r="S154" s="210"/>
      <c r="T154" s="210"/>
      <c r="U154" s="210"/>
      <c r="V154" s="52"/>
      <c r="W154" s="52"/>
      <c r="X154" s="210"/>
      <c r="Y154" s="52"/>
      <c r="Z154" s="52"/>
      <c r="AA154" s="52"/>
      <c r="AB154" s="53"/>
      <c r="AC154" s="52"/>
      <c r="AD154" s="52"/>
      <c r="AE154" s="52"/>
      <c r="AF154" s="52"/>
      <c r="AG154" s="52"/>
      <c r="AH154" s="52"/>
      <c r="AI154" s="52"/>
      <c r="AJ154" s="52"/>
      <c r="AK154" s="52"/>
      <c r="AL154" s="52"/>
      <c r="AM154" s="52"/>
      <c r="AN154" s="52"/>
      <c r="AO154" s="52"/>
      <c r="AP154" s="52"/>
      <c r="AQ154" s="52"/>
      <c r="AR154" s="52"/>
      <c r="AS154" s="52"/>
      <c r="AT154" s="52"/>
      <c r="AU154" s="52"/>
      <c r="AV154" s="38"/>
      <c r="AW154" s="38"/>
      <c r="AX154" s="38"/>
      <c r="AY154" s="52"/>
      <c r="AZ154" s="52"/>
      <c r="BA154" s="52"/>
      <c r="BB154" s="52"/>
      <c r="BC154" s="52"/>
      <c r="BD154" s="52"/>
      <c r="BE154" s="52"/>
      <c r="BF154" s="52"/>
      <c r="BG154" s="52"/>
      <c r="BH154" s="52"/>
      <c r="BI154" s="52"/>
      <c r="BJ154" s="52"/>
      <c r="BK154" s="52"/>
      <c r="BL154" s="52"/>
      <c r="BM154" s="52"/>
      <c r="BN154" s="52"/>
      <c r="BO154" s="52"/>
      <c r="BP154" s="52"/>
      <c r="BQ154" s="52"/>
      <c r="BR154" s="52"/>
    </row>
    <row r="155" spans="1:70" ht="12.75" customHeight="1" x14ac:dyDescent="0.2">
      <c r="A155" s="52"/>
      <c r="B155" s="52"/>
      <c r="C155" s="52"/>
      <c r="D155" s="52"/>
      <c r="E155" s="210"/>
      <c r="F155" s="210"/>
      <c r="G155" s="210"/>
      <c r="H155" s="210"/>
      <c r="I155" s="210"/>
      <c r="J155" s="210"/>
      <c r="K155" s="210"/>
      <c r="L155" s="210"/>
      <c r="M155" s="210"/>
      <c r="N155" s="210"/>
      <c r="O155" s="210"/>
      <c r="P155" s="210"/>
      <c r="Q155" s="210"/>
      <c r="R155" s="210"/>
      <c r="S155" s="210"/>
      <c r="T155" s="210"/>
      <c r="U155" s="210"/>
      <c r="V155" s="52"/>
      <c r="W155" s="52"/>
      <c r="X155" s="210"/>
      <c r="Y155" s="52"/>
      <c r="Z155" s="52"/>
      <c r="AA155" s="52"/>
      <c r="AB155" s="53"/>
      <c r="AC155" s="52"/>
      <c r="AD155" s="52"/>
      <c r="AE155" s="52"/>
      <c r="AF155" s="52"/>
      <c r="AG155" s="52"/>
      <c r="AH155" s="52"/>
      <c r="AI155" s="52"/>
      <c r="AJ155" s="52"/>
      <c r="AK155" s="52"/>
      <c r="AL155" s="52"/>
      <c r="AM155" s="52"/>
      <c r="AN155" s="52"/>
      <c r="AO155" s="52"/>
      <c r="AP155" s="52"/>
      <c r="AQ155" s="52"/>
      <c r="AR155" s="52"/>
      <c r="AS155" s="52"/>
      <c r="AT155" s="52"/>
      <c r="AU155" s="52"/>
      <c r="AV155" s="38"/>
      <c r="AW155" s="38"/>
      <c r="AX155" s="38"/>
      <c r="AY155" s="52"/>
      <c r="AZ155" s="52"/>
      <c r="BA155" s="52"/>
      <c r="BB155" s="52"/>
      <c r="BC155" s="52"/>
      <c r="BD155" s="52"/>
      <c r="BE155" s="52"/>
      <c r="BF155" s="52"/>
      <c r="BG155" s="52"/>
      <c r="BH155" s="52"/>
      <c r="BI155" s="52"/>
      <c r="BJ155" s="52"/>
      <c r="BK155" s="52"/>
      <c r="BL155" s="52"/>
      <c r="BM155" s="52"/>
      <c r="BN155" s="52"/>
      <c r="BO155" s="52"/>
      <c r="BP155" s="52"/>
      <c r="BQ155" s="52"/>
      <c r="BR155" s="52"/>
    </row>
    <row r="156" spans="1:70" ht="12.75" customHeight="1" x14ac:dyDescent="0.2">
      <c r="A156" s="52"/>
      <c r="B156" s="52"/>
      <c r="C156" s="52"/>
      <c r="D156" s="52"/>
      <c r="E156" s="210"/>
      <c r="F156" s="210"/>
      <c r="G156" s="210"/>
      <c r="H156" s="210"/>
      <c r="I156" s="210"/>
      <c r="J156" s="210"/>
      <c r="K156" s="210"/>
      <c r="L156" s="210"/>
      <c r="M156" s="210"/>
      <c r="N156" s="210"/>
      <c r="O156" s="210"/>
      <c r="P156" s="210"/>
      <c r="Q156" s="210"/>
      <c r="R156" s="210"/>
      <c r="S156" s="210"/>
      <c r="T156" s="210"/>
      <c r="U156" s="210"/>
      <c r="V156" s="52"/>
      <c r="W156" s="52"/>
      <c r="X156" s="210"/>
      <c r="Y156" s="52"/>
      <c r="Z156" s="52"/>
      <c r="AA156" s="52"/>
      <c r="AB156" s="53"/>
      <c r="AC156" s="52"/>
      <c r="AD156" s="52"/>
      <c r="AE156" s="52"/>
      <c r="AF156" s="52"/>
      <c r="AG156" s="52"/>
      <c r="AH156" s="52"/>
      <c r="AI156" s="52"/>
      <c r="AJ156" s="52"/>
      <c r="AK156" s="52"/>
      <c r="AL156" s="52"/>
      <c r="AM156" s="52"/>
      <c r="AN156" s="52"/>
      <c r="AO156" s="52"/>
      <c r="AP156" s="52"/>
      <c r="AQ156" s="52"/>
      <c r="AR156" s="52"/>
      <c r="AS156" s="52"/>
      <c r="AT156" s="52"/>
      <c r="AU156" s="52"/>
      <c r="AV156" s="38"/>
      <c r="AW156" s="38"/>
      <c r="AX156" s="38"/>
      <c r="AY156" s="52"/>
      <c r="AZ156" s="52"/>
      <c r="BA156" s="52"/>
      <c r="BB156" s="52"/>
      <c r="BC156" s="52"/>
      <c r="BD156" s="52"/>
      <c r="BE156" s="52"/>
      <c r="BF156" s="52"/>
      <c r="BG156" s="52"/>
      <c r="BH156" s="52"/>
      <c r="BI156" s="52"/>
      <c r="BJ156" s="52"/>
      <c r="BK156" s="52"/>
      <c r="BL156" s="52"/>
      <c r="BM156" s="52"/>
      <c r="BN156" s="52"/>
      <c r="BO156" s="52"/>
      <c r="BP156" s="52"/>
      <c r="BQ156" s="52"/>
      <c r="BR156" s="52"/>
    </row>
    <row r="157" spans="1:70" ht="12.75" customHeight="1" x14ac:dyDescent="0.2">
      <c r="A157" s="52"/>
      <c r="B157" s="52"/>
      <c r="C157" s="52"/>
      <c r="D157" s="52"/>
      <c r="E157" s="210"/>
      <c r="F157" s="210"/>
      <c r="G157" s="210"/>
      <c r="H157" s="210"/>
      <c r="I157" s="210"/>
      <c r="J157" s="210"/>
      <c r="K157" s="210"/>
      <c r="L157" s="210"/>
      <c r="M157" s="210"/>
      <c r="N157" s="210"/>
      <c r="O157" s="210"/>
      <c r="P157" s="210"/>
      <c r="Q157" s="210"/>
      <c r="R157" s="210"/>
      <c r="S157" s="210"/>
      <c r="T157" s="210"/>
      <c r="U157" s="210"/>
      <c r="V157" s="52"/>
      <c r="W157" s="52"/>
      <c r="X157" s="210"/>
      <c r="Y157" s="52"/>
      <c r="Z157" s="52"/>
      <c r="AA157" s="52"/>
      <c r="AB157" s="53"/>
      <c r="AC157" s="52"/>
      <c r="AD157" s="52"/>
      <c r="AE157" s="52"/>
      <c r="AF157" s="52"/>
      <c r="AG157" s="52"/>
      <c r="AH157" s="52"/>
      <c r="AI157" s="52"/>
      <c r="AJ157" s="52"/>
      <c r="AK157" s="52"/>
      <c r="AL157" s="52"/>
      <c r="AM157" s="52"/>
      <c r="AN157" s="52"/>
      <c r="AO157" s="52"/>
      <c r="AP157" s="52"/>
      <c r="AQ157" s="52"/>
      <c r="AR157" s="52"/>
      <c r="AS157" s="52"/>
      <c r="AT157" s="52"/>
      <c r="AU157" s="52"/>
      <c r="AV157" s="38"/>
      <c r="AW157" s="38"/>
      <c r="AX157" s="38"/>
      <c r="AY157" s="52"/>
      <c r="AZ157" s="52"/>
      <c r="BA157" s="52"/>
      <c r="BB157" s="52"/>
      <c r="BC157" s="52"/>
      <c r="BD157" s="52"/>
      <c r="BE157" s="52"/>
      <c r="BF157" s="52"/>
      <c r="BG157" s="52"/>
      <c r="BH157" s="52"/>
      <c r="BI157" s="52"/>
      <c r="BJ157" s="52"/>
      <c r="BK157" s="52"/>
      <c r="BL157" s="52"/>
      <c r="BM157" s="52"/>
      <c r="BN157" s="52"/>
      <c r="BO157" s="52"/>
      <c r="BP157" s="52"/>
      <c r="BQ157" s="52"/>
      <c r="BR157" s="52"/>
    </row>
    <row r="158" spans="1:70" ht="12.75" customHeight="1" x14ac:dyDescent="0.2">
      <c r="A158" s="52"/>
      <c r="B158" s="52"/>
      <c r="C158" s="52"/>
      <c r="D158" s="52"/>
      <c r="E158" s="210"/>
      <c r="F158" s="210"/>
      <c r="G158" s="210"/>
      <c r="H158" s="210"/>
      <c r="I158" s="210"/>
      <c r="J158" s="210"/>
      <c r="K158" s="210"/>
      <c r="L158" s="210"/>
      <c r="M158" s="210"/>
      <c r="N158" s="210"/>
      <c r="O158" s="210"/>
      <c r="P158" s="210"/>
      <c r="Q158" s="210"/>
      <c r="R158" s="210"/>
      <c r="S158" s="210"/>
      <c r="T158" s="210"/>
      <c r="U158" s="210"/>
      <c r="V158" s="52"/>
      <c r="W158" s="52"/>
      <c r="X158" s="210"/>
      <c r="Y158" s="52"/>
      <c r="Z158" s="52"/>
      <c r="AA158" s="52"/>
      <c r="AB158" s="53"/>
      <c r="AC158" s="52"/>
      <c r="AD158" s="52"/>
      <c r="AE158" s="52"/>
      <c r="AF158" s="52"/>
      <c r="AG158" s="52"/>
      <c r="AH158" s="52"/>
      <c r="AI158" s="52"/>
      <c r="AJ158" s="52"/>
      <c r="AK158" s="52"/>
      <c r="AL158" s="52"/>
      <c r="AM158" s="52"/>
      <c r="AN158" s="52"/>
      <c r="AO158" s="52"/>
      <c r="AP158" s="52"/>
      <c r="AQ158" s="52"/>
      <c r="AR158" s="52"/>
      <c r="AS158" s="52"/>
      <c r="AT158" s="52"/>
      <c r="AU158" s="52"/>
      <c r="AV158" s="38"/>
      <c r="AW158" s="38"/>
      <c r="AX158" s="38"/>
      <c r="AY158" s="52"/>
      <c r="AZ158" s="52"/>
      <c r="BA158" s="52"/>
      <c r="BB158" s="52"/>
      <c r="BC158" s="52"/>
      <c r="BD158" s="52"/>
      <c r="BE158" s="52"/>
      <c r="BF158" s="52"/>
      <c r="BG158" s="52"/>
      <c r="BH158" s="52"/>
      <c r="BI158" s="52"/>
      <c r="BJ158" s="52"/>
      <c r="BK158" s="52"/>
      <c r="BL158" s="52"/>
      <c r="BM158" s="52"/>
      <c r="BN158" s="52"/>
      <c r="BO158" s="52"/>
      <c r="BP158" s="52"/>
      <c r="BQ158" s="52"/>
      <c r="BR158" s="52"/>
    </row>
    <row r="159" spans="1:70" ht="12.75" customHeight="1" x14ac:dyDescent="0.2">
      <c r="A159" s="52"/>
      <c r="B159" s="52"/>
      <c r="C159" s="52"/>
      <c r="D159" s="52"/>
      <c r="E159" s="210"/>
      <c r="F159" s="210"/>
      <c r="G159" s="210"/>
      <c r="H159" s="210"/>
      <c r="I159" s="210"/>
      <c r="J159" s="210"/>
      <c r="K159" s="210"/>
      <c r="L159" s="210"/>
      <c r="M159" s="210"/>
      <c r="N159" s="210"/>
      <c r="O159" s="210"/>
      <c r="P159" s="210"/>
      <c r="Q159" s="210"/>
      <c r="R159" s="210"/>
      <c r="S159" s="210"/>
      <c r="T159" s="210"/>
      <c r="U159" s="210"/>
      <c r="V159" s="52"/>
      <c r="W159" s="52"/>
      <c r="X159" s="210"/>
      <c r="Y159" s="52"/>
      <c r="Z159" s="52"/>
      <c r="AA159" s="52"/>
      <c r="AB159" s="53"/>
      <c r="AC159" s="52"/>
      <c r="AD159" s="52"/>
      <c r="AE159" s="52"/>
      <c r="AF159" s="52"/>
      <c r="AG159" s="52"/>
      <c r="AH159" s="52"/>
      <c r="AI159" s="52"/>
      <c r="AJ159" s="52"/>
      <c r="AK159" s="52"/>
      <c r="AL159" s="52"/>
      <c r="AM159" s="52"/>
      <c r="AN159" s="52"/>
      <c r="AO159" s="52"/>
      <c r="AP159" s="52"/>
      <c r="AQ159" s="52"/>
      <c r="AR159" s="52"/>
      <c r="AS159" s="52"/>
      <c r="AT159" s="52"/>
      <c r="AU159" s="52"/>
      <c r="AV159" s="38"/>
      <c r="AW159" s="38"/>
      <c r="AX159" s="38"/>
      <c r="AY159" s="52"/>
      <c r="AZ159" s="52"/>
      <c r="BA159" s="52"/>
      <c r="BB159" s="52"/>
      <c r="BC159" s="52"/>
      <c r="BD159" s="52"/>
      <c r="BE159" s="52"/>
      <c r="BF159" s="52"/>
      <c r="BG159" s="52"/>
      <c r="BH159" s="52"/>
      <c r="BI159" s="52"/>
      <c r="BJ159" s="52"/>
      <c r="BK159" s="52"/>
      <c r="BL159" s="52"/>
      <c r="BM159" s="52"/>
      <c r="BN159" s="52"/>
      <c r="BO159" s="52"/>
      <c r="BP159" s="52"/>
      <c r="BQ159" s="52"/>
      <c r="BR159" s="52"/>
    </row>
    <row r="160" spans="1:70" ht="12.75" customHeight="1" x14ac:dyDescent="0.2">
      <c r="A160" s="52"/>
      <c r="B160" s="52"/>
      <c r="C160" s="52"/>
      <c r="D160" s="52"/>
      <c r="E160" s="210"/>
      <c r="F160" s="210"/>
      <c r="G160" s="210"/>
      <c r="H160" s="210"/>
      <c r="I160" s="210"/>
      <c r="J160" s="210"/>
      <c r="K160" s="210"/>
      <c r="L160" s="210"/>
      <c r="M160" s="210"/>
      <c r="N160" s="210"/>
      <c r="O160" s="210"/>
      <c r="P160" s="210"/>
      <c r="Q160" s="210"/>
      <c r="R160" s="210"/>
      <c r="S160" s="210"/>
      <c r="T160" s="210"/>
      <c r="U160" s="210"/>
      <c r="V160" s="52"/>
      <c r="W160" s="52"/>
      <c r="X160" s="210"/>
      <c r="Y160" s="52"/>
      <c r="Z160" s="52"/>
      <c r="AA160" s="52"/>
      <c r="AB160" s="53"/>
      <c r="AC160" s="52"/>
      <c r="AD160" s="52"/>
      <c r="AE160" s="52"/>
      <c r="AF160" s="52"/>
      <c r="AG160" s="52"/>
      <c r="AH160" s="52"/>
      <c r="AI160" s="52"/>
      <c r="AJ160" s="52"/>
      <c r="AK160" s="52"/>
      <c r="AL160" s="52"/>
      <c r="AM160" s="52"/>
      <c r="AN160" s="52"/>
      <c r="AO160" s="52"/>
      <c r="AP160" s="52"/>
      <c r="AQ160" s="52"/>
      <c r="AR160" s="52"/>
      <c r="AS160" s="52"/>
      <c r="AT160" s="52"/>
      <c r="AU160" s="52"/>
      <c r="AV160" s="38"/>
      <c r="AW160" s="38"/>
      <c r="AX160" s="38"/>
      <c r="AY160" s="52"/>
      <c r="AZ160" s="52"/>
      <c r="BA160" s="52"/>
      <c r="BB160" s="52"/>
      <c r="BC160" s="52"/>
      <c r="BD160" s="52"/>
      <c r="BE160" s="52"/>
      <c r="BF160" s="52"/>
      <c r="BG160" s="52"/>
      <c r="BH160" s="52"/>
      <c r="BI160" s="52"/>
      <c r="BJ160" s="52"/>
      <c r="BK160" s="52"/>
      <c r="BL160" s="52"/>
      <c r="BM160" s="52"/>
      <c r="BN160" s="52"/>
      <c r="BO160" s="52"/>
      <c r="BP160" s="52"/>
      <c r="BQ160" s="52"/>
      <c r="BR160" s="52"/>
    </row>
    <row r="161" spans="1:70" ht="12.75" customHeight="1" x14ac:dyDescent="0.2">
      <c r="A161" s="52"/>
      <c r="B161" s="52"/>
      <c r="C161" s="52"/>
      <c r="D161" s="52"/>
      <c r="E161" s="210"/>
      <c r="F161" s="210"/>
      <c r="G161" s="210"/>
      <c r="H161" s="210"/>
      <c r="I161" s="210"/>
      <c r="J161" s="210"/>
      <c r="K161" s="210"/>
      <c r="L161" s="210"/>
      <c r="M161" s="210"/>
      <c r="N161" s="210"/>
      <c r="O161" s="210"/>
      <c r="P161" s="210"/>
      <c r="Q161" s="210"/>
      <c r="R161" s="210"/>
      <c r="S161" s="210"/>
      <c r="T161" s="210"/>
      <c r="U161" s="210"/>
      <c r="V161" s="52"/>
      <c r="W161" s="52"/>
      <c r="X161" s="210"/>
      <c r="Y161" s="52"/>
      <c r="Z161" s="52"/>
      <c r="AA161" s="52"/>
      <c r="AB161" s="53"/>
      <c r="AC161" s="52"/>
      <c r="AD161" s="52"/>
      <c r="AE161" s="52"/>
      <c r="AF161" s="52"/>
      <c r="AG161" s="52"/>
      <c r="AH161" s="52"/>
      <c r="AI161" s="52"/>
      <c r="AJ161" s="52"/>
      <c r="AK161" s="52"/>
      <c r="AL161" s="52"/>
      <c r="AM161" s="52"/>
      <c r="AN161" s="52"/>
      <c r="AO161" s="52"/>
      <c r="AP161" s="52"/>
      <c r="AQ161" s="52"/>
      <c r="AR161" s="52"/>
      <c r="AS161" s="52"/>
      <c r="AT161" s="52"/>
      <c r="AU161" s="52"/>
      <c r="AV161" s="38"/>
      <c r="AW161" s="38"/>
      <c r="AX161" s="38"/>
      <c r="AY161" s="52"/>
      <c r="AZ161" s="52"/>
      <c r="BA161" s="52"/>
      <c r="BB161" s="52"/>
      <c r="BC161" s="52"/>
      <c r="BD161" s="52"/>
      <c r="BE161" s="52"/>
      <c r="BF161" s="52"/>
      <c r="BG161" s="52"/>
      <c r="BH161" s="52"/>
      <c r="BI161" s="52"/>
      <c r="BJ161" s="52"/>
      <c r="BK161" s="52"/>
      <c r="BL161" s="52"/>
      <c r="BM161" s="52"/>
      <c r="BN161" s="52"/>
      <c r="BO161" s="52"/>
      <c r="BP161" s="52"/>
      <c r="BQ161" s="52"/>
      <c r="BR161" s="52"/>
    </row>
    <row r="162" spans="1:70" ht="12.75" customHeight="1" x14ac:dyDescent="0.2">
      <c r="A162" s="52"/>
      <c r="B162" s="52"/>
      <c r="C162" s="52"/>
      <c r="D162" s="52"/>
      <c r="E162" s="210"/>
      <c r="F162" s="210"/>
      <c r="G162" s="210"/>
      <c r="H162" s="210"/>
      <c r="I162" s="210"/>
      <c r="J162" s="210"/>
      <c r="K162" s="210"/>
      <c r="L162" s="210"/>
      <c r="M162" s="210"/>
      <c r="N162" s="210"/>
      <c r="O162" s="210"/>
      <c r="P162" s="210"/>
      <c r="Q162" s="210"/>
      <c r="R162" s="210"/>
      <c r="S162" s="210"/>
      <c r="T162" s="210"/>
      <c r="U162" s="210"/>
      <c r="V162" s="52"/>
      <c r="W162" s="52"/>
      <c r="X162" s="210"/>
      <c r="Y162" s="52"/>
      <c r="Z162" s="52"/>
      <c r="AA162" s="52"/>
      <c r="AB162" s="53"/>
      <c r="AC162" s="52"/>
      <c r="AD162" s="52"/>
      <c r="AE162" s="52"/>
      <c r="AF162" s="52"/>
      <c r="AG162" s="52"/>
      <c r="AH162" s="52"/>
      <c r="AI162" s="52"/>
      <c r="AJ162" s="52"/>
      <c r="AK162" s="52"/>
      <c r="AL162" s="52"/>
      <c r="AM162" s="52"/>
      <c r="AN162" s="52"/>
      <c r="AO162" s="52"/>
      <c r="AP162" s="52"/>
      <c r="AQ162" s="52"/>
      <c r="AR162" s="52"/>
      <c r="AS162" s="52"/>
      <c r="AT162" s="52"/>
      <c r="AU162" s="52"/>
      <c r="AV162" s="38"/>
      <c r="AW162" s="38"/>
      <c r="AX162" s="38"/>
      <c r="AY162" s="52"/>
      <c r="AZ162" s="52"/>
      <c r="BA162" s="52"/>
      <c r="BB162" s="52"/>
      <c r="BC162" s="52"/>
      <c r="BD162" s="52"/>
      <c r="BE162" s="52"/>
      <c r="BF162" s="52"/>
      <c r="BG162" s="52"/>
      <c r="BH162" s="52"/>
      <c r="BI162" s="52"/>
      <c r="BJ162" s="52"/>
      <c r="BK162" s="52"/>
      <c r="BL162" s="52"/>
      <c r="BM162" s="52"/>
      <c r="BN162" s="52"/>
      <c r="BO162" s="52"/>
      <c r="BP162" s="52"/>
      <c r="BQ162" s="52"/>
      <c r="BR162" s="52"/>
    </row>
    <row r="163" spans="1:70" ht="12.75" customHeight="1" x14ac:dyDescent="0.2">
      <c r="A163" s="52"/>
      <c r="B163" s="52"/>
      <c r="C163" s="52"/>
      <c r="D163" s="52"/>
      <c r="E163" s="210"/>
      <c r="F163" s="210"/>
      <c r="G163" s="210"/>
      <c r="H163" s="210"/>
      <c r="I163" s="210"/>
      <c r="J163" s="210"/>
      <c r="K163" s="210"/>
      <c r="L163" s="210"/>
      <c r="M163" s="210"/>
      <c r="N163" s="210"/>
      <c r="O163" s="210"/>
      <c r="P163" s="210"/>
      <c r="Q163" s="210"/>
      <c r="R163" s="210"/>
      <c r="S163" s="210"/>
      <c r="T163" s="210"/>
      <c r="U163" s="210"/>
      <c r="V163" s="52"/>
      <c r="W163" s="52"/>
      <c r="X163" s="210"/>
      <c r="Y163" s="52"/>
      <c r="Z163" s="52"/>
      <c r="AA163" s="52"/>
      <c r="AB163" s="53"/>
      <c r="AC163" s="52"/>
      <c r="AD163" s="52"/>
      <c r="AE163" s="52"/>
      <c r="AF163" s="52"/>
      <c r="AG163" s="52"/>
      <c r="AH163" s="52"/>
      <c r="AI163" s="52"/>
      <c r="AJ163" s="52"/>
      <c r="AK163" s="52"/>
      <c r="AL163" s="52"/>
      <c r="AM163" s="52"/>
      <c r="AN163" s="52"/>
      <c r="AO163" s="52"/>
      <c r="AP163" s="52"/>
      <c r="AQ163" s="52"/>
      <c r="AR163" s="52"/>
      <c r="AS163" s="52"/>
      <c r="AT163" s="52"/>
      <c r="AU163" s="52"/>
      <c r="AV163" s="38"/>
      <c r="AW163" s="38"/>
      <c r="AX163" s="38"/>
      <c r="AY163" s="52"/>
      <c r="AZ163" s="52"/>
      <c r="BA163" s="52"/>
      <c r="BB163" s="52"/>
      <c r="BC163" s="52"/>
      <c r="BD163" s="52"/>
      <c r="BE163" s="52"/>
      <c r="BF163" s="52"/>
      <c r="BG163" s="52"/>
      <c r="BH163" s="52"/>
      <c r="BI163" s="52"/>
      <c r="BJ163" s="52"/>
      <c r="BK163" s="52"/>
      <c r="BL163" s="52"/>
      <c r="BM163" s="52"/>
      <c r="BN163" s="52"/>
      <c r="BO163" s="52"/>
      <c r="BP163" s="52"/>
      <c r="BQ163" s="52"/>
      <c r="BR163" s="52"/>
    </row>
    <row r="164" spans="1:70" ht="12.75" customHeight="1" x14ac:dyDescent="0.2">
      <c r="A164" s="52"/>
      <c r="B164" s="52"/>
      <c r="C164" s="52"/>
      <c r="D164" s="52"/>
      <c r="E164" s="210"/>
      <c r="F164" s="210"/>
      <c r="G164" s="210"/>
      <c r="H164" s="210"/>
      <c r="I164" s="210"/>
      <c r="J164" s="210"/>
      <c r="K164" s="210"/>
      <c r="L164" s="210"/>
      <c r="M164" s="210"/>
      <c r="N164" s="210"/>
      <c r="O164" s="210"/>
      <c r="P164" s="210"/>
      <c r="Q164" s="210"/>
      <c r="R164" s="210"/>
      <c r="S164" s="210"/>
      <c r="T164" s="210"/>
      <c r="U164" s="210"/>
      <c r="V164" s="52"/>
      <c r="W164" s="52"/>
      <c r="X164" s="210"/>
      <c r="Y164" s="52"/>
      <c r="Z164" s="52"/>
      <c r="AA164" s="52"/>
      <c r="AB164" s="53"/>
      <c r="AC164" s="52"/>
      <c r="AD164" s="52"/>
      <c r="AE164" s="52"/>
      <c r="AF164" s="52"/>
      <c r="AG164" s="52"/>
      <c r="AH164" s="52"/>
      <c r="AI164" s="52"/>
      <c r="AJ164" s="52"/>
      <c r="AK164" s="52"/>
      <c r="AL164" s="52"/>
      <c r="AM164" s="52"/>
      <c r="AN164" s="52"/>
      <c r="AO164" s="52"/>
      <c r="AP164" s="52"/>
      <c r="AQ164" s="52"/>
      <c r="AR164" s="52"/>
      <c r="AS164" s="52"/>
      <c r="AT164" s="52"/>
      <c r="AU164" s="52"/>
      <c r="AV164" s="38"/>
      <c r="AW164" s="38"/>
      <c r="AX164" s="38"/>
      <c r="AY164" s="52"/>
      <c r="AZ164" s="52"/>
      <c r="BA164" s="52"/>
      <c r="BB164" s="52"/>
      <c r="BC164" s="52"/>
      <c r="BD164" s="52"/>
      <c r="BE164" s="52"/>
      <c r="BF164" s="52"/>
      <c r="BG164" s="52"/>
      <c r="BH164" s="52"/>
      <c r="BI164" s="52"/>
      <c r="BJ164" s="52"/>
      <c r="BK164" s="52"/>
      <c r="BL164" s="52"/>
      <c r="BM164" s="52"/>
      <c r="BN164" s="52"/>
      <c r="BO164" s="52"/>
      <c r="BP164" s="52"/>
      <c r="BQ164" s="52"/>
      <c r="BR164" s="52"/>
    </row>
    <row r="165" spans="1:70" ht="12.75" customHeight="1" x14ac:dyDescent="0.2">
      <c r="A165" s="52"/>
      <c r="B165" s="52"/>
      <c r="C165" s="52"/>
      <c r="D165" s="52"/>
      <c r="E165" s="210"/>
      <c r="F165" s="210"/>
      <c r="G165" s="210"/>
      <c r="H165" s="210"/>
      <c r="I165" s="210"/>
      <c r="J165" s="210"/>
      <c r="K165" s="210"/>
      <c r="L165" s="210"/>
      <c r="M165" s="210"/>
      <c r="N165" s="210"/>
      <c r="O165" s="210"/>
      <c r="P165" s="210"/>
      <c r="Q165" s="210"/>
      <c r="R165" s="210"/>
      <c r="S165" s="210"/>
      <c r="T165" s="210"/>
      <c r="U165" s="210"/>
      <c r="V165" s="52"/>
      <c r="W165" s="52"/>
      <c r="X165" s="210"/>
      <c r="Y165" s="52"/>
      <c r="Z165" s="52"/>
      <c r="AA165" s="52"/>
      <c r="AB165" s="53"/>
      <c r="AC165" s="52"/>
      <c r="AD165" s="52"/>
      <c r="AE165" s="52"/>
      <c r="AF165" s="52"/>
      <c r="AG165" s="52"/>
      <c r="AH165" s="52"/>
      <c r="AI165" s="52"/>
      <c r="AJ165" s="52"/>
      <c r="AK165" s="52"/>
      <c r="AL165" s="52"/>
      <c r="AM165" s="52"/>
      <c r="AN165" s="52"/>
      <c r="AO165" s="52"/>
      <c r="AP165" s="52"/>
      <c r="AQ165" s="52"/>
      <c r="AR165" s="52"/>
      <c r="AS165" s="52"/>
      <c r="AT165" s="52"/>
      <c r="AU165" s="52"/>
      <c r="AV165" s="38"/>
      <c r="AW165" s="38"/>
      <c r="AX165" s="38"/>
      <c r="AY165" s="52"/>
      <c r="AZ165" s="52"/>
      <c r="BA165" s="52"/>
      <c r="BB165" s="52"/>
      <c r="BC165" s="52"/>
      <c r="BD165" s="52"/>
      <c r="BE165" s="52"/>
      <c r="BF165" s="52"/>
      <c r="BG165" s="52"/>
      <c r="BH165" s="52"/>
      <c r="BI165" s="52"/>
      <c r="BJ165" s="52"/>
      <c r="BK165" s="52"/>
      <c r="BL165" s="52"/>
      <c r="BM165" s="52"/>
      <c r="BN165" s="52"/>
      <c r="BO165" s="52"/>
      <c r="BP165" s="52"/>
      <c r="BQ165" s="52"/>
      <c r="BR165" s="52"/>
    </row>
    <row r="166" spans="1:70" ht="12.75" customHeight="1" x14ac:dyDescent="0.2">
      <c r="A166" s="52"/>
      <c r="B166" s="52"/>
      <c r="C166" s="52"/>
      <c r="D166" s="52"/>
      <c r="E166" s="210"/>
      <c r="F166" s="210"/>
      <c r="G166" s="210"/>
      <c r="H166" s="210"/>
      <c r="I166" s="210"/>
      <c r="J166" s="210"/>
      <c r="K166" s="210"/>
      <c r="L166" s="210"/>
      <c r="M166" s="210"/>
      <c r="N166" s="210"/>
      <c r="O166" s="210"/>
      <c r="P166" s="210"/>
      <c r="Q166" s="210"/>
      <c r="R166" s="210"/>
      <c r="S166" s="210"/>
      <c r="T166" s="210"/>
      <c r="U166" s="210"/>
      <c r="V166" s="52"/>
      <c r="W166" s="52"/>
      <c r="X166" s="210"/>
      <c r="Y166" s="52"/>
      <c r="Z166" s="52"/>
      <c r="AA166" s="52"/>
      <c r="AB166" s="53"/>
      <c r="AC166" s="52"/>
      <c r="AD166" s="52"/>
      <c r="AE166" s="52"/>
      <c r="AF166" s="52"/>
      <c r="AG166" s="52"/>
      <c r="AH166" s="52"/>
      <c r="AI166" s="52"/>
      <c r="AJ166" s="52"/>
      <c r="AK166" s="52"/>
      <c r="AL166" s="52"/>
      <c r="AM166" s="52"/>
      <c r="AN166" s="52"/>
      <c r="AO166" s="52"/>
      <c r="AP166" s="52"/>
      <c r="AQ166" s="52"/>
      <c r="AR166" s="52"/>
      <c r="AS166" s="52"/>
      <c r="AT166" s="52"/>
      <c r="AU166" s="52"/>
      <c r="AV166" s="38"/>
      <c r="AW166" s="38"/>
      <c r="AX166" s="38"/>
      <c r="AY166" s="52"/>
      <c r="AZ166" s="52"/>
      <c r="BA166" s="52"/>
      <c r="BB166" s="52"/>
      <c r="BC166" s="52"/>
      <c r="BD166" s="52"/>
      <c r="BE166" s="52"/>
      <c r="BF166" s="52"/>
      <c r="BG166" s="52"/>
      <c r="BH166" s="52"/>
      <c r="BI166" s="52"/>
      <c r="BJ166" s="52"/>
      <c r="BK166" s="52"/>
      <c r="BL166" s="52"/>
      <c r="BM166" s="52"/>
      <c r="BN166" s="52"/>
      <c r="BO166" s="52"/>
      <c r="BP166" s="52"/>
      <c r="BQ166" s="52"/>
      <c r="BR166" s="52"/>
    </row>
    <row r="167" spans="1:70" ht="12.75" customHeight="1" x14ac:dyDescent="0.2">
      <c r="A167" s="52"/>
      <c r="B167" s="52"/>
      <c r="C167" s="52"/>
      <c r="D167" s="52"/>
      <c r="E167" s="210"/>
      <c r="F167" s="210"/>
      <c r="G167" s="210"/>
      <c r="H167" s="210"/>
      <c r="I167" s="210"/>
      <c r="J167" s="210"/>
      <c r="K167" s="210"/>
      <c r="L167" s="210"/>
      <c r="M167" s="210"/>
      <c r="N167" s="210"/>
      <c r="O167" s="210"/>
      <c r="P167" s="210"/>
      <c r="Q167" s="210"/>
      <c r="R167" s="210"/>
      <c r="S167" s="210"/>
      <c r="T167" s="210"/>
      <c r="U167" s="210"/>
      <c r="V167" s="52"/>
      <c r="W167" s="52"/>
      <c r="X167" s="210"/>
      <c r="Y167" s="52"/>
      <c r="Z167" s="52"/>
      <c r="AA167" s="52"/>
      <c r="AB167" s="53"/>
      <c r="AC167" s="52"/>
      <c r="AD167" s="52"/>
      <c r="AE167" s="52"/>
      <c r="AF167" s="52"/>
      <c r="AG167" s="52"/>
      <c r="AH167" s="52"/>
      <c r="AI167" s="52"/>
      <c r="AJ167" s="52"/>
      <c r="AK167" s="52"/>
      <c r="AL167" s="52"/>
      <c r="AM167" s="52"/>
      <c r="AN167" s="52"/>
      <c r="AO167" s="52"/>
      <c r="AP167" s="52"/>
      <c r="AQ167" s="52"/>
      <c r="AR167" s="52"/>
      <c r="AS167" s="52"/>
      <c r="AT167" s="52"/>
      <c r="AU167" s="52"/>
      <c r="AV167" s="38"/>
      <c r="AW167" s="38"/>
      <c r="AX167" s="38"/>
      <c r="AY167" s="52"/>
      <c r="AZ167" s="52"/>
      <c r="BA167" s="52"/>
      <c r="BB167" s="52"/>
      <c r="BC167" s="52"/>
      <c r="BD167" s="52"/>
      <c r="BE167" s="52"/>
      <c r="BF167" s="52"/>
      <c r="BG167" s="52"/>
      <c r="BH167" s="52"/>
      <c r="BI167" s="52"/>
      <c r="BJ167" s="52"/>
      <c r="BK167" s="52"/>
      <c r="BL167" s="52"/>
      <c r="BM167" s="52"/>
      <c r="BN167" s="52"/>
      <c r="BO167" s="52"/>
      <c r="BP167" s="52"/>
      <c r="BQ167" s="52"/>
      <c r="BR167" s="52"/>
    </row>
    <row r="168" spans="1:70" ht="12.75" customHeight="1" x14ac:dyDescent="0.2">
      <c r="A168" s="52"/>
      <c r="B168" s="52"/>
      <c r="C168" s="52"/>
      <c r="D168" s="52"/>
      <c r="E168" s="210"/>
      <c r="F168" s="210"/>
      <c r="G168" s="210"/>
      <c r="H168" s="210"/>
      <c r="I168" s="210"/>
      <c r="J168" s="210"/>
      <c r="K168" s="210"/>
      <c r="L168" s="210"/>
      <c r="M168" s="210"/>
      <c r="N168" s="210"/>
      <c r="O168" s="210"/>
      <c r="P168" s="210"/>
      <c r="Q168" s="210"/>
      <c r="R168" s="210"/>
      <c r="S168" s="210"/>
      <c r="T168" s="210"/>
      <c r="U168" s="210"/>
      <c r="V168" s="52"/>
      <c r="W168" s="52"/>
      <c r="X168" s="210"/>
      <c r="Y168" s="52"/>
      <c r="Z168" s="52"/>
      <c r="AA168" s="52"/>
      <c r="AB168" s="53"/>
      <c r="AC168" s="52"/>
      <c r="AD168" s="52"/>
      <c r="AE168" s="52"/>
      <c r="AF168" s="52"/>
      <c r="AG168" s="52"/>
      <c r="AH168" s="52"/>
      <c r="AI168" s="52"/>
      <c r="AJ168" s="52"/>
      <c r="AK168" s="52"/>
      <c r="AL168" s="52"/>
      <c r="AM168" s="52"/>
      <c r="AN168" s="52"/>
      <c r="AO168" s="52"/>
      <c r="AP168" s="52"/>
      <c r="AQ168" s="52"/>
      <c r="AR168" s="52"/>
      <c r="AS168" s="52"/>
      <c r="AT168" s="52"/>
      <c r="AU168" s="52"/>
      <c r="AV168" s="38"/>
      <c r="AW168" s="38"/>
      <c r="AX168" s="38"/>
      <c r="AY168" s="52"/>
      <c r="AZ168" s="52"/>
      <c r="BA168" s="52"/>
      <c r="BB168" s="52"/>
      <c r="BC168" s="52"/>
      <c r="BD168" s="52"/>
      <c r="BE168" s="52"/>
      <c r="BF168" s="52"/>
      <c r="BG168" s="52"/>
      <c r="BH168" s="52"/>
      <c r="BI168" s="52"/>
      <c r="BJ168" s="52"/>
      <c r="BK168" s="52"/>
      <c r="BL168" s="52"/>
      <c r="BM168" s="52"/>
      <c r="BN168" s="52"/>
      <c r="BO168" s="52"/>
      <c r="BP168" s="52"/>
      <c r="BQ168" s="52"/>
      <c r="BR168" s="52"/>
    </row>
    <row r="169" spans="1:70" ht="12.75" customHeight="1" x14ac:dyDescent="0.2">
      <c r="A169" s="52"/>
      <c r="B169" s="52"/>
      <c r="C169" s="52"/>
      <c r="D169" s="52"/>
      <c r="E169" s="210"/>
      <c r="F169" s="210"/>
      <c r="G169" s="210"/>
      <c r="H169" s="210"/>
      <c r="I169" s="210"/>
      <c r="J169" s="210"/>
      <c r="K169" s="210"/>
      <c r="L169" s="210"/>
      <c r="M169" s="210"/>
      <c r="N169" s="210"/>
      <c r="O169" s="210"/>
      <c r="P169" s="210"/>
      <c r="Q169" s="210"/>
      <c r="R169" s="210"/>
      <c r="S169" s="210"/>
      <c r="T169" s="210"/>
      <c r="U169" s="210"/>
      <c r="V169" s="52"/>
      <c r="W169" s="52"/>
      <c r="X169" s="210"/>
      <c r="Y169" s="52"/>
      <c r="Z169" s="52"/>
      <c r="AA169" s="52"/>
      <c r="AB169" s="53"/>
      <c r="AC169" s="52"/>
      <c r="AD169" s="52"/>
      <c r="AE169" s="52"/>
      <c r="AF169" s="52"/>
      <c r="AG169" s="52"/>
      <c r="AH169" s="52"/>
      <c r="AI169" s="52"/>
      <c r="AJ169" s="52"/>
      <c r="AK169" s="52"/>
      <c r="AL169" s="52"/>
      <c r="AM169" s="52"/>
      <c r="AN169" s="52"/>
      <c r="AO169" s="52"/>
      <c r="AP169" s="52"/>
      <c r="AQ169" s="52"/>
      <c r="AR169" s="52"/>
      <c r="AS169" s="52"/>
      <c r="AT169" s="52"/>
      <c r="AU169" s="52"/>
      <c r="AV169" s="38"/>
      <c r="AW169" s="38"/>
      <c r="AX169" s="38"/>
      <c r="AY169" s="52"/>
      <c r="AZ169" s="52"/>
      <c r="BA169" s="52"/>
      <c r="BB169" s="52"/>
      <c r="BC169" s="52"/>
      <c r="BD169" s="52"/>
      <c r="BE169" s="52"/>
      <c r="BF169" s="52"/>
      <c r="BG169" s="52"/>
      <c r="BH169" s="52"/>
      <c r="BI169" s="52"/>
      <c r="BJ169" s="52"/>
      <c r="BK169" s="52"/>
      <c r="BL169" s="52"/>
      <c r="BM169" s="52"/>
      <c r="BN169" s="52"/>
      <c r="BO169" s="52"/>
      <c r="BP169" s="52"/>
      <c r="BQ169" s="52"/>
      <c r="BR169" s="52"/>
    </row>
    <row r="170" spans="1:70" ht="12.75" customHeight="1" x14ac:dyDescent="0.2">
      <c r="A170" s="52"/>
      <c r="B170" s="52"/>
      <c r="C170" s="52"/>
      <c r="D170" s="52"/>
      <c r="E170" s="210"/>
      <c r="F170" s="210"/>
      <c r="G170" s="210"/>
      <c r="H170" s="210"/>
      <c r="I170" s="210"/>
      <c r="J170" s="210"/>
      <c r="K170" s="210"/>
      <c r="L170" s="210"/>
      <c r="M170" s="210"/>
      <c r="N170" s="210"/>
      <c r="O170" s="210"/>
      <c r="P170" s="210"/>
      <c r="Q170" s="210"/>
      <c r="R170" s="210"/>
      <c r="S170" s="210"/>
      <c r="T170" s="210"/>
      <c r="U170" s="210"/>
      <c r="V170" s="52"/>
      <c r="W170" s="52"/>
      <c r="X170" s="210"/>
      <c r="Y170" s="52"/>
      <c r="Z170" s="52"/>
      <c r="AA170" s="52"/>
      <c r="AB170" s="53"/>
      <c r="AC170" s="52"/>
      <c r="AD170" s="52"/>
      <c r="AE170" s="52"/>
      <c r="AF170" s="52"/>
      <c r="AG170" s="52"/>
      <c r="AH170" s="52"/>
      <c r="AI170" s="52"/>
      <c r="AJ170" s="52"/>
      <c r="AK170" s="52"/>
      <c r="AL170" s="52"/>
      <c r="AM170" s="52"/>
      <c r="AN170" s="52"/>
      <c r="AO170" s="52"/>
      <c r="AP170" s="52"/>
      <c r="AQ170" s="52"/>
      <c r="AR170" s="52"/>
      <c r="AS170" s="52"/>
      <c r="AT170" s="52"/>
      <c r="AU170" s="52"/>
      <c r="AV170" s="38"/>
      <c r="AW170" s="38"/>
      <c r="AX170" s="38"/>
      <c r="AY170" s="52"/>
      <c r="AZ170" s="52"/>
      <c r="BA170" s="52"/>
      <c r="BB170" s="52"/>
      <c r="BC170" s="52"/>
      <c r="BD170" s="52"/>
      <c r="BE170" s="52"/>
      <c r="BF170" s="52"/>
      <c r="BG170" s="52"/>
      <c r="BH170" s="52"/>
      <c r="BI170" s="52"/>
      <c r="BJ170" s="52"/>
      <c r="BK170" s="52"/>
      <c r="BL170" s="52"/>
      <c r="BM170" s="52"/>
      <c r="BN170" s="52"/>
      <c r="BO170" s="52"/>
      <c r="BP170" s="52"/>
      <c r="BQ170" s="52"/>
      <c r="BR170" s="52"/>
    </row>
    <row r="171" spans="1:70" ht="12.75" customHeight="1" x14ac:dyDescent="0.2">
      <c r="A171" s="52"/>
      <c r="B171" s="52"/>
      <c r="C171" s="52"/>
      <c r="D171" s="52"/>
      <c r="E171" s="210"/>
      <c r="F171" s="210"/>
      <c r="G171" s="210"/>
      <c r="H171" s="210"/>
      <c r="I171" s="210"/>
      <c r="J171" s="210"/>
      <c r="K171" s="210"/>
      <c r="L171" s="210"/>
      <c r="M171" s="210"/>
      <c r="N171" s="210"/>
      <c r="O171" s="210"/>
      <c r="P171" s="210"/>
      <c r="Q171" s="210"/>
      <c r="R171" s="210"/>
      <c r="S171" s="210"/>
      <c r="T171" s="210"/>
      <c r="U171" s="210"/>
      <c r="V171" s="52"/>
      <c r="W171" s="52"/>
      <c r="X171" s="210"/>
      <c r="Y171" s="52"/>
      <c r="Z171" s="52"/>
      <c r="AA171" s="52"/>
      <c r="AB171" s="53"/>
      <c r="AC171" s="52"/>
      <c r="AD171" s="52"/>
      <c r="AE171" s="52"/>
      <c r="AF171" s="52"/>
      <c r="AG171" s="52"/>
      <c r="AH171" s="52"/>
      <c r="AI171" s="52"/>
      <c r="AJ171" s="52"/>
      <c r="AK171" s="52"/>
      <c r="AL171" s="52"/>
      <c r="AM171" s="52"/>
      <c r="AN171" s="52"/>
      <c r="AO171" s="52"/>
      <c r="AP171" s="52"/>
      <c r="AQ171" s="52"/>
      <c r="AR171" s="52"/>
      <c r="AS171" s="52"/>
      <c r="AT171" s="52"/>
      <c r="AU171" s="52"/>
      <c r="AV171" s="38"/>
      <c r="AW171" s="38"/>
      <c r="AX171" s="38"/>
      <c r="AY171" s="52"/>
      <c r="AZ171" s="52"/>
      <c r="BA171" s="52"/>
      <c r="BB171" s="52"/>
      <c r="BC171" s="52"/>
      <c r="BD171" s="52"/>
      <c r="BE171" s="52"/>
      <c r="BF171" s="52"/>
      <c r="BG171" s="52"/>
      <c r="BH171" s="52"/>
      <c r="BI171" s="52"/>
      <c r="BJ171" s="52"/>
      <c r="BK171" s="52"/>
      <c r="BL171" s="52"/>
      <c r="BM171" s="52"/>
      <c r="BN171" s="52"/>
      <c r="BO171" s="52"/>
      <c r="BP171" s="52"/>
      <c r="BQ171" s="52"/>
      <c r="BR171" s="52"/>
    </row>
    <row r="172" spans="1:70" ht="12.75" customHeight="1" x14ac:dyDescent="0.2">
      <c r="A172" s="52"/>
      <c r="B172" s="52"/>
      <c r="C172" s="52"/>
      <c r="D172" s="52"/>
      <c r="E172" s="210"/>
      <c r="F172" s="210"/>
      <c r="G172" s="210"/>
      <c r="H172" s="210"/>
      <c r="I172" s="210"/>
      <c r="J172" s="210"/>
      <c r="K172" s="210"/>
      <c r="L172" s="210"/>
      <c r="M172" s="210"/>
      <c r="N172" s="210"/>
      <c r="O172" s="210"/>
      <c r="P172" s="210"/>
      <c r="Q172" s="210"/>
      <c r="R172" s="210"/>
      <c r="S172" s="210"/>
      <c r="T172" s="210"/>
      <c r="U172" s="210"/>
      <c r="V172" s="52"/>
      <c r="W172" s="52"/>
      <c r="X172" s="210"/>
      <c r="Y172" s="52"/>
      <c r="Z172" s="52"/>
      <c r="AA172" s="52"/>
      <c r="AB172" s="53"/>
      <c r="AC172" s="52"/>
      <c r="AD172" s="52"/>
      <c r="AE172" s="52"/>
      <c r="AF172" s="52"/>
      <c r="AG172" s="52"/>
      <c r="AH172" s="52"/>
      <c r="AI172" s="52"/>
      <c r="AJ172" s="52"/>
      <c r="AK172" s="52"/>
      <c r="AL172" s="52"/>
      <c r="AM172" s="52"/>
      <c r="AN172" s="52"/>
      <c r="AO172" s="52"/>
      <c r="AP172" s="52"/>
      <c r="AQ172" s="52"/>
      <c r="AR172" s="52"/>
      <c r="AS172" s="52"/>
      <c r="AT172" s="52"/>
      <c r="AU172" s="52"/>
      <c r="AV172" s="38"/>
      <c r="AW172" s="38"/>
      <c r="AX172" s="38"/>
      <c r="AY172" s="52"/>
      <c r="AZ172" s="52"/>
      <c r="BA172" s="52"/>
      <c r="BB172" s="52"/>
      <c r="BC172" s="52"/>
      <c r="BD172" s="52"/>
      <c r="BE172" s="52"/>
      <c r="BF172" s="52"/>
      <c r="BG172" s="52"/>
      <c r="BH172" s="52"/>
      <c r="BI172" s="52"/>
      <c r="BJ172" s="52"/>
      <c r="BK172" s="52"/>
      <c r="BL172" s="52"/>
      <c r="BM172" s="52"/>
      <c r="BN172" s="52"/>
      <c r="BO172" s="52"/>
      <c r="BP172" s="52"/>
      <c r="BQ172" s="52"/>
      <c r="BR172" s="52"/>
    </row>
    <row r="173" spans="1:70" ht="12.75" customHeight="1" x14ac:dyDescent="0.2">
      <c r="A173" s="52"/>
      <c r="B173" s="52"/>
      <c r="C173" s="52"/>
      <c r="D173" s="52"/>
      <c r="E173" s="210"/>
      <c r="F173" s="210"/>
      <c r="G173" s="210"/>
      <c r="H173" s="210"/>
      <c r="I173" s="210"/>
      <c r="J173" s="210"/>
      <c r="K173" s="210"/>
      <c r="L173" s="210"/>
      <c r="M173" s="210"/>
      <c r="N173" s="210"/>
      <c r="O173" s="210"/>
      <c r="P173" s="210"/>
      <c r="Q173" s="210"/>
      <c r="R173" s="210"/>
      <c r="S173" s="210"/>
      <c r="T173" s="210"/>
      <c r="U173" s="210"/>
      <c r="V173" s="52"/>
      <c r="W173" s="52"/>
      <c r="X173" s="210"/>
      <c r="Y173" s="52"/>
      <c r="Z173" s="52"/>
      <c r="AA173" s="52"/>
      <c r="AB173" s="53"/>
      <c r="AC173" s="52"/>
      <c r="AD173" s="52"/>
      <c r="AE173" s="52"/>
      <c r="AF173" s="52"/>
      <c r="AG173" s="52"/>
      <c r="AH173" s="52"/>
      <c r="AI173" s="52"/>
      <c r="AJ173" s="52"/>
      <c r="AK173" s="52"/>
      <c r="AL173" s="52"/>
      <c r="AM173" s="52"/>
      <c r="AN173" s="52"/>
      <c r="AO173" s="52"/>
      <c r="AP173" s="52"/>
      <c r="AQ173" s="52"/>
      <c r="AR173" s="52"/>
      <c r="AS173" s="52"/>
      <c r="AT173" s="52"/>
      <c r="AU173" s="52"/>
      <c r="AV173" s="38"/>
      <c r="AW173" s="38"/>
      <c r="AX173" s="38"/>
      <c r="AY173" s="52"/>
      <c r="AZ173" s="52"/>
      <c r="BA173" s="52"/>
      <c r="BB173" s="52"/>
      <c r="BC173" s="52"/>
      <c r="BD173" s="52"/>
      <c r="BE173" s="52"/>
      <c r="BF173" s="52"/>
      <c r="BG173" s="52"/>
      <c r="BH173" s="52"/>
      <c r="BI173" s="52"/>
      <c r="BJ173" s="52"/>
      <c r="BK173" s="52"/>
      <c r="BL173" s="52"/>
      <c r="BM173" s="52"/>
      <c r="BN173" s="52"/>
      <c r="BO173" s="52"/>
      <c r="BP173" s="52"/>
      <c r="BQ173" s="52"/>
      <c r="BR173" s="52"/>
    </row>
    <row r="174" spans="1:70" ht="12.75" customHeight="1" x14ac:dyDescent="0.2">
      <c r="A174" s="52"/>
      <c r="B174" s="52"/>
      <c r="C174" s="52"/>
      <c r="D174" s="52"/>
      <c r="E174" s="210"/>
      <c r="F174" s="210"/>
      <c r="G174" s="210"/>
      <c r="H174" s="210"/>
      <c r="I174" s="210"/>
      <c r="J174" s="210"/>
      <c r="K174" s="210"/>
      <c r="L174" s="210"/>
      <c r="M174" s="210"/>
      <c r="N174" s="210"/>
      <c r="O174" s="210"/>
      <c r="P174" s="210"/>
      <c r="Q174" s="210"/>
      <c r="R174" s="210"/>
      <c r="S174" s="210"/>
      <c r="T174" s="210"/>
      <c r="U174" s="210"/>
      <c r="V174" s="52"/>
      <c r="W174" s="52"/>
      <c r="X174" s="210"/>
      <c r="Y174" s="52"/>
      <c r="Z174" s="52"/>
      <c r="AA174" s="52"/>
      <c r="AB174" s="53"/>
      <c r="AC174" s="52"/>
      <c r="AD174" s="52"/>
      <c r="AE174" s="52"/>
      <c r="AF174" s="52"/>
      <c r="AG174" s="52"/>
      <c r="AH174" s="52"/>
      <c r="AI174" s="52"/>
      <c r="AJ174" s="52"/>
      <c r="AK174" s="52"/>
      <c r="AL174" s="52"/>
      <c r="AM174" s="52"/>
      <c r="AN174" s="52"/>
      <c r="AO174" s="52"/>
      <c r="AP174" s="52"/>
      <c r="AQ174" s="52"/>
      <c r="AR174" s="52"/>
      <c r="AS174" s="52"/>
      <c r="AT174" s="52"/>
      <c r="AU174" s="52"/>
      <c r="AV174" s="38"/>
      <c r="AW174" s="38"/>
      <c r="AX174" s="38"/>
      <c r="AY174" s="52"/>
      <c r="AZ174" s="52"/>
      <c r="BA174" s="52"/>
      <c r="BB174" s="52"/>
      <c r="BC174" s="52"/>
      <c r="BD174" s="52"/>
      <c r="BE174" s="52"/>
      <c r="BF174" s="52"/>
      <c r="BG174" s="52"/>
      <c r="BH174" s="52"/>
      <c r="BI174" s="52"/>
      <c r="BJ174" s="52"/>
      <c r="BK174" s="52"/>
      <c r="BL174" s="52"/>
      <c r="BM174" s="52"/>
      <c r="BN174" s="52"/>
      <c r="BO174" s="52"/>
      <c r="BP174" s="52"/>
      <c r="BQ174" s="52"/>
      <c r="BR174" s="52"/>
    </row>
    <row r="175" spans="1:70" ht="12.75" customHeight="1" x14ac:dyDescent="0.2">
      <c r="A175" s="52"/>
      <c r="B175" s="52"/>
      <c r="C175" s="52"/>
      <c r="D175" s="52"/>
      <c r="E175" s="210"/>
      <c r="F175" s="210"/>
      <c r="G175" s="210"/>
      <c r="H175" s="210"/>
      <c r="I175" s="210"/>
      <c r="J175" s="210"/>
      <c r="K175" s="210"/>
      <c r="L175" s="210"/>
      <c r="M175" s="210"/>
      <c r="N175" s="210"/>
      <c r="O175" s="210"/>
      <c r="P175" s="210"/>
      <c r="Q175" s="210"/>
      <c r="R175" s="210"/>
      <c r="S175" s="210"/>
      <c r="T175" s="210"/>
      <c r="U175" s="210"/>
      <c r="V175" s="52"/>
      <c r="W175" s="52"/>
      <c r="X175" s="210"/>
      <c r="Y175" s="52"/>
      <c r="Z175" s="52"/>
      <c r="AA175" s="52"/>
      <c r="AB175" s="53"/>
      <c r="AC175" s="52"/>
      <c r="AD175" s="52"/>
      <c r="AE175" s="52"/>
      <c r="AF175" s="52"/>
      <c r="AG175" s="52"/>
      <c r="AH175" s="52"/>
      <c r="AI175" s="52"/>
      <c r="AJ175" s="52"/>
      <c r="AK175" s="52"/>
      <c r="AL175" s="52"/>
      <c r="AM175" s="52"/>
      <c r="AN175" s="52"/>
      <c r="AO175" s="52"/>
      <c r="AP175" s="52"/>
      <c r="AQ175" s="52"/>
      <c r="AR175" s="52"/>
      <c r="AS175" s="52"/>
      <c r="AT175" s="52"/>
      <c r="AU175" s="52"/>
      <c r="AV175" s="38"/>
      <c r="AW175" s="38"/>
      <c r="AX175" s="38"/>
      <c r="AY175" s="52"/>
      <c r="AZ175" s="52"/>
      <c r="BA175" s="52"/>
      <c r="BB175" s="52"/>
      <c r="BC175" s="52"/>
      <c r="BD175" s="52"/>
      <c r="BE175" s="52"/>
      <c r="BF175" s="52"/>
      <c r="BG175" s="52"/>
      <c r="BH175" s="52"/>
      <c r="BI175" s="52"/>
      <c r="BJ175" s="52"/>
      <c r="BK175" s="52"/>
      <c r="BL175" s="52"/>
      <c r="BM175" s="52"/>
      <c r="BN175" s="52"/>
      <c r="BO175" s="52"/>
      <c r="BP175" s="52"/>
      <c r="BQ175" s="52"/>
      <c r="BR175" s="52"/>
    </row>
    <row r="176" spans="1:70" ht="12.75" customHeight="1" x14ac:dyDescent="0.2">
      <c r="A176" s="52"/>
      <c r="B176" s="52"/>
      <c r="C176" s="52"/>
      <c r="D176" s="52"/>
      <c r="E176" s="210"/>
      <c r="F176" s="210"/>
      <c r="G176" s="210"/>
      <c r="H176" s="210"/>
      <c r="I176" s="210"/>
      <c r="J176" s="210"/>
      <c r="K176" s="210"/>
      <c r="L176" s="210"/>
      <c r="M176" s="210"/>
      <c r="N176" s="210"/>
      <c r="O176" s="210"/>
      <c r="P176" s="210"/>
      <c r="Q176" s="210"/>
      <c r="R176" s="210"/>
      <c r="S176" s="210"/>
      <c r="T176" s="210"/>
      <c r="U176" s="210"/>
      <c r="V176" s="52"/>
      <c r="W176" s="52"/>
      <c r="X176" s="210"/>
      <c r="Y176" s="52"/>
      <c r="Z176" s="52"/>
      <c r="AA176" s="52"/>
      <c r="AB176" s="53"/>
      <c r="AC176" s="52"/>
      <c r="AD176" s="52"/>
      <c r="AE176" s="52"/>
      <c r="AF176" s="52"/>
      <c r="AG176" s="52"/>
      <c r="AH176" s="52"/>
      <c r="AI176" s="52"/>
      <c r="AJ176" s="52"/>
      <c r="AK176" s="52"/>
      <c r="AL176" s="52"/>
      <c r="AM176" s="52"/>
      <c r="AN176" s="52"/>
      <c r="AO176" s="52"/>
      <c r="AP176" s="52"/>
      <c r="AQ176" s="52"/>
      <c r="AR176" s="52"/>
      <c r="AS176" s="52"/>
      <c r="AT176" s="52"/>
      <c r="AU176" s="52"/>
      <c r="AV176" s="38"/>
      <c r="AW176" s="38"/>
      <c r="AX176" s="38"/>
      <c r="AY176" s="52"/>
      <c r="AZ176" s="52"/>
      <c r="BA176" s="52"/>
      <c r="BB176" s="52"/>
      <c r="BC176" s="52"/>
      <c r="BD176" s="52"/>
      <c r="BE176" s="52"/>
      <c r="BF176" s="52"/>
      <c r="BG176" s="52"/>
      <c r="BH176" s="52"/>
      <c r="BI176" s="52"/>
      <c r="BJ176" s="52"/>
      <c r="BK176" s="52"/>
      <c r="BL176" s="52"/>
      <c r="BM176" s="52"/>
      <c r="BN176" s="52"/>
      <c r="BO176" s="52"/>
      <c r="BP176" s="52"/>
      <c r="BQ176" s="52"/>
      <c r="BR176" s="52"/>
    </row>
    <row r="177" spans="1:70" ht="12.75" customHeight="1" x14ac:dyDescent="0.2">
      <c r="A177" s="52"/>
      <c r="B177" s="52"/>
      <c r="C177" s="52"/>
      <c r="D177" s="52"/>
      <c r="E177" s="210"/>
      <c r="F177" s="210"/>
      <c r="G177" s="210"/>
      <c r="H177" s="210"/>
      <c r="I177" s="210"/>
      <c r="J177" s="210"/>
      <c r="K177" s="210"/>
      <c r="L177" s="210"/>
      <c r="M177" s="210"/>
      <c r="N177" s="210"/>
      <c r="O177" s="210"/>
      <c r="P177" s="210"/>
      <c r="Q177" s="210"/>
      <c r="R177" s="210"/>
      <c r="S177" s="210"/>
      <c r="T177" s="210"/>
      <c r="U177" s="210"/>
      <c r="V177" s="52"/>
      <c r="W177" s="52"/>
      <c r="X177" s="210"/>
      <c r="Y177" s="52"/>
      <c r="Z177" s="52"/>
      <c r="AA177" s="52"/>
      <c r="AB177" s="53"/>
      <c r="AC177" s="52"/>
      <c r="AD177" s="52"/>
      <c r="AE177" s="52"/>
      <c r="AF177" s="52"/>
      <c r="AG177" s="52"/>
      <c r="AH177" s="52"/>
      <c r="AI177" s="52"/>
      <c r="AJ177" s="52"/>
      <c r="AK177" s="52"/>
      <c r="AL177" s="52"/>
      <c r="AM177" s="52"/>
      <c r="AN177" s="52"/>
      <c r="AO177" s="52"/>
      <c r="AP177" s="52"/>
      <c r="AQ177" s="52"/>
      <c r="AR177" s="52"/>
      <c r="AS177" s="52"/>
      <c r="AT177" s="52"/>
      <c r="AU177" s="52"/>
      <c r="AV177" s="38"/>
      <c r="AW177" s="38"/>
      <c r="AX177" s="38"/>
      <c r="AY177" s="52"/>
      <c r="AZ177" s="52"/>
      <c r="BA177" s="52"/>
      <c r="BB177" s="52"/>
      <c r="BC177" s="52"/>
      <c r="BD177" s="52"/>
      <c r="BE177" s="52"/>
      <c r="BF177" s="52"/>
      <c r="BG177" s="52"/>
      <c r="BH177" s="52"/>
      <c r="BI177" s="52"/>
      <c r="BJ177" s="52"/>
      <c r="BK177" s="52"/>
      <c r="BL177" s="52"/>
      <c r="BM177" s="52"/>
      <c r="BN177" s="52"/>
      <c r="BO177" s="52"/>
      <c r="BP177" s="52"/>
      <c r="BQ177" s="52"/>
      <c r="BR177" s="52"/>
    </row>
    <row r="178" spans="1:70" ht="12.75" customHeight="1" x14ac:dyDescent="0.2">
      <c r="A178" s="52"/>
      <c r="B178" s="52"/>
      <c r="C178" s="52"/>
      <c r="D178" s="52"/>
      <c r="E178" s="210"/>
      <c r="F178" s="210"/>
      <c r="G178" s="210"/>
      <c r="H178" s="210"/>
      <c r="I178" s="210"/>
      <c r="J178" s="210"/>
      <c r="K178" s="210"/>
      <c r="L178" s="210"/>
      <c r="M178" s="210"/>
      <c r="N178" s="210"/>
      <c r="O178" s="210"/>
      <c r="P178" s="210"/>
      <c r="Q178" s="210"/>
      <c r="R178" s="210"/>
      <c r="S178" s="210"/>
      <c r="T178" s="210"/>
      <c r="U178" s="210"/>
      <c r="V178" s="52"/>
      <c r="W178" s="52"/>
      <c r="X178" s="210"/>
      <c r="Y178" s="52"/>
      <c r="Z178" s="52"/>
      <c r="AA178" s="52"/>
      <c r="AB178" s="53"/>
      <c r="AC178" s="52"/>
      <c r="AD178" s="52"/>
      <c r="AE178" s="52"/>
      <c r="AF178" s="52"/>
      <c r="AG178" s="52"/>
      <c r="AH178" s="52"/>
      <c r="AI178" s="52"/>
      <c r="AJ178" s="52"/>
      <c r="AK178" s="52"/>
      <c r="AL178" s="52"/>
      <c r="AM178" s="52"/>
      <c r="AN178" s="52"/>
      <c r="AO178" s="52"/>
      <c r="AP178" s="52"/>
      <c r="AQ178" s="52"/>
      <c r="AR178" s="52"/>
      <c r="AS178" s="52"/>
      <c r="AT178" s="52"/>
      <c r="AU178" s="52"/>
      <c r="AV178" s="38"/>
      <c r="AW178" s="38"/>
      <c r="AX178" s="38"/>
      <c r="AY178" s="52"/>
      <c r="AZ178" s="52"/>
      <c r="BA178" s="52"/>
      <c r="BB178" s="52"/>
      <c r="BC178" s="52"/>
      <c r="BD178" s="52"/>
      <c r="BE178" s="52"/>
      <c r="BF178" s="52"/>
      <c r="BG178" s="52"/>
      <c r="BH178" s="52"/>
      <c r="BI178" s="52"/>
      <c r="BJ178" s="52"/>
      <c r="BK178" s="52"/>
      <c r="BL178" s="52"/>
      <c r="BM178" s="52"/>
      <c r="BN178" s="52"/>
      <c r="BO178" s="52"/>
      <c r="BP178" s="52"/>
      <c r="BQ178" s="52"/>
      <c r="BR178" s="52"/>
    </row>
    <row r="179" spans="1:70" ht="12.75" customHeight="1" x14ac:dyDescent="0.2">
      <c r="A179" s="52"/>
      <c r="B179" s="52"/>
      <c r="C179" s="52"/>
      <c r="D179" s="52"/>
      <c r="E179" s="210"/>
      <c r="F179" s="210"/>
      <c r="G179" s="210"/>
      <c r="H179" s="210"/>
      <c r="I179" s="210"/>
      <c r="J179" s="210"/>
      <c r="K179" s="210"/>
      <c r="L179" s="210"/>
      <c r="M179" s="210"/>
      <c r="N179" s="210"/>
      <c r="O179" s="210"/>
      <c r="P179" s="210"/>
      <c r="Q179" s="210"/>
      <c r="R179" s="210"/>
      <c r="S179" s="210"/>
      <c r="T179" s="210"/>
      <c r="U179" s="210"/>
      <c r="V179" s="52"/>
      <c r="W179" s="52"/>
      <c r="X179" s="210"/>
      <c r="Y179" s="52"/>
      <c r="Z179" s="52"/>
      <c r="AA179" s="52"/>
      <c r="AB179" s="53"/>
      <c r="AC179" s="52"/>
      <c r="AD179" s="52"/>
      <c r="AE179" s="52"/>
      <c r="AF179" s="52"/>
      <c r="AG179" s="52"/>
      <c r="AH179" s="52"/>
      <c r="AI179" s="52"/>
      <c r="AJ179" s="52"/>
      <c r="AK179" s="52"/>
      <c r="AL179" s="52"/>
      <c r="AM179" s="52"/>
      <c r="AN179" s="52"/>
      <c r="AO179" s="52"/>
      <c r="AP179" s="52"/>
      <c r="AQ179" s="52"/>
      <c r="AR179" s="52"/>
      <c r="AS179" s="52"/>
      <c r="AT179" s="52"/>
      <c r="AU179" s="52"/>
      <c r="AV179" s="38"/>
      <c r="AW179" s="38"/>
      <c r="AX179" s="38"/>
      <c r="AY179" s="52"/>
      <c r="AZ179" s="52"/>
      <c r="BA179" s="52"/>
      <c r="BB179" s="52"/>
      <c r="BC179" s="52"/>
      <c r="BD179" s="52"/>
      <c r="BE179" s="52"/>
      <c r="BF179" s="52"/>
      <c r="BG179" s="52"/>
      <c r="BH179" s="52"/>
      <c r="BI179" s="52"/>
      <c r="BJ179" s="52"/>
      <c r="BK179" s="52"/>
      <c r="BL179" s="52"/>
      <c r="BM179" s="52"/>
      <c r="BN179" s="52"/>
      <c r="BO179" s="52"/>
      <c r="BP179" s="52"/>
      <c r="BQ179" s="52"/>
      <c r="BR179" s="52"/>
    </row>
    <row r="180" spans="1:70" ht="12.75" customHeight="1" x14ac:dyDescent="0.2">
      <c r="A180" s="52"/>
      <c r="B180" s="52"/>
      <c r="C180" s="52"/>
      <c r="D180" s="52"/>
      <c r="E180" s="210"/>
      <c r="F180" s="210"/>
      <c r="G180" s="210"/>
      <c r="H180" s="210"/>
      <c r="I180" s="210"/>
      <c r="J180" s="210"/>
      <c r="K180" s="210"/>
      <c r="L180" s="210"/>
      <c r="M180" s="210"/>
      <c r="N180" s="210"/>
      <c r="O180" s="210"/>
      <c r="P180" s="210"/>
      <c r="Q180" s="210"/>
      <c r="R180" s="210"/>
      <c r="S180" s="210"/>
      <c r="T180" s="210"/>
      <c r="U180" s="210"/>
      <c r="V180" s="52"/>
      <c r="W180" s="52"/>
      <c r="X180" s="210"/>
      <c r="Y180" s="52"/>
      <c r="Z180" s="52"/>
      <c r="AA180" s="52"/>
      <c r="AB180" s="53"/>
      <c r="AC180" s="52"/>
      <c r="AD180" s="52"/>
      <c r="AE180" s="52"/>
      <c r="AF180" s="52"/>
      <c r="AG180" s="52"/>
      <c r="AH180" s="52"/>
      <c r="AI180" s="52"/>
      <c r="AJ180" s="52"/>
      <c r="AK180" s="52"/>
      <c r="AL180" s="52"/>
      <c r="AM180" s="52"/>
      <c r="AN180" s="52"/>
      <c r="AO180" s="52"/>
      <c r="AP180" s="52"/>
      <c r="AQ180" s="52"/>
      <c r="AR180" s="52"/>
      <c r="AS180" s="52"/>
      <c r="AT180" s="52"/>
      <c r="AU180" s="52"/>
      <c r="AV180" s="38"/>
      <c r="AW180" s="38"/>
      <c r="AX180" s="38"/>
      <c r="AY180" s="52"/>
      <c r="AZ180" s="52"/>
      <c r="BA180" s="52"/>
      <c r="BB180" s="52"/>
      <c r="BC180" s="52"/>
      <c r="BD180" s="52"/>
      <c r="BE180" s="52"/>
      <c r="BF180" s="52"/>
      <c r="BG180" s="52"/>
      <c r="BH180" s="52"/>
      <c r="BI180" s="52"/>
      <c r="BJ180" s="52"/>
      <c r="BK180" s="52"/>
      <c r="BL180" s="52"/>
      <c r="BM180" s="52"/>
      <c r="BN180" s="52"/>
      <c r="BO180" s="52"/>
      <c r="BP180" s="52"/>
      <c r="BQ180" s="52"/>
      <c r="BR180" s="52"/>
    </row>
    <row r="181" spans="1:70" ht="12.75" customHeight="1" x14ac:dyDescent="0.2">
      <c r="A181" s="52"/>
      <c r="B181" s="52"/>
      <c r="C181" s="52"/>
      <c r="D181" s="52"/>
      <c r="E181" s="210"/>
      <c r="F181" s="210"/>
      <c r="G181" s="210"/>
      <c r="H181" s="210"/>
      <c r="I181" s="210"/>
      <c r="J181" s="210"/>
      <c r="K181" s="210"/>
      <c r="L181" s="210"/>
      <c r="M181" s="210"/>
      <c r="N181" s="210"/>
      <c r="O181" s="210"/>
      <c r="P181" s="210"/>
      <c r="Q181" s="210"/>
      <c r="R181" s="210"/>
      <c r="S181" s="210"/>
      <c r="T181" s="210"/>
      <c r="U181" s="210"/>
      <c r="V181" s="52"/>
      <c r="W181" s="52"/>
      <c r="X181" s="210"/>
      <c r="Y181" s="52"/>
      <c r="Z181" s="52"/>
      <c r="AA181" s="52"/>
      <c r="AB181" s="53"/>
      <c r="AC181" s="52"/>
      <c r="AD181" s="52"/>
      <c r="AE181" s="52"/>
      <c r="AF181" s="52"/>
      <c r="AG181" s="52"/>
      <c r="AH181" s="52"/>
      <c r="AI181" s="52"/>
      <c r="AJ181" s="52"/>
      <c r="AK181" s="52"/>
      <c r="AL181" s="52"/>
      <c r="AM181" s="52"/>
      <c r="AN181" s="52"/>
      <c r="AO181" s="52"/>
      <c r="AP181" s="52"/>
      <c r="AQ181" s="52"/>
      <c r="AR181" s="52"/>
      <c r="AS181" s="52"/>
      <c r="AT181" s="52"/>
      <c r="AU181" s="52"/>
      <c r="AV181" s="38"/>
      <c r="AW181" s="38"/>
      <c r="AX181" s="38"/>
      <c r="AY181" s="52"/>
      <c r="AZ181" s="52"/>
      <c r="BA181" s="52"/>
      <c r="BB181" s="52"/>
      <c r="BC181" s="52"/>
      <c r="BD181" s="52"/>
      <c r="BE181" s="52"/>
      <c r="BF181" s="52"/>
      <c r="BG181" s="52"/>
      <c r="BH181" s="52"/>
      <c r="BI181" s="52"/>
      <c r="BJ181" s="52"/>
      <c r="BK181" s="52"/>
      <c r="BL181" s="52"/>
      <c r="BM181" s="52"/>
      <c r="BN181" s="52"/>
      <c r="BO181" s="52"/>
      <c r="BP181" s="52"/>
      <c r="BQ181" s="52"/>
      <c r="BR181" s="52"/>
    </row>
    <row r="182" spans="1:70" ht="12.75" customHeight="1" x14ac:dyDescent="0.2">
      <c r="A182" s="52"/>
      <c r="B182" s="52"/>
      <c r="C182" s="52"/>
      <c r="D182" s="52"/>
      <c r="E182" s="210"/>
      <c r="F182" s="210"/>
      <c r="G182" s="210"/>
      <c r="H182" s="210"/>
      <c r="I182" s="210"/>
      <c r="J182" s="210"/>
      <c r="K182" s="210"/>
      <c r="L182" s="210"/>
      <c r="M182" s="210"/>
      <c r="N182" s="210"/>
      <c r="O182" s="210"/>
      <c r="P182" s="210"/>
      <c r="Q182" s="210"/>
      <c r="R182" s="210"/>
      <c r="S182" s="210"/>
      <c r="T182" s="210"/>
      <c r="U182" s="210"/>
      <c r="V182" s="52"/>
      <c r="W182" s="52"/>
      <c r="X182" s="210"/>
      <c r="Y182" s="52"/>
      <c r="Z182" s="52"/>
      <c r="AA182" s="52"/>
      <c r="AB182" s="53"/>
      <c r="AC182" s="52"/>
      <c r="AD182" s="52"/>
      <c r="AE182" s="52"/>
      <c r="AF182" s="52"/>
      <c r="AG182" s="52"/>
      <c r="AH182" s="52"/>
      <c r="AI182" s="52"/>
      <c r="AJ182" s="52"/>
      <c r="AK182" s="52"/>
      <c r="AL182" s="52"/>
      <c r="AM182" s="52"/>
      <c r="AN182" s="52"/>
      <c r="AO182" s="52"/>
      <c r="AP182" s="52"/>
      <c r="AQ182" s="52"/>
      <c r="AR182" s="52"/>
      <c r="AS182" s="52"/>
      <c r="AT182" s="52"/>
      <c r="AU182" s="52"/>
      <c r="AV182" s="38"/>
      <c r="AW182" s="38"/>
      <c r="AX182" s="38"/>
      <c r="AY182" s="52"/>
      <c r="AZ182" s="52"/>
      <c r="BA182" s="52"/>
      <c r="BB182" s="52"/>
      <c r="BC182" s="52"/>
      <c r="BD182" s="52"/>
      <c r="BE182" s="52"/>
      <c r="BF182" s="52"/>
      <c r="BG182" s="52"/>
      <c r="BH182" s="52"/>
      <c r="BI182" s="52"/>
      <c r="BJ182" s="52"/>
      <c r="BK182" s="52"/>
      <c r="BL182" s="52"/>
      <c r="BM182" s="52"/>
      <c r="BN182" s="52"/>
      <c r="BO182" s="52"/>
      <c r="BP182" s="52"/>
      <c r="BQ182" s="52"/>
      <c r="BR182" s="52"/>
    </row>
    <row r="183" spans="1:70" ht="12.75" customHeight="1" x14ac:dyDescent="0.2">
      <c r="A183" s="52"/>
      <c r="B183" s="52"/>
      <c r="C183" s="52"/>
      <c r="D183" s="52"/>
      <c r="E183" s="210"/>
      <c r="F183" s="210"/>
      <c r="G183" s="210"/>
      <c r="H183" s="210"/>
      <c r="I183" s="210"/>
      <c r="J183" s="210"/>
      <c r="K183" s="210"/>
      <c r="L183" s="210"/>
      <c r="M183" s="210"/>
      <c r="N183" s="210"/>
      <c r="O183" s="210"/>
      <c r="P183" s="210"/>
      <c r="Q183" s="210"/>
      <c r="R183" s="210"/>
      <c r="S183" s="210"/>
      <c r="T183" s="210"/>
      <c r="U183" s="210"/>
      <c r="V183" s="52"/>
      <c r="W183" s="52"/>
      <c r="X183" s="210"/>
      <c r="Y183" s="52"/>
      <c r="Z183" s="52"/>
      <c r="AA183" s="52"/>
      <c r="AB183" s="53"/>
      <c r="AC183" s="52"/>
      <c r="AD183" s="52"/>
      <c r="AE183" s="52"/>
      <c r="AF183" s="52"/>
      <c r="AG183" s="52"/>
      <c r="AH183" s="52"/>
      <c r="AI183" s="52"/>
      <c r="AJ183" s="52"/>
      <c r="AK183" s="52"/>
      <c r="AL183" s="52"/>
      <c r="AM183" s="52"/>
      <c r="AN183" s="52"/>
      <c r="AO183" s="52"/>
      <c r="AP183" s="52"/>
      <c r="AQ183" s="52"/>
      <c r="AR183" s="52"/>
      <c r="AS183" s="52"/>
      <c r="AT183" s="52"/>
      <c r="AU183" s="52"/>
      <c r="AV183" s="38"/>
      <c r="AW183" s="38"/>
      <c r="AX183" s="38"/>
      <c r="AY183" s="52"/>
      <c r="AZ183" s="52"/>
      <c r="BA183" s="52"/>
      <c r="BB183" s="52"/>
      <c r="BC183" s="52"/>
      <c r="BD183" s="52"/>
      <c r="BE183" s="52"/>
      <c r="BF183" s="52"/>
      <c r="BG183" s="52"/>
      <c r="BH183" s="52"/>
      <c r="BI183" s="52"/>
      <c r="BJ183" s="52"/>
      <c r="BK183" s="52"/>
      <c r="BL183" s="52"/>
      <c r="BM183" s="52"/>
      <c r="BN183" s="52"/>
      <c r="BO183" s="52"/>
      <c r="BP183" s="52"/>
      <c r="BQ183" s="52"/>
      <c r="BR183" s="52"/>
    </row>
    <row r="184" spans="1:70" ht="12.75" customHeight="1" x14ac:dyDescent="0.2">
      <c r="A184" s="52"/>
      <c r="B184" s="52"/>
      <c r="C184" s="52"/>
      <c r="D184" s="52"/>
      <c r="E184" s="210"/>
      <c r="F184" s="210"/>
      <c r="G184" s="210"/>
      <c r="H184" s="210"/>
      <c r="I184" s="210"/>
      <c r="J184" s="210"/>
      <c r="K184" s="210"/>
      <c r="L184" s="210"/>
      <c r="M184" s="210"/>
      <c r="N184" s="210"/>
      <c r="O184" s="210"/>
      <c r="P184" s="210"/>
      <c r="Q184" s="210"/>
      <c r="R184" s="210"/>
      <c r="S184" s="210"/>
      <c r="T184" s="210"/>
      <c r="U184" s="210"/>
      <c r="V184" s="52"/>
      <c r="W184" s="52"/>
      <c r="X184" s="210"/>
      <c r="Y184" s="52"/>
      <c r="Z184" s="52"/>
      <c r="AA184" s="52"/>
      <c r="AB184" s="53"/>
      <c r="AC184" s="52"/>
      <c r="AD184" s="52"/>
      <c r="AE184" s="52"/>
      <c r="AF184" s="52"/>
      <c r="AG184" s="52"/>
      <c r="AH184" s="52"/>
      <c r="AI184" s="52"/>
      <c r="AJ184" s="52"/>
      <c r="AK184" s="52"/>
      <c r="AL184" s="52"/>
      <c r="AM184" s="52"/>
      <c r="AN184" s="52"/>
      <c r="AO184" s="52"/>
      <c r="AP184" s="52"/>
      <c r="AQ184" s="52"/>
      <c r="AR184" s="52"/>
      <c r="AS184" s="52"/>
      <c r="AT184" s="52"/>
      <c r="AU184" s="52"/>
      <c r="AV184" s="38"/>
      <c r="AW184" s="38"/>
      <c r="AX184" s="38"/>
      <c r="AY184" s="52"/>
      <c r="AZ184" s="52"/>
      <c r="BA184" s="52"/>
      <c r="BB184" s="52"/>
      <c r="BC184" s="52"/>
      <c r="BD184" s="52"/>
      <c r="BE184" s="52"/>
      <c r="BF184" s="52"/>
      <c r="BG184" s="52"/>
      <c r="BH184" s="52"/>
      <c r="BI184" s="52"/>
      <c r="BJ184" s="52"/>
      <c r="BK184" s="52"/>
      <c r="BL184" s="52"/>
      <c r="BM184" s="52"/>
      <c r="BN184" s="52"/>
      <c r="BO184" s="52"/>
      <c r="BP184" s="52"/>
      <c r="BQ184" s="52"/>
      <c r="BR184" s="52"/>
    </row>
    <row r="185" spans="1:70" ht="12.75" customHeight="1" x14ac:dyDescent="0.2">
      <c r="A185" s="52"/>
      <c r="B185" s="52"/>
      <c r="C185" s="52"/>
      <c r="D185" s="52"/>
      <c r="E185" s="210"/>
      <c r="F185" s="210"/>
      <c r="G185" s="210"/>
      <c r="H185" s="210"/>
      <c r="I185" s="210"/>
      <c r="J185" s="210"/>
      <c r="K185" s="210"/>
      <c r="L185" s="210"/>
      <c r="M185" s="210"/>
      <c r="N185" s="210"/>
      <c r="O185" s="210"/>
      <c r="P185" s="210"/>
      <c r="Q185" s="210"/>
      <c r="R185" s="210"/>
      <c r="S185" s="210"/>
      <c r="T185" s="210"/>
      <c r="U185" s="210"/>
      <c r="V185" s="52"/>
      <c r="W185" s="52"/>
      <c r="X185" s="210"/>
      <c r="Y185" s="52"/>
      <c r="Z185" s="52"/>
      <c r="AA185" s="52"/>
      <c r="AB185" s="53"/>
      <c r="AC185" s="52"/>
      <c r="AD185" s="52"/>
      <c r="AE185" s="52"/>
      <c r="AF185" s="52"/>
      <c r="AG185" s="52"/>
      <c r="AH185" s="52"/>
      <c r="AI185" s="52"/>
      <c r="AJ185" s="52"/>
      <c r="AK185" s="52"/>
      <c r="AL185" s="52"/>
      <c r="AM185" s="52"/>
      <c r="AN185" s="52"/>
      <c r="AO185" s="52"/>
      <c r="AP185" s="52"/>
      <c r="AQ185" s="52"/>
      <c r="AR185" s="52"/>
      <c r="AS185" s="52"/>
      <c r="AT185" s="52"/>
      <c r="AU185" s="52"/>
      <c r="AV185" s="38"/>
      <c r="AW185" s="38"/>
      <c r="AX185" s="38"/>
      <c r="AY185" s="52"/>
      <c r="AZ185" s="52"/>
      <c r="BA185" s="52"/>
      <c r="BB185" s="52"/>
      <c r="BC185" s="52"/>
      <c r="BD185" s="52"/>
      <c r="BE185" s="52"/>
      <c r="BF185" s="52"/>
      <c r="BG185" s="52"/>
      <c r="BH185" s="52"/>
      <c r="BI185" s="52"/>
      <c r="BJ185" s="52"/>
      <c r="BK185" s="52"/>
      <c r="BL185" s="52"/>
      <c r="BM185" s="52"/>
      <c r="BN185" s="52"/>
      <c r="BO185" s="52"/>
      <c r="BP185" s="52"/>
      <c r="BQ185" s="52"/>
      <c r="BR185" s="52"/>
    </row>
    <row r="186" spans="1:70" ht="12.75" customHeight="1" x14ac:dyDescent="0.2">
      <c r="A186" s="52"/>
      <c r="B186" s="52"/>
      <c r="C186" s="52"/>
      <c r="D186" s="52"/>
      <c r="E186" s="210"/>
      <c r="F186" s="210"/>
      <c r="G186" s="210"/>
      <c r="H186" s="210"/>
      <c r="I186" s="210"/>
      <c r="J186" s="210"/>
      <c r="K186" s="210"/>
      <c r="L186" s="210"/>
      <c r="M186" s="210"/>
      <c r="N186" s="210"/>
      <c r="O186" s="210"/>
      <c r="P186" s="210"/>
      <c r="Q186" s="210"/>
      <c r="R186" s="210"/>
      <c r="S186" s="210"/>
      <c r="T186" s="210"/>
      <c r="U186" s="210"/>
      <c r="V186" s="52"/>
      <c r="W186" s="52"/>
      <c r="X186" s="210"/>
      <c r="Y186" s="52"/>
      <c r="Z186" s="52"/>
      <c r="AA186" s="52"/>
      <c r="AB186" s="53"/>
      <c r="AC186" s="52"/>
      <c r="AD186" s="52"/>
      <c r="AE186" s="52"/>
      <c r="AF186" s="52"/>
      <c r="AG186" s="52"/>
      <c r="AH186" s="52"/>
      <c r="AI186" s="52"/>
      <c r="AJ186" s="52"/>
      <c r="AK186" s="52"/>
      <c r="AL186" s="52"/>
      <c r="AM186" s="52"/>
      <c r="AN186" s="52"/>
      <c r="AO186" s="52"/>
      <c r="AP186" s="52"/>
      <c r="AQ186" s="52"/>
      <c r="AR186" s="52"/>
      <c r="AS186" s="52"/>
      <c r="AT186" s="52"/>
      <c r="AU186" s="52"/>
      <c r="AV186" s="38"/>
      <c r="AW186" s="38"/>
      <c r="AX186" s="38"/>
      <c r="AY186" s="52"/>
      <c r="AZ186" s="52"/>
      <c r="BA186" s="52"/>
      <c r="BB186" s="52"/>
      <c r="BC186" s="52"/>
      <c r="BD186" s="52"/>
      <c r="BE186" s="52"/>
      <c r="BF186" s="52"/>
      <c r="BG186" s="52"/>
      <c r="BH186" s="52"/>
      <c r="BI186" s="52"/>
      <c r="BJ186" s="52"/>
      <c r="BK186" s="52"/>
      <c r="BL186" s="52"/>
      <c r="BM186" s="52"/>
      <c r="BN186" s="52"/>
      <c r="BO186" s="52"/>
      <c r="BP186" s="52"/>
      <c r="BQ186" s="52"/>
      <c r="BR186" s="52"/>
    </row>
    <row r="187" spans="1:70" ht="12.75" customHeight="1" x14ac:dyDescent="0.2">
      <c r="A187" s="52"/>
      <c r="B187" s="52"/>
      <c r="C187" s="52"/>
      <c r="D187" s="52"/>
      <c r="E187" s="210"/>
      <c r="F187" s="210"/>
      <c r="G187" s="210"/>
      <c r="H187" s="210"/>
      <c r="I187" s="210"/>
      <c r="J187" s="210"/>
      <c r="K187" s="210"/>
      <c r="L187" s="210"/>
      <c r="M187" s="210"/>
      <c r="N187" s="210"/>
      <c r="O187" s="210"/>
      <c r="P187" s="210"/>
      <c r="Q187" s="210"/>
      <c r="R187" s="210"/>
      <c r="S187" s="210"/>
      <c r="T187" s="210"/>
      <c r="U187" s="210"/>
      <c r="V187" s="52"/>
      <c r="W187" s="52"/>
      <c r="X187" s="210"/>
      <c r="Y187" s="52"/>
      <c r="Z187" s="52"/>
      <c r="AA187" s="52"/>
      <c r="AB187" s="53"/>
      <c r="AC187" s="52"/>
      <c r="AD187" s="52"/>
      <c r="AE187" s="52"/>
      <c r="AF187" s="52"/>
      <c r="AG187" s="52"/>
      <c r="AH187" s="52"/>
      <c r="AI187" s="52"/>
      <c r="AJ187" s="52"/>
      <c r="AK187" s="52"/>
      <c r="AL187" s="52"/>
      <c r="AM187" s="52"/>
      <c r="AN187" s="52"/>
      <c r="AO187" s="52"/>
      <c r="AP187" s="52"/>
      <c r="AQ187" s="52"/>
      <c r="AR187" s="52"/>
      <c r="AS187" s="52"/>
      <c r="AT187" s="52"/>
      <c r="AU187" s="52"/>
      <c r="AV187" s="38"/>
      <c r="AW187" s="38"/>
      <c r="AX187" s="38"/>
      <c r="AY187" s="52"/>
      <c r="AZ187" s="52"/>
      <c r="BA187" s="52"/>
      <c r="BB187" s="52"/>
      <c r="BC187" s="52"/>
      <c r="BD187" s="52"/>
      <c r="BE187" s="52"/>
      <c r="BF187" s="52"/>
      <c r="BG187" s="52"/>
      <c r="BH187" s="52"/>
      <c r="BI187" s="52"/>
      <c r="BJ187" s="52"/>
      <c r="BK187" s="52"/>
      <c r="BL187" s="52"/>
      <c r="BM187" s="52"/>
      <c r="BN187" s="52"/>
      <c r="BO187" s="52"/>
      <c r="BP187" s="52"/>
      <c r="BQ187" s="52"/>
      <c r="BR187" s="52"/>
    </row>
    <row r="188" spans="1:70" ht="12.75" customHeight="1" x14ac:dyDescent="0.2">
      <c r="A188" s="52"/>
      <c r="B188" s="52"/>
      <c r="C188" s="52"/>
      <c r="D188" s="52"/>
      <c r="E188" s="210"/>
      <c r="F188" s="210"/>
      <c r="G188" s="210"/>
      <c r="H188" s="210"/>
      <c r="I188" s="210"/>
      <c r="J188" s="210"/>
      <c r="K188" s="210"/>
      <c r="L188" s="210"/>
      <c r="M188" s="210"/>
      <c r="N188" s="210"/>
      <c r="O188" s="210"/>
      <c r="P188" s="210"/>
      <c r="Q188" s="210"/>
      <c r="R188" s="210"/>
      <c r="S188" s="210"/>
      <c r="T188" s="210"/>
      <c r="U188" s="210"/>
      <c r="V188" s="52"/>
      <c r="W188" s="52"/>
      <c r="X188" s="210"/>
      <c r="Y188" s="52"/>
      <c r="Z188" s="52"/>
      <c r="AA188" s="52"/>
      <c r="AB188" s="53"/>
      <c r="AC188" s="52"/>
      <c r="AD188" s="52"/>
      <c r="AE188" s="52"/>
      <c r="AF188" s="52"/>
      <c r="AG188" s="52"/>
      <c r="AH188" s="52"/>
      <c r="AI188" s="52"/>
      <c r="AJ188" s="52"/>
      <c r="AK188" s="52"/>
      <c r="AL188" s="52"/>
      <c r="AM188" s="52"/>
      <c r="AN188" s="52"/>
      <c r="AO188" s="52"/>
      <c r="AP188" s="52"/>
      <c r="AQ188" s="52"/>
      <c r="AR188" s="52"/>
      <c r="AS188" s="52"/>
      <c r="AT188" s="52"/>
      <c r="AU188" s="52"/>
      <c r="AV188" s="38"/>
      <c r="AW188" s="38"/>
      <c r="AX188" s="38"/>
      <c r="AY188" s="52"/>
      <c r="AZ188" s="52"/>
      <c r="BA188" s="52"/>
      <c r="BB188" s="52"/>
      <c r="BC188" s="52"/>
      <c r="BD188" s="52"/>
      <c r="BE188" s="52"/>
      <c r="BF188" s="52"/>
      <c r="BG188" s="52"/>
      <c r="BH188" s="52"/>
      <c r="BI188" s="52"/>
      <c r="BJ188" s="52"/>
      <c r="BK188" s="52"/>
      <c r="BL188" s="52"/>
      <c r="BM188" s="52"/>
      <c r="BN188" s="52"/>
      <c r="BO188" s="52"/>
      <c r="BP188" s="52"/>
      <c r="BQ188" s="52"/>
      <c r="BR188" s="52"/>
    </row>
    <row r="189" spans="1:70" ht="12.75" customHeight="1" x14ac:dyDescent="0.2">
      <c r="A189" s="52"/>
      <c r="B189" s="52"/>
      <c r="C189" s="52"/>
      <c r="D189" s="52"/>
      <c r="E189" s="210"/>
      <c r="F189" s="210"/>
      <c r="G189" s="210"/>
      <c r="H189" s="210"/>
      <c r="I189" s="210"/>
      <c r="J189" s="210"/>
      <c r="K189" s="210"/>
      <c r="L189" s="210"/>
      <c r="M189" s="210"/>
      <c r="N189" s="210"/>
      <c r="O189" s="210"/>
      <c r="P189" s="210"/>
      <c r="Q189" s="210"/>
      <c r="R189" s="210"/>
      <c r="S189" s="210"/>
      <c r="T189" s="210"/>
      <c r="U189" s="210"/>
      <c r="V189" s="52"/>
      <c r="W189" s="52"/>
      <c r="X189" s="210"/>
      <c r="Y189" s="52"/>
      <c r="Z189" s="52"/>
      <c r="AA189" s="52"/>
      <c r="AB189" s="53"/>
      <c r="AC189" s="52"/>
      <c r="AD189" s="52"/>
      <c r="AE189" s="52"/>
      <c r="AF189" s="52"/>
      <c r="AG189" s="52"/>
      <c r="AH189" s="52"/>
      <c r="AI189" s="52"/>
      <c r="AJ189" s="52"/>
      <c r="AK189" s="52"/>
      <c r="AL189" s="52"/>
      <c r="AM189" s="52"/>
      <c r="AN189" s="52"/>
      <c r="AO189" s="52"/>
      <c r="AP189" s="52"/>
      <c r="AQ189" s="52"/>
      <c r="AR189" s="52"/>
      <c r="AS189" s="52"/>
      <c r="AT189" s="52"/>
      <c r="AU189" s="52"/>
      <c r="AV189" s="38"/>
      <c r="AW189" s="38"/>
      <c r="AX189" s="38"/>
      <c r="AY189" s="52"/>
      <c r="AZ189" s="52"/>
      <c r="BA189" s="52"/>
      <c r="BB189" s="52"/>
      <c r="BC189" s="52"/>
      <c r="BD189" s="52"/>
      <c r="BE189" s="52"/>
      <c r="BF189" s="52"/>
      <c r="BG189" s="52"/>
      <c r="BH189" s="52"/>
      <c r="BI189" s="52"/>
      <c r="BJ189" s="52"/>
      <c r="BK189" s="52"/>
      <c r="BL189" s="52"/>
      <c r="BM189" s="52"/>
      <c r="BN189" s="52"/>
      <c r="BO189" s="52"/>
      <c r="BP189" s="52"/>
      <c r="BQ189" s="52"/>
      <c r="BR189" s="52"/>
    </row>
    <row r="190" spans="1:70" ht="12.75" customHeight="1" x14ac:dyDescent="0.2">
      <c r="A190" s="52"/>
      <c r="B190" s="52"/>
      <c r="C190" s="52"/>
      <c r="D190" s="52"/>
      <c r="E190" s="210"/>
      <c r="F190" s="210"/>
      <c r="G190" s="210"/>
      <c r="H190" s="210"/>
      <c r="I190" s="210"/>
      <c r="J190" s="210"/>
      <c r="K190" s="210"/>
      <c r="L190" s="210"/>
      <c r="M190" s="210"/>
      <c r="N190" s="210"/>
      <c r="O190" s="210"/>
      <c r="P190" s="210"/>
      <c r="Q190" s="210"/>
      <c r="R190" s="210"/>
      <c r="S190" s="210"/>
      <c r="T190" s="210"/>
      <c r="U190" s="210"/>
      <c r="V190" s="52"/>
      <c r="W190" s="52"/>
      <c r="X190" s="210"/>
      <c r="Y190" s="52"/>
      <c r="Z190" s="52"/>
      <c r="AA190" s="52"/>
      <c r="AB190" s="53"/>
      <c r="AC190" s="52"/>
      <c r="AD190" s="52"/>
      <c r="AE190" s="52"/>
      <c r="AF190" s="52"/>
      <c r="AG190" s="52"/>
      <c r="AH190" s="52"/>
      <c r="AI190" s="52"/>
      <c r="AJ190" s="52"/>
      <c r="AK190" s="52"/>
      <c r="AL190" s="52"/>
      <c r="AM190" s="52"/>
      <c r="AN190" s="52"/>
      <c r="AO190" s="52"/>
      <c r="AP190" s="52"/>
      <c r="AQ190" s="52"/>
      <c r="AR190" s="52"/>
      <c r="AS190" s="52"/>
      <c r="AT190" s="52"/>
      <c r="AU190" s="52"/>
      <c r="AV190" s="38"/>
      <c r="AW190" s="38"/>
      <c r="AX190" s="38"/>
      <c r="AY190" s="52"/>
      <c r="AZ190" s="52"/>
      <c r="BA190" s="52"/>
      <c r="BB190" s="52"/>
      <c r="BC190" s="52"/>
      <c r="BD190" s="52"/>
      <c r="BE190" s="52"/>
      <c r="BF190" s="52"/>
      <c r="BG190" s="52"/>
      <c r="BH190" s="52"/>
      <c r="BI190" s="52"/>
      <c r="BJ190" s="52"/>
      <c r="BK190" s="52"/>
      <c r="BL190" s="52"/>
      <c r="BM190" s="52"/>
      <c r="BN190" s="52"/>
      <c r="BO190" s="52"/>
      <c r="BP190" s="52"/>
      <c r="BQ190" s="52"/>
      <c r="BR190" s="52"/>
    </row>
    <row r="191" spans="1:70" ht="12.75" customHeight="1" x14ac:dyDescent="0.2">
      <c r="A191" s="52"/>
      <c r="B191" s="52"/>
      <c r="C191" s="52"/>
      <c r="D191" s="52"/>
      <c r="E191" s="210"/>
      <c r="F191" s="210"/>
      <c r="G191" s="210"/>
      <c r="H191" s="210"/>
      <c r="I191" s="210"/>
      <c r="J191" s="210"/>
      <c r="K191" s="210"/>
      <c r="L191" s="210"/>
      <c r="M191" s="210"/>
      <c r="N191" s="210"/>
      <c r="O191" s="210"/>
      <c r="P191" s="210"/>
      <c r="Q191" s="210"/>
      <c r="R191" s="210"/>
      <c r="S191" s="210"/>
      <c r="T191" s="210"/>
      <c r="U191" s="210"/>
      <c r="V191" s="52"/>
      <c r="W191" s="52"/>
      <c r="X191" s="210"/>
      <c r="Y191" s="52"/>
      <c r="Z191" s="52"/>
      <c r="AA191" s="52"/>
      <c r="AB191" s="53"/>
      <c r="AC191" s="52"/>
      <c r="AD191" s="52"/>
      <c r="AE191" s="52"/>
      <c r="AF191" s="52"/>
      <c r="AG191" s="52"/>
      <c r="AH191" s="52"/>
      <c r="AI191" s="52"/>
      <c r="AJ191" s="52"/>
      <c r="AK191" s="52"/>
      <c r="AL191" s="52"/>
      <c r="AM191" s="52"/>
      <c r="AN191" s="52"/>
      <c r="AO191" s="52"/>
      <c r="AP191" s="52"/>
      <c r="AQ191" s="52"/>
      <c r="AR191" s="52"/>
      <c r="AS191" s="52"/>
      <c r="AT191" s="52"/>
      <c r="AU191" s="52"/>
      <c r="AV191" s="38"/>
      <c r="AW191" s="38"/>
      <c r="AX191" s="38"/>
      <c r="AY191" s="52"/>
      <c r="AZ191" s="52"/>
      <c r="BA191" s="52"/>
      <c r="BB191" s="52"/>
      <c r="BC191" s="52"/>
      <c r="BD191" s="52"/>
      <c r="BE191" s="52"/>
      <c r="BF191" s="52"/>
      <c r="BG191" s="52"/>
      <c r="BH191" s="52"/>
      <c r="BI191" s="52"/>
      <c r="BJ191" s="52"/>
      <c r="BK191" s="52"/>
      <c r="BL191" s="52"/>
      <c r="BM191" s="52"/>
      <c r="BN191" s="52"/>
      <c r="BO191" s="52"/>
      <c r="BP191" s="52"/>
      <c r="BQ191" s="52"/>
      <c r="BR191" s="52"/>
    </row>
    <row r="192" spans="1:70" ht="12.75" customHeight="1" x14ac:dyDescent="0.2">
      <c r="A192" s="52"/>
      <c r="B192" s="52"/>
      <c r="C192" s="52"/>
      <c r="D192" s="52"/>
      <c r="E192" s="210"/>
      <c r="F192" s="210"/>
      <c r="G192" s="210"/>
      <c r="H192" s="210"/>
      <c r="I192" s="210"/>
      <c r="J192" s="210"/>
      <c r="K192" s="210"/>
      <c r="L192" s="210"/>
      <c r="M192" s="210"/>
      <c r="N192" s="210"/>
      <c r="O192" s="210"/>
      <c r="P192" s="210"/>
      <c r="Q192" s="210"/>
      <c r="R192" s="210"/>
      <c r="S192" s="210"/>
      <c r="T192" s="210"/>
      <c r="U192" s="210"/>
      <c r="V192" s="52"/>
      <c r="W192" s="52"/>
      <c r="X192" s="210"/>
      <c r="Y192" s="52"/>
      <c r="Z192" s="52"/>
      <c r="AA192" s="52"/>
      <c r="AB192" s="53"/>
      <c r="AC192" s="52"/>
      <c r="AD192" s="52"/>
      <c r="AE192" s="52"/>
      <c r="AF192" s="52"/>
      <c r="AG192" s="52"/>
      <c r="AH192" s="52"/>
      <c r="AI192" s="52"/>
      <c r="AJ192" s="52"/>
      <c r="AK192" s="52"/>
      <c r="AL192" s="52"/>
      <c r="AM192" s="52"/>
      <c r="AN192" s="52"/>
      <c r="AO192" s="52"/>
      <c r="AP192" s="52"/>
      <c r="AQ192" s="52"/>
      <c r="AR192" s="52"/>
      <c r="AS192" s="52"/>
      <c r="AT192" s="52"/>
      <c r="AU192" s="52"/>
      <c r="AV192" s="38"/>
      <c r="AW192" s="38"/>
      <c r="AX192" s="38"/>
      <c r="AY192" s="52"/>
      <c r="AZ192" s="52"/>
      <c r="BA192" s="52"/>
      <c r="BB192" s="52"/>
      <c r="BC192" s="52"/>
      <c r="BD192" s="52"/>
      <c r="BE192" s="52"/>
      <c r="BF192" s="52"/>
      <c r="BG192" s="52"/>
      <c r="BH192" s="52"/>
      <c r="BI192" s="52"/>
      <c r="BJ192" s="52"/>
      <c r="BK192" s="52"/>
      <c r="BL192" s="52"/>
      <c r="BM192" s="52"/>
      <c r="BN192" s="52"/>
      <c r="BO192" s="52"/>
      <c r="BP192" s="52"/>
      <c r="BQ192" s="52"/>
      <c r="BR192" s="52"/>
    </row>
    <row r="193" spans="1:70" ht="12.75" customHeight="1" x14ac:dyDescent="0.2">
      <c r="A193" s="52"/>
      <c r="B193" s="52"/>
      <c r="C193" s="52"/>
      <c r="D193" s="52"/>
      <c r="E193" s="210"/>
      <c r="F193" s="210"/>
      <c r="G193" s="210"/>
      <c r="H193" s="210"/>
      <c r="I193" s="210"/>
      <c r="J193" s="210"/>
      <c r="K193" s="210"/>
      <c r="L193" s="210"/>
      <c r="M193" s="210"/>
      <c r="N193" s="210"/>
      <c r="O193" s="210"/>
      <c r="P193" s="210"/>
      <c r="Q193" s="210"/>
      <c r="R193" s="210"/>
      <c r="S193" s="210"/>
      <c r="T193" s="210"/>
      <c r="U193" s="210"/>
      <c r="V193" s="52"/>
      <c r="W193" s="52"/>
      <c r="X193" s="210"/>
      <c r="Y193" s="52"/>
      <c r="Z193" s="52"/>
      <c r="AA193" s="52"/>
      <c r="AB193" s="53"/>
      <c r="AC193" s="52"/>
      <c r="AD193" s="52"/>
      <c r="AE193" s="52"/>
      <c r="AF193" s="52"/>
      <c r="AG193" s="52"/>
      <c r="AH193" s="52"/>
      <c r="AI193" s="52"/>
      <c r="AJ193" s="52"/>
      <c r="AK193" s="52"/>
      <c r="AL193" s="52"/>
      <c r="AM193" s="52"/>
      <c r="AN193" s="52"/>
      <c r="AO193" s="52"/>
      <c r="AP193" s="52"/>
      <c r="AQ193" s="52"/>
      <c r="AR193" s="52"/>
      <c r="AS193" s="52"/>
      <c r="AT193" s="52"/>
      <c r="AU193" s="52"/>
      <c r="AV193" s="38"/>
      <c r="AW193" s="38"/>
      <c r="AX193" s="38"/>
      <c r="AY193" s="52"/>
      <c r="AZ193" s="52"/>
      <c r="BA193" s="52"/>
      <c r="BB193" s="52"/>
      <c r="BC193" s="52"/>
      <c r="BD193" s="52"/>
      <c r="BE193" s="52"/>
      <c r="BF193" s="52"/>
      <c r="BG193" s="52"/>
      <c r="BH193" s="52"/>
      <c r="BI193" s="52"/>
      <c r="BJ193" s="52"/>
      <c r="BK193" s="52"/>
      <c r="BL193" s="52"/>
      <c r="BM193" s="52"/>
      <c r="BN193" s="52"/>
      <c r="BO193" s="52"/>
      <c r="BP193" s="52"/>
      <c r="BQ193" s="52"/>
      <c r="BR193" s="52"/>
    </row>
    <row r="194" spans="1:70" ht="12.75" customHeight="1" x14ac:dyDescent="0.2">
      <c r="A194" s="52"/>
      <c r="B194" s="52"/>
      <c r="C194" s="52"/>
      <c r="D194" s="52"/>
      <c r="E194" s="210"/>
      <c r="F194" s="210"/>
      <c r="G194" s="210"/>
      <c r="H194" s="210"/>
      <c r="I194" s="210"/>
      <c r="J194" s="210"/>
      <c r="K194" s="210"/>
      <c r="L194" s="210"/>
      <c r="M194" s="210"/>
      <c r="N194" s="210"/>
      <c r="O194" s="210"/>
      <c r="P194" s="210"/>
      <c r="Q194" s="210"/>
      <c r="R194" s="210"/>
      <c r="S194" s="210"/>
      <c r="T194" s="210"/>
      <c r="U194" s="210"/>
      <c r="V194" s="52"/>
      <c r="W194" s="52"/>
      <c r="X194" s="210"/>
      <c r="Y194" s="52"/>
      <c r="Z194" s="52"/>
      <c r="AA194" s="52"/>
      <c r="AB194" s="53"/>
      <c r="AC194" s="52"/>
      <c r="AD194" s="52"/>
      <c r="AE194" s="52"/>
      <c r="AF194" s="52"/>
      <c r="AG194" s="52"/>
      <c r="AH194" s="52"/>
      <c r="AI194" s="52"/>
      <c r="AJ194" s="52"/>
      <c r="AK194" s="52"/>
      <c r="AL194" s="52"/>
      <c r="AM194" s="52"/>
      <c r="AN194" s="52"/>
      <c r="AO194" s="52"/>
      <c r="AP194" s="52"/>
      <c r="AQ194" s="52"/>
      <c r="AR194" s="52"/>
      <c r="AS194" s="52"/>
      <c r="AT194" s="52"/>
      <c r="AU194" s="52"/>
      <c r="AV194" s="38"/>
      <c r="AW194" s="38"/>
      <c r="AX194" s="38"/>
      <c r="AY194" s="52"/>
      <c r="AZ194" s="52"/>
      <c r="BA194" s="52"/>
      <c r="BB194" s="52"/>
      <c r="BC194" s="52"/>
      <c r="BD194" s="52"/>
      <c r="BE194" s="52"/>
      <c r="BF194" s="52"/>
      <c r="BG194" s="52"/>
      <c r="BH194" s="52"/>
      <c r="BI194" s="52"/>
      <c r="BJ194" s="52"/>
      <c r="BK194" s="52"/>
      <c r="BL194" s="52"/>
      <c r="BM194" s="52"/>
      <c r="BN194" s="52"/>
      <c r="BO194" s="52"/>
      <c r="BP194" s="52"/>
      <c r="BQ194" s="52"/>
      <c r="BR194" s="52"/>
    </row>
    <row r="195" spans="1:70" ht="12.75" customHeight="1" x14ac:dyDescent="0.2">
      <c r="A195" s="52"/>
      <c r="B195" s="52"/>
      <c r="C195" s="52"/>
      <c r="D195" s="52"/>
      <c r="E195" s="210"/>
      <c r="F195" s="210"/>
      <c r="G195" s="210"/>
      <c r="H195" s="210"/>
      <c r="I195" s="210"/>
      <c r="J195" s="210"/>
      <c r="K195" s="210"/>
      <c r="L195" s="210"/>
      <c r="M195" s="210"/>
      <c r="N195" s="210"/>
      <c r="O195" s="210"/>
      <c r="P195" s="210"/>
      <c r="Q195" s="210"/>
      <c r="R195" s="210"/>
      <c r="S195" s="210"/>
      <c r="T195" s="210"/>
      <c r="U195" s="210"/>
      <c r="V195" s="52"/>
      <c r="W195" s="52"/>
      <c r="X195" s="210"/>
      <c r="Y195" s="52"/>
      <c r="Z195" s="52"/>
      <c r="AA195" s="52"/>
      <c r="AB195" s="53"/>
      <c r="AC195" s="52"/>
      <c r="AD195" s="52"/>
      <c r="AE195" s="52"/>
      <c r="AF195" s="52"/>
      <c r="AG195" s="52"/>
      <c r="AH195" s="52"/>
      <c r="AI195" s="52"/>
      <c r="AJ195" s="52"/>
      <c r="AK195" s="52"/>
      <c r="AL195" s="52"/>
      <c r="AM195" s="52"/>
      <c r="AN195" s="52"/>
      <c r="AO195" s="52"/>
      <c r="AP195" s="52"/>
      <c r="AQ195" s="52"/>
      <c r="AR195" s="52"/>
      <c r="AS195" s="52"/>
      <c r="AT195" s="52"/>
      <c r="AU195" s="52"/>
      <c r="AV195" s="38"/>
      <c r="AW195" s="38"/>
      <c r="AX195" s="38"/>
      <c r="AY195" s="52"/>
      <c r="AZ195" s="52"/>
      <c r="BA195" s="52"/>
      <c r="BB195" s="52"/>
      <c r="BC195" s="52"/>
      <c r="BD195" s="52"/>
      <c r="BE195" s="52"/>
      <c r="BF195" s="52"/>
      <c r="BG195" s="52"/>
      <c r="BH195" s="52"/>
      <c r="BI195" s="52"/>
      <c r="BJ195" s="52"/>
      <c r="BK195" s="52"/>
      <c r="BL195" s="52"/>
      <c r="BM195" s="52"/>
      <c r="BN195" s="52"/>
      <c r="BO195" s="52"/>
      <c r="BP195" s="52"/>
      <c r="BQ195" s="52"/>
      <c r="BR195" s="52"/>
    </row>
    <row r="196" spans="1:70" ht="12.75" customHeight="1" x14ac:dyDescent="0.2">
      <c r="A196" s="52"/>
      <c r="B196" s="52"/>
      <c r="C196" s="52"/>
      <c r="D196" s="52"/>
      <c r="E196" s="210"/>
      <c r="F196" s="210"/>
      <c r="G196" s="210"/>
      <c r="H196" s="210"/>
      <c r="I196" s="210"/>
      <c r="J196" s="210"/>
      <c r="K196" s="210"/>
      <c r="L196" s="210"/>
      <c r="M196" s="210"/>
      <c r="N196" s="210"/>
      <c r="O196" s="210"/>
      <c r="P196" s="210"/>
      <c r="Q196" s="210"/>
      <c r="R196" s="210"/>
      <c r="S196" s="210"/>
      <c r="T196" s="210"/>
      <c r="U196" s="210"/>
      <c r="V196" s="52"/>
      <c r="W196" s="52"/>
      <c r="X196" s="210"/>
      <c r="Y196" s="52"/>
      <c r="Z196" s="52"/>
      <c r="AA196" s="52"/>
      <c r="AB196" s="53"/>
      <c r="AC196" s="52"/>
      <c r="AD196" s="52"/>
      <c r="AE196" s="52"/>
      <c r="AF196" s="52"/>
      <c r="AG196" s="52"/>
      <c r="AH196" s="52"/>
      <c r="AI196" s="52"/>
      <c r="AJ196" s="52"/>
      <c r="AK196" s="52"/>
      <c r="AL196" s="52"/>
      <c r="AM196" s="52"/>
      <c r="AN196" s="52"/>
      <c r="AO196" s="52"/>
      <c r="AP196" s="52"/>
      <c r="AQ196" s="52"/>
      <c r="AR196" s="52"/>
      <c r="AS196" s="52"/>
      <c r="AT196" s="52"/>
      <c r="AU196" s="52"/>
      <c r="AV196" s="38"/>
      <c r="AW196" s="38"/>
      <c r="AX196" s="38"/>
      <c r="AY196" s="52"/>
      <c r="AZ196" s="52"/>
      <c r="BA196" s="52"/>
      <c r="BB196" s="52"/>
      <c r="BC196" s="52"/>
      <c r="BD196" s="52"/>
      <c r="BE196" s="52"/>
      <c r="BF196" s="52"/>
      <c r="BG196" s="52"/>
      <c r="BH196" s="52"/>
      <c r="BI196" s="52"/>
      <c r="BJ196" s="52"/>
      <c r="BK196" s="52"/>
      <c r="BL196" s="52"/>
      <c r="BM196" s="52"/>
      <c r="BN196" s="52"/>
      <c r="BO196" s="52"/>
      <c r="BP196" s="52"/>
      <c r="BQ196" s="52"/>
      <c r="BR196" s="52"/>
    </row>
    <row r="197" spans="1:70" ht="12.75" customHeight="1" x14ac:dyDescent="0.2">
      <c r="A197" s="52"/>
      <c r="B197" s="52"/>
      <c r="C197" s="52"/>
      <c r="D197" s="52"/>
      <c r="E197" s="210"/>
      <c r="F197" s="210"/>
      <c r="G197" s="210"/>
      <c r="H197" s="210"/>
      <c r="I197" s="210"/>
      <c r="J197" s="210"/>
      <c r="K197" s="210"/>
      <c r="L197" s="210"/>
      <c r="M197" s="210"/>
      <c r="N197" s="210"/>
      <c r="O197" s="210"/>
      <c r="P197" s="210"/>
      <c r="Q197" s="210"/>
      <c r="R197" s="210"/>
      <c r="S197" s="210"/>
      <c r="T197" s="210"/>
      <c r="U197" s="210"/>
      <c r="V197" s="52"/>
      <c r="W197" s="52"/>
      <c r="X197" s="210"/>
      <c r="Y197" s="52"/>
      <c r="Z197" s="52"/>
      <c r="AA197" s="52"/>
      <c r="AB197" s="53"/>
      <c r="AC197" s="52"/>
      <c r="AD197" s="52"/>
      <c r="AE197" s="52"/>
      <c r="AF197" s="52"/>
      <c r="AG197" s="52"/>
      <c r="AH197" s="52"/>
      <c r="AI197" s="52"/>
      <c r="AJ197" s="52"/>
      <c r="AK197" s="52"/>
      <c r="AL197" s="52"/>
      <c r="AM197" s="52"/>
      <c r="AN197" s="52"/>
      <c r="AO197" s="52"/>
      <c r="AP197" s="52"/>
      <c r="AQ197" s="52"/>
      <c r="AR197" s="52"/>
      <c r="AS197" s="52"/>
      <c r="AT197" s="52"/>
      <c r="AU197" s="52"/>
      <c r="AV197" s="38"/>
      <c r="AW197" s="38"/>
      <c r="AX197" s="38"/>
      <c r="AY197" s="52"/>
      <c r="AZ197" s="52"/>
      <c r="BA197" s="52"/>
      <c r="BB197" s="52"/>
      <c r="BC197" s="52"/>
      <c r="BD197" s="52"/>
      <c r="BE197" s="52"/>
      <c r="BF197" s="52"/>
      <c r="BG197" s="52"/>
      <c r="BH197" s="52"/>
      <c r="BI197" s="52"/>
      <c r="BJ197" s="52"/>
      <c r="BK197" s="52"/>
      <c r="BL197" s="52"/>
      <c r="BM197" s="52"/>
      <c r="BN197" s="52"/>
      <c r="BO197" s="52"/>
      <c r="BP197" s="52"/>
      <c r="BQ197" s="52"/>
      <c r="BR197" s="52"/>
    </row>
    <row r="198" spans="1:70" ht="12.75" customHeight="1" x14ac:dyDescent="0.2">
      <c r="A198" s="52"/>
      <c r="B198" s="52"/>
      <c r="C198" s="52"/>
      <c r="D198" s="52"/>
      <c r="E198" s="210"/>
      <c r="F198" s="210"/>
      <c r="G198" s="210"/>
      <c r="H198" s="210"/>
      <c r="I198" s="210"/>
      <c r="J198" s="210"/>
      <c r="K198" s="210"/>
      <c r="L198" s="210"/>
      <c r="M198" s="210"/>
      <c r="N198" s="210"/>
      <c r="O198" s="210"/>
      <c r="P198" s="210"/>
      <c r="Q198" s="210"/>
      <c r="R198" s="210"/>
      <c r="S198" s="210"/>
      <c r="T198" s="210"/>
      <c r="U198" s="210"/>
      <c r="V198" s="52"/>
      <c r="W198" s="52"/>
      <c r="X198" s="210"/>
      <c r="Y198" s="52"/>
      <c r="Z198" s="52"/>
      <c r="AA198" s="52"/>
      <c r="AB198" s="53"/>
      <c r="AC198" s="52"/>
      <c r="AD198" s="52"/>
      <c r="AE198" s="52"/>
      <c r="AF198" s="52"/>
      <c r="AG198" s="52"/>
      <c r="AH198" s="52"/>
      <c r="AI198" s="52"/>
      <c r="AJ198" s="52"/>
      <c r="AK198" s="52"/>
      <c r="AL198" s="52"/>
      <c r="AM198" s="52"/>
      <c r="AN198" s="52"/>
      <c r="AO198" s="52"/>
      <c r="AP198" s="52"/>
      <c r="AQ198" s="52"/>
      <c r="AR198" s="52"/>
      <c r="AS198" s="52"/>
      <c r="AT198" s="52"/>
      <c r="AU198" s="52"/>
      <c r="AV198" s="38"/>
      <c r="AW198" s="38"/>
      <c r="AX198" s="38"/>
      <c r="AY198" s="52"/>
      <c r="AZ198" s="52"/>
      <c r="BA198" s="52"/>
      <c r="BB198" s="52"/>
      <c r="BC198" s="52"/>
      <c r="BD198" s="52"/>
      <c r="BE198" s="52"/>
      <c r="BF198" s="52"/>
      <c r="BG198" s="52"/>
      <c r="BH198" s="52"/>
      <c r="BI198" s="52"/>
      <c r="BJ198" s="52"/>
      <c r="BK198" s="52"/>
      <c r="BL198" s="52"/>
      <c r="BM198" s="52"/>
      <c r="BN198" s="52"/>
      <c r="BO198" s="52"/>
      <c r="BP198" s="52"/>
      <c r="BQ198" s="52"/>
      <c r="BR198" s="52"/>
    </row>
    <row r="199" spans="1:70" ht="12.75" customHeight="1" x14ac:dyDescent="0.2">
      <c r="A199" s="52"/>
      <c r="B199" s="52"/>
      <c r="C199" s="52"/>
      <c r="D199" s="52"/>
      <c r="E199" s="210"/>
      <c r="F199" s="210"/>
      <c r="G199" s="210"/>
      <c r="H199" s="210"/>
      <c r="I199" s="210"/>
      <c r="J199" s="210"/>
      <c r="K199" s="210"/>
      <c r="L199" s="210"/>
      <c r="M199" s="210"/>
      <c r="N199" s="210"/>
      <c r="O199" s="210"/>
      <c r="P199" s="210"/>
      <c r="Q199" s="210"/>
      <c r="R199" s="210"/>
      <c r="S199" s="210"/>
      <c r="T199" s="210"/>
      <c r="U199" s="210"/>
      <c r="V199" s="52"/>
      <c r="W199" s="52"/>
      <c r="X199" s="210"/>
      <c r="Y199" s="52"/>
      <c r="Z199" s="52"/>
      <c r="AA199" s="52"/>
      <c r="AB199" s="53"/>
      <c r="AC199" s="52"/>
      <c r="AD199" s="52"/>
      <c r="AE199" s="52"/>
      <c r="AF199" s="52"/>
      <c r="AG199" s="52"/>
      <c r="AH199" s="52"/>
      <c r="AI199" s="52"/>
      <c r="AJ199" s="52"/>
      <c r="AK199" s="52"/>
      <c r="AL199" s="52"/>
      <c r="AM199" s="52"/>
      <c r="AN199" s="52"/>
      <c r="AO199" s="52"/>
      <c r="AP199" s="52"/>
      <c r="AQ199" s="52"/>
      <c r="AR199" s="52"/>
      <c r="AS199" s="52"/>
      <c r="AT199" s="52"/>
      <c r="AU199" s="52"/>
      <c r="AV199" s="38"/>
      <c r="AW199" s="38"/>
      <c r="AX199" s="38"/>
      <c r="AY199" s="52"/>
      <c r="AZ199" s="52"/>
      <c r="BA199" s="52"/>
      <c r="BB199" s="52"/>
      <c r="BC199" s="52"/>
      <c r="BD199" s="52"/>
      <c r="BE199" s="52"/>
      <c r="BF199" s="52"/>
      <c r="BG199" s="52"/>
      <c r="BH199" s="52"/>
      <c r="BI199" s="52"/>
      <c r="BJ199" s="52"/>
      <c r="BK199" s="52"/>
      <c r="BL199" s="52"/>
      <c r="BM199" s="52"/>
      <c r="BN199" s="52"/>
      <c r="BO199" s="52"/>
      <c r="BP199" s="52"/>
      <c r="BQ199" s="52"/>
      <c r="BR199" s="52"/>
    </row>
    <row r="200" spans="1:70" ht="12.75" customHeight="1" x14ac:dyDescent="0.2">
      <c r="A200" s="52"/>
      <c r="B200" s="52"/>
      <c r="C200" s="52"/>
      <c r="D200" s="52"/>
      <c r="E200" s="210"/>
      <c r="F200" s="210"/>
      <c r="G200" s="210"/>
      <c r="H200" s="210"/>
      <c r="I200" s="210"/>
      <c r="J200" s="210"/>
      <c r="K200" s="210"/>
      <c r="L200" s="210"/>
      <c r="M200" s="210"/>
      <c r="N200" s="210"/>
      <c r="O200" s="210"/>
      <c r="P200" s="210"/>
      <c r="Q200" s="210"/>
      <c r="R200" s="210"/>
      <c r="S200" s="210"/>
      <c r="T200" s="210"/>
      <c r="U200" s="210"/>
      <c r="V200" s="52"/>
      <c r="W200" s="52"/>
      <c r="X200" s="210"/>
      <c r="Y200" s="52"/>
      <c r="Z200" s="52"/>
      <c r="AA200" s="52"/>
      <c r="AB200" s="53"/>
      <c r="AC200" s="52"/>
      <c r="AD200" s="52"/>
      <c r="AE200" s="52"/>
      <c r="AF200" s="52"/>
      <c r="AG200" s="52"/>
      <c r="AH200" s="52"/>
      <c r="AI200" s="52"/>
      <c r="AJ200" s="52"/>
      <c r="AK200" s="52"/>
      <c r="AL200" s="52"/>
      <c r="AM200" s="52"/>
      <c r="AN200" s="52"/>
      <c r="AO200" s="52"/>
      <c r="AP200" s="52"/>
      <c r="AQ200" s="52"/>
      <c r="AR200" s="52"/>
      <c r="AS200" s="52"/>
      <c r="AT200" s="52"/>
      <c r="AU200" s="52"/>
      <c r="AV200" s="38"/>
      <c r="AW200" s="38"/>
      <c r="AX200" s="38"/>
      <c r="AY200" s="52"/>
      <c r="AZ200" s="52"/>
      <c r="BA200" s="52"/>
      <c r="BB200" s="52"/>
      <c r="BC200" s="52"/>
      <c r="BD200" s="52"/>
      <c r="BE200" s="52"/>
      <c r="BF200" s="52"/>
      <c r="BG200" s="52"/>
      <c r="BH200" s="52"/>
      <c r="BI200" s="52"/>
      <c r="BJ200" s="52"/>
      <c r="BK200" s="52"/>
      <c r="BL200" s="52"/>
      <c r="BM200" s="52"/>
      <c r="BN200" s="52"/>
      <c r="BO200" s="52"/>
      <c r="BP200" s="52"/>
      <c r="BQ200" s="52"/>
      <c r="BR200" s="52"/>
    </row>
    <row r="201" spans="1:70" ht="12.75" customHeight="1" x14ac:dyDescent="0.2">
      <c r="A201" s="52"/>
      <c r="B201" s="52"/>
      <c r="C201" s="52"/>
      <c r="D201" s="52"/>
      <c r="E201" s="210"/>
      <c r="F201" s="210"/>
      <c r="G201" s="210"/>
      <c r="H201" s="210"/>
      <c r="I201" s="210"/>
      <c r="J201" s="210"/>
      <c r="K201" s="210"/>
      <c r="L201" s="210"/>
      <c r="M201" s="210"/>
      <c r="N201" s="210"/>
      <c r="O201" s="210"/>
      <c r="P201" s="210"/>
      <c r="Q201" s="210"/>
      <c r="R201" s="210"/>
      <c r="S201" s="210"/>
      <c r="T201" s="210"/>
      <c r="U201" s="210"/>
      <c r="V201" s="52"/>
      <c r="W201" s="52"/>
      <c r="X201" s="210"/>
      <c r="Y201" s="52"/>
      <c r="Z201" s="52"/>
      <c r="AA201" s="52"/>
      <c r="AB201" s="53"/>
      <c r="AC201" s="52"/>
      <c r="AD201" s="52"/>
      <c r="AE201" s="52"/>
      <c r="AF201" s="52"/>
      <c r="AG201" s="52"/>
      <c r="AH201" s="52"/>
      <c r="AI201" s="52"/>
      <c r="AJ201" s="52"/>
      <c r="AK201" s="52"/>
      <c r="AL201" s="52"/>
      <c r="AM201" s="52"/>
      <c r="AN201" s="52"/>
      <c r="AO201" s="52"/>
      <c r="AP201" s="52"/>
      <c r="AQ201" s="52"/>
      <c r="AR201" s="52"/>
      <c r="AS201" s="52"/>
      <c r="AT201" s="52"/>
      <c r="AU201" s="52"/>
      <c r="AV201" s="38"/>
      <c r="AW201" s="38"/>
      <c r="AX201" s="38"/>
      <c r="AY201" s="52"/>
      <c r="AZ201" s="52"/>
      <c r="BA201" s="52"/>
      <c r="BB201" s="52"/>
      <c r="BC201" s="52"/>
      <c r="BD201" s="52"/>
      <c r="BE201" s="52"/>
      <c r="BF201" s="52"/>
      <c r="BG201" s="52"/>
      <c r="BH201" s="52"/>
      <c r="BI201" s="52"/>
      <c r="BJ201" s="52"/>
      <c r="BK201" s="52"/>
      <c r="BL201" s="52"/>
      <c r="BM201" s="52"/>
      <c r="BN201" s="52"/>
      <c r="BO201" s="52"/>
      <c r="BP201" s="52"/>
      <c r="BQ201" s="52"/>
      <c r="BR201" s="52"/>
    </row>
    <row r="202" spans="1:70" ht="12.75" customHeight="1" x14ac:dyDescent="0.2">
      <c r="A202" s="52"/>
      <c r="B202" s="52"/>
      <c r="C202" s="52"/>
      <c r="D202" s="52"/>
      <c r="E202" s="210"/>
      <c r="F202" s="210"/>
      <c r="G202" s="210"/>
      <c r="H202" s="210"/>
      <c r="I202" s="210"/>
      <c r="J202" s="210"/>
      <c r="K202" s="210"/>
      <c r="L202" s="210"/>
      <c r="M202" s="210"/>
      <c r="N202" s="210"/>
      <c r="O202" s="210"/>
      <c r="P202" s="210"/>
      <c r="Q202" s="210"/>
      <c r="R202" s="210"/>
      <c r="S202" s="210"/>
      <c r="T202" s="210"/>
      <c r="U202" s="210"/>
      <c r="V202" s="52"/>
      <c r="W202" s="52"/>
      <c r="X202" s="210"/>
      <c r="Y202" s="52"/>
      <c r="Z202" s="52"/>
      <c r="AA202" s="52"/>
      <c r="AB202" s="53"/>
      <c r="AC202" s="52"/>
      <c r="AD202" s="52"/>
      <c r="AE202" s="52"/>
      <c r="AF202" s="52"/>
      <c r="AG202" s="52"/>
      <c r="AH202" s="52"/>
      <c r="AI202" s="52"/>
      <c r="AJ202" s="52"/>
      <c r="AK202" s="52"/>
      <c r="AL202" s="52"/>
      <c r="AM202" s="52"/>
      <c r="AN202" s="52"/>
      <c r="AO202" s="52"/>
      <c r="AP202" s="52"/>
      <c r="AQ202" s="52"/>
      <c r="AR202" s="52"/>
      <c r="AS202" s="52"/>
      <c r="AT202" s="52"/>
      <c r="AU202" s="52"/>
      <c r="AV202" s="38"/>
      <c r="AW202" s="38"/>
      <c r="AX202" s="38"/>
      <c r="AY202" s="52"/>
      <c r="AZ202" s="52"/>
      <c r="BA202" s="52"/>
      <c r="BB202" s="52"/>
      <c r="BC202" s="52"/>
      <c r="BD202" s="52"/>
      <c r="BE202" s="52"/>
      <c r="BF202" s="52"/>
      <c r="BG202" s="52"/>
      <c r="BH202" s="52"/>
      <c r="BI202" s="52"/>
      <c r="BJ202" s="52"/>
      <c r="BK202" s="52"/>
      <c r="BL202" s="52"/>
      <c r="BM202" s="52"/>
      <c r="BN202" s="52"/>
      <c r="BO202" s="52"/>
      <c r="BP202" s="52"/>
      <c r="BQ202" s="52"/>
      <c r="BR202" s="52"/>
    </row>
    <row r="203" spans="1:70" ht="12.75" customHeight="1" x14ac:dyDescent="0.2">
      <c r="A203" s="52"/>
      <c r="B203" s="52"/>
      <c r="C203" s="52"/>
      <c r="D203" s="52"/>
      <c r="E203" s="210"/>
      <c r="F203" s="210"/>
      <c r="G203" s="210"/>
      <c r="H203" s="210"/>
      <c r="I203" s="210"/>
      <c r="J203" s="210"/>
      <c r="K203" s="210"/>
      <c r="L203" s="210"/>
      <c r="M203" s="210"/>
      <c r="N203" s="210"/>
      <c r="O203" s="210"/>
      <c r="P203" s="210"/>
      <c r="Q203" s="210"/>
      <c r="R203" s="210"/>
      <c r="S203" s="210"/>
      <c r="T203" s="210"/>
      <c r="U203" s="210"/>
      <c r="V203" s="52"/>
      <c r="W203" s="52"/>
      <c r="X203" s="210"/>
      <c r="Y203" s="52"/>
      <c r="Z203" s="52"/>
      <c r="AA203" s="52"/>
      <c r="AB203" s="53"/>
      <c r="AC203" s="52"/>
      <c r="AD203" s="52"/>
      <c r="AE203" s="52"/>
      <c r="AF203" s="52"/>
      <c r="AG203" s="52"/>
      <c r="AH203" s="52"/>
      <c r="AI203" s="52"/>
      <c r="AJ203" s="52"/>
      <c r="AK203" s="52"/>
      <c r="AL203" s="52"/>
      <c r="AM203" s="52"/>
      <c r="AN203" s="52"/>
      <c r="AO203" s="52"/>
      <c r="AP203" s="52"/>
      <c r="AQ203" s="52"/>
      <c r="AR203" s="52"/>
      <c r="AS203" s="52"/>
      <c r="AT203" s="52"/>
      <c r="AU203" s="52"/>
      <c r="AV203" s="38"/>
      <c r="AW203" s="38"/>
      <c r="AX203" s="38"/>
      <c r="AY203" s="52"/>
      <c r="AZ203" s="52"/>
      <c r="BA203" s="52"/>
      <c r="BB203" s="52"/>
      <c r="BC203" s="52"/>
      <c r="BD203" s="52"/>
      <c r="BE203" s="52"/>
      <c r="BF203" s="52"/>
      <c r="BG203" s="52"/>
      <c r="BH203" s="52"/>
      <c r="BI203" s="52"/>
      <c r="BJ203" s="52"/>
      <c r="BK203" s="52"/>
      <c r="BL203" s="52"/>
      <c r="BM203" s="52"/>
      <c r="BN203" s="52"/>
      <c r="BO203" s="52"/>
      <c r="BP203" s="52"/>
      <c r="BQ203" s="52"/>
      <c r="BR203" s="52"/>
    </row>
    <row r="204" spans="1:70" ht="12.75" customHeight="1" x14ac:dyDescent="0.2">
      <c r="A204" s="52"/>
      <c r="B204" s="52"/>
      <c r="C204" s="52"/>
      <c r="D204" s="52"/>
      <c r="E204" s="210"/>
      <c r="F204" s="210"/>
      <c r="G204" s="210"/>
      <c r="H204" s="210"/>
      <c r="I204" s="210"/>
      <c r="J204" s="210"/>
      <c r="K204" s="210"/>
      <c r="L204" s="210"/>
      <c r="M204" s="210"/>
      <c r="N204" s="210"/>
      <c r="O204" s="210"/>
      <c r="P204" s="210"/>
      <c r="Q204" s="210"/>
      <c r="R204" s="210"/>
      <c r="S204" s="210"/>
      <c r="T204" s="210"/>
      <c r="U204" s="210"/>
      <c r="V204" s="52"/>
      <c r="W204" s="52"/>
      <c r="X204" s="210"/>
      <c r="Y204" s="52"/>
      <c r="Z204" s="52"/>
      <c r="AA204" s="52"/>
      <c r="AB204" s="53"/>
      <c r="AC204" s="52"/>
      <c r="AD204" s="52"/>
      <c r="AE204" s="52"/>
      <c r="AF204" s="52"/>
      <c r="AG204" s="52"/>
      <c r="AH204" s="52"/>
      <c r="AI204" s="52"/>
      <c r="AJ204" s="52"/>
      <c r="AK204" s="52"/>
      <c r="AL204" s="52"/>
      <c r="AM204" s="52"/>
      <c r="AN204" s="52"/>
      <c r="AO204" s="52"/>
      <c r="AP204" s="52"/>
      <c r="AQ204" s="52"/>
      <c r="AR204" s="52"/>
      <c r="AS204" s="52"/>
      <c r="AT204" s="52"/>
      <c r="AU204" s="52"/>
      <c r="AV204" s="38"/>
      <c r="AW204" s="38"/>
      <c r="AX204" s="38"/>
      <c r="AY204" s="52"/>
      <c r="AZ204" s="52"/>
      <c r="BA204" s="52"/>
      <c r="BB204" s="52"/>
      <c r="BC204" s="52"/>
      <c r="BD204" s="52"/>
      <c r="BE204" s="52"/>
      <c r="BF204" s="52"/>
      <c r="BG204" s="52"/>
      <c r="BH204" s="52"/>
      <c r="BI204" s="52"/>
      <c r="BJ204" s="52"/>
      <c r="BK204" s="52"/>
      <c r="BL204" s="52"/>
      <c r="BM204" s="52"/>
      <c r="BN204" s="52"/>
      <c r="BO204" s="52"/>
      <c r="BP204" s="52"/>
      <c r="BQ204" s="52"/>
      <c r="BR204" s="52"/>
    </row>
    <row r="205" spans="1:70" ht="12.75" customHeight="1" x14ac:dyDescent="0.2">
      <c r="A205" s="52"/>
      <c r="B205" s="52"/>
      <c r="C205" s="52"/>
      <c r="D205" s="52"/>
      <c r="E205" s="210"/>
      <c r="F205" s="210"/>
      <c r="G205" s="210"/>
      <c r="H205" s="210"/>
      <c r="I205" s="210"/>
      <c r="J205" s="210"/>
      <c r="K205" s="210"/>
      <c r="L205" s="210"/>
      <c r="M205" s="210"/>
      <c r="N205" s="210"/>
      <c r="O205" s="210"/>
      <c r="P205" s="210"/>
      <c r="Q205" s="210"/>
      <c r="R205" s="210"/>
      <c r="S205" s="210"/>
      <c r="T205" s="210"/>
      <c r="U205" s="210"/>
      <c r="V205" s="52"/>
      <c r="W205" s="52"/>
      <c r="X205" s="210"/>
      <c r="Y205" s="52"/>
      <c r="Z205" s="52"/>
      <c r="AA205" s="52"/>
      <c r="AB205" s="53"/>
      <c r="AC205" s="52"/>
      <c r="AD205" s="52"/>
      <c r="AE205" s="52"/>
      <c r="AF205" s="52"/>
      <c r="AG205" s="52"/>
      <c r="AH205" s="52"/>
      <c r="AI205" s="52"/>
      <c r="AJ205" s="52"/>
      <c r="AK205" s="52"/>
      <c r="AL205" s="52"/>
      <c r="AM205" s="52"/>
      <c r="AN205" s="52"/>
      <c r="AO205" s="52"/>
      <c r="AP205" s="52"/>
      <c r="AQ205" s="52"/>
      <c r="AR205" s="52"/>
      <c r="AS205" s="52"/>
      <c r="AT205" s="52"/>
      <c r="AU205" s="52"/>
      <c r="AV205" s="38"/>
      <c r="AW205" s="38"/>
      <c r="AX205" s="38"/>
      <c r="AY205" s="52"/>
      <c r="AZ205" s="52"/>
      <c r="BA205" s="52"/>
      <c r="BB205" s="52"/>
      <c r="BC205" s="52"/>
      <c r="BD205" s="52"/>
      <c r="BE205" s="52"/>
      <c r="BF205" s="52"/>
      <c r="BG205" s="52"/>
      <c r="BH205" s="52"/>
      <c r="BI205" s="52"/>
      <c r="BJ205" s="52"/>
      <c r="BK205" s="52"/>
      <c r="BL205" s="52"/>
      <c r="BM205" s="52"/>
      <c r="BN205" s="52"/>
      <c r="BO205" s="52"/>
      <c r="BP205" s="52"/>
      <c r="BQ205" s="52"/>
      <c r="BR205" s="52"/>
    </row>
    <row r="206" spans="1:70" ht="12.75" customHeight="1" x14ac:dyDescent="0.2">
      <c r="A206" s="52"/>
      <c r="B206" s="52"/>
      <c r="C206" s="52"/>
      <c r="D206" s="52"/>
      <c r="E206" s="210"/>
      <c r="F206" s="210"/>
      <c r="G206" s="210"/>
      <c r="H206" s="210"/>
      <c r="I206" s="210"/>
      <c r="J206" s="210"/>
      <c r="K206" s="210"/>
      <c r="L206" s="210"/>
      <c r="M206" s="210"/>
      <c r="N206" s="210"/>
      <c r="O206" s="210"/>
      <c r="P206" s="210"/>
      <c r="Q206" s="210"/>
      <c r="R206" s="210"/>
      <c r="S206" s="210"/>
      <c r="T206" s="210"/>
      <c r="U206" s="210"/>
      <c r="V206" s="52"/>
      <c r="W206" s="52"/>
      <c r="X206" s="210"/>
      <c r="Y206" s="52"/>
      <c r="Z206" s="52"/>
      <c r="AA206" s="52"/>
      <c r="AB206" s="53"/>
      <c r="AC206" s="52"/>
      <c r="AD206" s="52"/>
      <c r="AE206" s="52"/>
      <c r="AF206" s="52"/>
      <c r="AG206" s="52"/>
      <c r="AH206" s="52"/>
      <c r="AI206" s="52"/>
      <c r="AJ206" s="52"/>
      <c r="AK206" s="52"/>
      <c r="AL206" s="52"/>
      <c r="AM206" s="52"/>
      <c r="AN206" s="52"/>
      <c r="AO206" s="52"/>
      <c r="AP206" s="52"/>
      <c r="AQ206" s="52"/>
      <c r="AR206" s="52"/>
      <c r="AS206" s="52"/>
      <c r="AT206" s="52"/>
      <c r="AU206" s="52"/>
      <c r="AV206" s="38"/>
      <c r="AW206" s="38"/>
      <c r="AX206" s="38"/>
      <c r="AY206" s="52"/>
      <c r="AZ206" s="52"/>
      <c r="BA206" s="52"/>
      <c r="BB206" s="52"/>
      <c r="BC206" s="52"/>
      <c r="BD206" s="52"/>
      <c r="BE206" s="52"/>
      <c r="BF206" s="52"/>
      <c r="BG206" s="52"/>
      <c r="BH206" s="52"/>
      <c r="BI206" s="52"/>
      <c r="BJ206" s="52"/>
      <c r="BK206" s="52"/>
      <c r="BL206" s="52"/>
      <c r="BM206" s="52"/>
      <c r="BN206" s="52"/>
      <c r="BO206" s="52"/>
      <c r="BP206" s="52"/>
      <c r="BQ206" s="52"/>
      <c r="BR206" s="52"/>
    </row>
    <row r="207" spans="1:70" ht="12.75" customHeight="1" x14ac:dyDescent="0.2">
      <c r="A207" s="52"/>
      <c r="B207" s="52"/>
      <c r="C207" s="52"/>
      <c r="D207" s="52"/>
      <c r="E207" s="210"/>
      <c r="F207" s="210"/>
      <c r="G207" s="210"/>
      <c r="H207" s="210"/>
      <c r="I207" s="210"/>
      <c r="J207" s="210"/>
      <c r="K207" s="210"/>
      <c r="L207" s="210"/>
      <c r="M207" s="210"/>
      <c r="N207" s="210"/>
      <c r="O207" s="210"/>
      <c r="P207" s="210"/>
      <c r="Q207" s="210"/>
      <c r="R207" s="210"/>
      <c r="S207" s="210"/>
      <c r="T207" s="210"/>
      <c r="U207" s="210"/>
      <c r="V207" s="52"/>
      <c r="W207" s="52"/>
      <c r="X207" s="210"/>
      <c r="Y207" s="52"/>
      <c r="Z207" s="52"/>
      <c r="AA207" s="52"/>
      <c r="AB207" s="53"/>
      <c r="AC207" s="52"/>
      <c r="AD207" s="52"/>
      <c r="AE207" s="52"/>
      <c r="AF207" s="52"/>
      <c r="AG207" s="52"/>
      <c r="AH207" s="52"/>
      <c r="AI207" s="52"/>
      <c r="AJ207" s="52"/>
      <c r="AK207" s="52"/>
      <c r="AL207" s="52"/>
      <c r="AM207" s="52"/>
      <c r="AN207" s="52"/>
      <c r="AO207" s="52"/>
      <c r="AP207" s="52"/>
      <c r="AQ207" s="52"/>
      <c r="AR207" s="52"/>
      <c r="AS207" s="52"/>
      <c r="AT207" s="52"/>
      <c r="AU207" s="52"/>
      <c r="AV207" s="38"/>
      <c r="AW207" s="38"/>
      <c r="AX207" s="38"/>
      <c r="AY207" s="52"/>
      <c r="AZ207" s="52"/>
      <c r="BA207" s="52"/>
      <c r="BB207" s="52"/>
      <c r="BC207" s="52"/>
      <c r="BD207" s="52"/>
      <c r="BE207" s="52"/>
      <c r="BF207" s="52"/>
      <c r="BG207" s="52"/>
      <c r="BH207" s="52"/>
      <c r="BI207" s="52"/>
      <c r="BJ207" s="52"/>
      <c r="BK207" s="52"/>
      <c r="BL207" s="52"/>
      <c r="BM207" s="52"/>
      <c r="BN207" s="52"/>
      <c r="BO207" s="52"/>
      <c r="BP207" s="52"/>
      <c r="BQ207" s="52"/>
      <c r="BR207" s="52"/>
    </row>
    <row r="208" spans="1:70" ht="12.75" customHeight="1" x14ac:dyDescent="0.2">
      <c r="A208" s="52"/>
      <c r="B208" s="52"/>
      <c r="C208" s="52"/>
      <c r="D208" s="52"/>
      <c r="E208" s="210"/>
      <c r="F208" s="210"/>
      <c r="G208" s="210"/>
      <c r="H208" s="210"/>
      <c r="I208" s="210"/>
      <c r="J208" s="210"/>
      <c r="K208" s="210"/>
      <c r="L208" s="210"/>
      <c r="M208" s="210"/>
      <c r="N208" s="210"/>
      <c r="O208" s="210"/>
      <c r="P208" s="210"/>
      <c r="Q208" s="210"/>
      <c r="R208" s="210"/>
      <c r="S208" s="210"/>
      <c r="T208" s="210"/>
      <c r="U208" s="210"/>
      <c r="V208" s="52"/>
      <c r="W208" s="52"/>
      <c r="X208" s="210"/>
      <c r="Y208" s="52"/>
      <c r="Z208" s="52"/>
      <c r="AA208" s="52"/>
      <c r="AB208" s="53"/>
      <c r="AC208" s="52"/>
      <c r="AD208" s="52"/>
      <c r="AE208" s="52"/>
      <c r="AF208" s="52"/>
      <c r="AG208" s="52"/>
      <c r="AH208" s="52"/>
      <c r="AI208" s="52"/>
      <c r="AJ208" s="52"/>
      <c r="AK208" s="52"/>
      <c r="AL208" s="52"/>
      <c r="AM208" s="52"/>
      <c r="AN208" s="52"/>
      <c r="AO208" s="52"/>
      <c r="AP208" s="52"/>
      <c r="AQ208" s="52"/>
      <c r="AR208" s="52"/>
      <c r="AS208" s="52"/>
      <c r="AT208" s="52"/>
      <c r="AU208" s="52"/>
      <c r="AV208" s="38"/>
      <c r="AW208" s="38"/>
      <c r="AX208" s="38"/>
      <c r="AY208" s="52"/>
      <c r="AZ208" s="52"/>
      <c r="BA208" s="52"/>
      <c r="BB208" s="52"/>
      <c r="BC208" s="52"/>
      <c r="BD208" s="52"/>
      <c r="BE208" s="52"/>
      <c r="BF208" s="52"/>
      <c r="BG208" s="52"/>
      <c r="BH208" s="52"/>
      <c r="BI208" s="52"/>
      <c r="BJ208" s="52"/>
      <c r="BK208" s="52"/>
      <c r="BL208" s="52"/>
      <c r="BM208" s="52"/>
      <c r="BN208" s="52"/>
      <c r="BO208" s="52"/>
      <c r="BP208" s="52"/>
      <c r="BQ208" s="52"/>
      <c r="BR208" s="52"/>
    </row>
    <row r="209" spans="1:70" ht="12.75" customHeight="1" x14ac:dyDescent="0.2">
      <c r="A209" s="52"/>
      <c r="B209" s="52"/>
      <c r="C209" s="52"/>
      <c r="D209" s="52"/>
      <c r="E209" s="210"/>
      <c r="F209" s="210"/>
      <c r="G209" s="210"/>
      <c r="H209" s="210"/>
      <c r="I209" s="210"/>
      <c r="J209" s="210"/>
      <c r="K209" s="210"/>
      <c r="L209" s="210"/>
      <c r="M209" s="210"/>
      <c r="N209" s="210"/>
      <c r="O209" s="210"/>
      <c r="P209" s="210"/>
      <c r="Q209" s="210"/>
      <c r="R209" s="210"/>
      <c r="S209" s="210"/>
      <c r="T209" s="210"/>
      <c r="U209" s="210"/>
      <c r="V209" s="52"/>
      <c r="W209" s="52"/>
      <c r="X209" s="210"/>
      <c r="Y209" s="52"/>
      <c r="Z209" s="52"/>
      <c r="AA209" s="52"/>
      <c r="AB209" s="53"/>
      <c r="AC209" s="52"/>
      <c r="AD209" s="52"/>
      <c r="AE209" s="52"/>
      <c r="AF209" s="52"/>
      <c r="AG209" s="52"/>
      <c r="AH209" s="52"/>
      <c r="AI209" s="52"/>
      <c r="AJ209" s="52"/>
      <c r="AK209" s="52"/>
      <c r="AL209" s="52"/>
      <c r="AM209" s="52"/>
      <c r="AN209" s="52"/>
      <c r="AO209" s="52"/>
      <c r="AP209" s="52"/>
      <c r="AQ209" s="52"/>
      <c r="AR209" s="52"/>
      <c r="AS209" s="52"/>
      <c r="AT209" s="52"/>
      <c r="AU209" s="52"/>
      <c r="AV209" s="38"/>
      <c r="AW209" s="38"/>
      <c r="AX209" s="38"/>
      <c r="AY209" s="52"/>
      <c r="AZ209" s="52"/>
      <c r="BA209" s="52"/>
      <c r="BB209" s="52"/>
      <c r="BC209" s="52"/>
      <c r="BD209" s="52"/>
      <c r="BE209" s="52"/>
      <c r="BF209" s="52"/>
      <c r="BG209" s="52"/>
      <c r="BH209" s="52"/>
      <c r="BI209" s="52"/>
      <c r="BJ209" s="52"/>
      <c r="BK209" s="52"/>
      <c r="BL209" s="52"/>
      <c r="BM209" s="52"/>
      <c r="BN209" s="52"/>
      <c r="BO209" s="52"/>
      <c r="BP209" s="52"/>
      <c r="BQ209" s="52"/>
      <c r="BR209" s="52"/>
    </row>
    <row r="210" spans="1:70" ht="12.75" customHeight="1" x14ac:dyDescent="0.2">
      <c r="A210" s="52"/>
      <c r="B210" s="52"/>
      <c r="C210" s="52"/>
      <c r="D210" s="52"/>
      <c r="E210" s="210"/>
      <c r="F210" s="210"/>
      <c r="G210" s="210"/>
      <c r="H210" s="210"/>
      <c r="I210" s="210"/>
      <c r="J210" s="210"/>
      <c r="K210" s="210"/>
      <c r="L210" s="210"/>
      <c r="M210" s="210"/>
      <c r="N210" s="210"/>
      <c r="O210" s="210"/>
      <c r="P210" s="210"/>
      <c r="Q210" s="210"/>
      <c r="R210" s="210"/>
      <c r="S210" s="210"/>
      <c r="T210" s="210"/>
      <c r="U210" s="210"/>
      <c r="V210" s="52"/>
      <c r="W210" s="52"/>
      <c r="X210" s="210"/>
      <c r="Y210" s="52"/>
      <c r="Z210" s="52"/>
      <c r="AA210" s="52"/>
      <c r="AB210" s="53"/>
      <c r="AC210" s="52"/>
      <c r="AD210" s="52"/>
      <c r="AE210" s="52"/>
      <c r="AF210" s="52"/>
      <c r="AG210" s="52"/>
      <c r="AH210" s="52"/>
      <c r="AI210" s="52"/>
      <c r="AJ210" s="52"/>
      <c r="AK210" s="52"/>
      <c r="AL210" s="52"/>
      <c r="AM210" s="52"/>
      <c r="AN210" s="52"/>
      <c r="AO210" s="52"/>
      <c r="AP210" s="52"/>
      <c r="AQ210" s="52"/>
      <c r="AR210" s="52"/>
      <c r="AS210" s="52"/>
      <c r="AT210" s="52"/>
      <c r="AU210" s="52"/>
      <c r="AV210" s="38"/>
      <c r="AW210" s="38"/>
      <c r="AX210" s="38"/>
      <c r="AY210" s="52"/>
      <c r="AZ210" s="52"/>
      <c r="BA210" s="52"/>
      <c r="BB210" s="52"/>
      <c r="BC210" s="52"/>
      <c r="BD210" s="52"/>
      <c r="BE210" s="52"/>
      <c r="BF210" s="52"/>
      <c r="BG210" s="52"/>
      <c r="BH210" s="52"/>
      <c r="BI210" s="52"/>
      <c r="BJ210" s="52"/>
      <c r="BK210" s="52"/>
      <c r="BL210" s="52"/>
      <c r="BM210" s="52"/>
      <c r="BN210" s="52"/>
      <c r="BO210" s="52"/>
      <c r="BP210" s="52"/>
      <c r="BQ210" s="52"/>
      <c r="BR210" s="52"/>
    </row>
    <row r="211" spans="1:70" ht="12.75" customHeight="1" x14ac:dyDescent="0.2">
      <c r="A211" s="52"/>
      <c r="B211" s="52"/>
      <c r="C211" s="52"/>
      <c r="D211" s="52"/>
      <c r="E211" s="210"/>
      <c r="F211" s="210"/>
      <c r="G211" s="210"/>
      <c r="H211" s="210"/>
      <c r="I211" s="210"/>
      <c r="J211" s="210"/>
      <c r="K211" s="210"/>
      <c r="L211" s="210"/>
      <c r="M211" s="210"/>
      <c r="N211" s="210"/>
      <c r="O211" s="210"/>
      <c r="P211" s="210"/>
      <c r="Q211" s="210"/>
      <c r="R211" s="210"/>
      <c r="S211" s="210"/>
      <c r="T211" s="210"/>
      <c r="U211" s="210"/>
      <c r="V211" s="52"/>
      <c r="W211" s="52"/>
      <c r="X211" s="210"/>
      <c r="Y211" s="52"/>
      <c r="Z211" s="52"/>
      <c r="AA211" s="52"/>
      <c r="AB211" s="53"/>
      <c r="AC211" s="52"/>
      <c r="AD211" s="52"/>
      <c r="AE211" s="52"/>
      <c r="AF211" s="52"/>
      <c r="AG211" s="52"/>
      <c r="AH211" s="52"/>
      <c r="AI211" s="52"/>
      <c r="AJ211" s="52"/>
      <c r="AK211" s="52"/>
      <c r="AL211" s="52"/>
      <c r="AM211" s="52"/>
      <c r="AN211" s="52"/>
      <c r="AO211" s="52"/>
      <c r="AP211" s="52"/>
      <c r="AQ211" s="52"/>
      <c r="AR211" s="52"/>
      <c r="AS211" s="52"/>
      <c r="AT211" s="52"/>
      <c r="AU211" s="52"/>
      <c r="AV211" s="38"/>
      <c r="AW211" s="38"/>
      <c r="AX211" s="38"/>
      <c r="AY211" s="52"/>
      <c r="AZ211" s="52"/>
      <c r="BA211" s="52"/>
      <c r="BB211" s="52"/>
      <c r="BC211" s="52"/>
      <c r="BD211" s="52"/>
      <c r="BE211" s="52"/>
      <c r="BF211" s="52"/>
      <c r="BG211" s="52"/>
      <c r="BH211" s="52"/>
      <c r="BI211" s="52"/>
      <c r="BJ211" s="52"/>
      <c r="BK211" s="52"/>
      <c r="BL211" s="52"/>
      <c r="BM211" s="52"/>
      <c r="BN211" s="52"/>
      <c r="BO211" s="52"/>
      <c r="BP211" s="52"/>
      <c r="BQ211" s="52"/>
      <c r="BR211" s="52"/>
    </row>
    <row r="212" spans="1:70" ht="12.75" customHeight="1" x14ac:dyDescent="0.2">
      <c r="A212" s="52"/>
      <c r="B212" s="52"/>
      <c r="C212" s="52"/>
      <c r="D212" s="52"/>
      <c r="E212" s="210"/>
      <c r="F212" s="210"/>
      <c r="G212" s="210"/>
      <c r="H212" s="210"/>
      <c r="I212" s="210"/>
      <c r="J212" s="210"/>
      <c r="K212" s="210"/>
      <c r="L212" s="210"/>
      <c r="M212" s="210"/>
      <c r="N212" s="210"/>
      <c r="O212" s="210"/>
      <c r="P212" s="210"/>
      <c r="Q212" s="210"/>
      <c r="R212" s="210"/>
      <c r="S212" s="210"/>
      <c r="T212" s="210"/>
      <c r="U212" s="210"/>
      <c r="V212" s="52"/>
      <c r="W212" s="52"/>
      <c r="X212" s="210"/>
      <c r="Y212" s="52"/>
      <c r="Z212" s="52"/>
      <c r="AA212" s="52"/>
      <c r="AB212" s="53"/>
      <c r="AC212" s="52"/>
      <c r="AD212" s="52"/>
      <c r="AE212" s="52"/>
      <c r="AF212" s="52"/>
      <c r="AG212" s="52"/>
      <c r="AH212" s="52"/>
      <c r="AI212" s="52"/>
      <c r="AJ212" s="52"/>
      <c r="AK212" s="52"/>
      <c r="AL212" s="52"/>
      <c r="AM212" s="52"/>
      <c r="AN212" s="52"/>
      <c r="AO212" s="52"/>
      <c r="AP212" s="52"/>
      <c r="AQ212" s="52"/>
      <c r="AR212" s="52"/>
      <c r="AS212" s="52"/>
      <c r="AT212" s="52"/>
      <c r="AU212" s="52"/>
      <c r="AV212" s="38"/>
      <c r="AW212" s="38"/>
      <c r="AX212" s="38"/>
      <c r="AY212" s="52"/>
      <c r="AZ212" s="52"/>
      <c r="BA212" s="52"/>
      <c r="BB212" s="52"/>
      <c r="BC212" s="52"/>
      <c r="BD212" s="52"/>
      <c r="BE212" s="52"/>
      <c r="BF212" s="52"/>
      <c r="BG212" s="52"/>
      <c r="BH212" s="52"/>
      <c r="BI212" s="52"/>
      <c r="BJ212" s="52"/>
      <c r="BK212" s="52"/>
      <c r="BL212" s="52"/>
      <c r="BM212" s="52"/>
      <c r="BN212" s="52"/>
      <c r="BO212" s="52"/>
      <c r="BP212" s="52"/>
      <c r="BQ212" s="52"/>
      <c r="BR212" s="52"/>
    </row>
    <row r="213" spans="1:70" ht="12.75" customHeight="1" x14ac:dyDescent="0.2">
      <c r="A213" s="52"/>
      <c r="B213" s="52"/>
      <c r="C213" s="52"/>
      <c r="D213" s="52"/>
      <c r="E213" s="210"/>
      <c r="F213" s="210"/>
      <c r="G213" s="210"/>
      <c r="H213" s="210"/>
      <c r="I213" s="210"/>
      <c r="J213" s="210"/>
      <c r="K213" s="210"/>
      <c r="L213" s="210"/>
      <c r="M213" s="210"/>
      <c r="N213" s="210"/>
      <c r="O213" s="210"/>
      <c r="P213" s="210"/>
      <c r="Q213" s="210"/>
      <c r="R213" s="210"/>
      <c r="S213" s="210"/>
      <c r="T213" s="210"/>
      <c r="U213" s="210"/>
      <c r="V213" s="52"/>
      <c r="W213" s="52"/>
      <c r="X213" s="210"/>
      <c r="Y213" s="52"/>
      <c r="Z213" s="52"/>
      <c r="AA213" s="52"/>
      <c r="AB213" s="53"/>
      <c r="AC213" s="52"/>
      <c r="AD213" s="52"/>
      <c r="AE213" s="52"/>
      <c r="AF213" s="52"/>
      <c r="AG213" s="52"/>
      <c r="AH213" s="52"/>
      <c r="AI213" s="52"/>
      <c r="AJ213" s="52"/>
      <c r="AK213" s="52"/>
      <c r="AL213" s="52"/>
      <c r="AM213" s="52"/>
      <c r="AN213" s="52"/>
      <c r="AO213" s="52"/>
      <c r="AP213" s="52"/>
      <c r="AQ213" s="52"/>
      <c r="AR213" s="52"/>
      <c r="AS213" s="52"/>
      <c r="AT213" s="52"/>
      <c r="AU213" s="52"/>
      <c r="AV213" s="38"/>
      <c r="AW213" s="38"/>
      <c r="AX213" s="38"/>
      <c r="AY213" s="52"/>
      <c r="AZ213" s="52"/>
      <c r="BA213" s="52"/>
      <c r="BB213" s="52"/>
      <c r="BC213" s="52"/>
      <c r="BD213" s="52"/>
      <c r="BE213" s="52"/>
      <c r="BF213" s="52"/>
      <c r="BG213" s="52"/>
      <c r="BH213" s="52"/>
      <c r="BI213" s="52"/>
      <c r="BJ213" s="52"/>
      <c r="BK213" s="52"/>
      <c r="BL213" s="52"/>
      <c r="BM213" s="52"/>
      <c r="BN213" s="52"/>
      <c r="BO213" s="52"/>
      <c r="BP213" s="52"/>
      <c r="BQ213" s="52"/>
      <c r="BR213" s="52"/>
    </row>
    <row r="214" spans="1:70" ht="12.75" customHeight="1" x14ac:dyDescent="0.2">
      <c r="A214" s="52"/>
      <c r="B214" s="52"/>
      <c r="C214" s="52"/>
      <c r="D214" s="52"/>
      <c r="E214" s="210"/>
      <c r="F214" s="210"/>
      <c r="G214" s="210"/>
      <c r="H214" s="210"/>
      <c r="I214" s="210"/>
      <c r="J214" s="210"/>
      <c r="K214" s="210"/>
      <c r="L214" s="210"/>
      <c r="M214" s="210"/>
      <c r="N214" s="210"/>
      <c r="O214" s="210"/>
      <c r="P214" s="210"/>
      <c r="Q214" s="210"/>
      <c r="R214" s="210"/>
      <c r="S214" s="210"/>
      <c r="T214" s="210"/>
      <c r="U214" s="210"/>
      <c r="V214" s="52"/>
      <c r="W214" s="52"/>
      <c r="X214" s="210"/>
      <c r="Y214" s="52"/>
      <c r="Z214" s="52"/>
      <c r="AA214" s="52"/>
      <c r="AB214" s="53"/>
      <c r="AC214" s="52"/>
      <c r="AD214" s="52"/>
      <c r="AE214" s="52"/>
      <c r="AF214" s="52"/>
      <c r="AG214" s="52"/>
      <c r="AH214" s="52"/>
      <c r="AI214" s="52"/>
      <c r="AJ214" s="52"/>
      <c r="AK214" s="52"/>
      <c r="AL214" s="52"/>
      <c r="AM214" s="52"/>
      <c r="AN214" s="52"/>
      <c r="AO214" s="52"/>
      <c r="AP214" s="52"/>
      <c r="AQ214" s="52"/>
      <c r="AR214" s="52"/>
      <c r="AS214" s="52"/>
      <c r="AT214" s="52"/>
      <c r="AU214" s="52"/>
      <c r="AV214" s="38"/>
      <c r="AW214" s="38"/>
      <c r="AX214" s="38"/>
      <c r="AY214" s="52"/>
      <c r="AZ214" s="52"/>
      <c r="BA214" s="52"/>
      <c r="BB214" s="52"/>
      <c r="BC214" s="52"/>
      <c r="BD214" s="52"/>
      <c r="BE214" s="52"/>
      <c r="BF214" s="52"/>
      <c r="BG214" s="52"/>
      <c r="BH214" s="52"/>
      <c r="BI214" s="52"/>
      <c r="BJ214" s="52"/>
      <c r="BK214" s="52"/>
      <c r="BL214" s="52"/>
      <c r="BM214" s="52"/>
      <c r="BN214" s="52"/>
      <c r="BO214" s="52"/>
      <c r="BP214" s="52"/>
      <c r="BQ214" s="52"/>
      <c r="BR214" s="52"/>
    </row>
    <row r="215" spans="1:70" ht="12.75" customHeight="1" x14ac:dyDescent="0.2">
      <c r="A215" s="52"/>
      <c r="B215" s="52"/>
      <c r="C215" s="52"/>
      <c r="D215" s="52"/>
      <c r="E215" s="210"/>
      <c r="F215" s="210"/>
      <c r="G215" s="210"/>
      <c r="H215" s="210"/>
      <c r="I215" s="210"/>
      <c r="J215" s="210"/>
      <c r="K215" s="210"/>
      <c r="L215" s="210"/>
      <c r="M215" s="210"/>
      <c r="N215" s="210"/>
      <c r="O215" s="210"/>
      <c r="P215" s="210"/>
      <c r="Q215" s="210"/>
      <c r="R215" s="210"/>
      <c r="S215" s="210"/>
      <c r="T215" s="210"/>
      <c r="U215" s="210"/>
      <c r="V215" s="52"/>
      <c r="W215" s="52"/>
      <c r="X215" s="210"/>
      <c r="Y215" s="52"/>
      <c r="Z215" s="52"/>
      <c r="AA215" s="52"/>
      <c r="AB215" s="53"/>
      <c r="AC215" s="52"/>
      <c r="AD215" s="52"/>
      <c r="AE215" s="52"/>
      <c r="AF215" s="52"/>
      <c r="AG215" s="52"/>
      <c r="AH215" s="52"/>
      <c r="AI215" s="52"/>
      <c r="AJ215" s="52"/>
      <c r="AK215" s="52"/>
      <c r="AL215" s="52"/>
      <c r="AM215" s="52"/>
      <c r="AN215" s="52"/>
      <c r="AO215" s="52"/>
      <c r="AP215" s="52"/>
      <c r="AQ215" s="52"/>
      <c r="AR215" s="52"/>
      <c r="AS215" s="52"/>
      <c r="AT215" s="52"/>
      <c r="AU215" s="52"/>
      <c r="AV215" s="38"/>
      <c r="AW215" s="38"/>
      <c r="AX215" s="38"/>
      <c r="AY215" s="52"/>
      <c r="AZ215" s="52"/>
      <c r="BA215" s="52"/>
      <c r="BB215" s="52"/>
      <c r="BC215" s="52"/>
      <c r="BD215" s="52"/>
      <c r="BE215" s="52"/>
      <c r="BF215" s="52"/>
      <c r="BG215" s="52"/>
      <c r="BH215" s="52"/>
      <c r="BI215" s="52"/>
      <c r="BJ215" s="52"/>
      <c r="BK215" s="52"/>
      <c r="BL215" s="52"/>
      <c r="BM215" s="52"/>
      <c r="BN215" s="52"/>
      <c r="BO215" s="52"/>
      <c r="BP215" s="52"/>
      <c r="BQ215" s="52"/>
      <c r="BR215" s="52"/>
    </row>
    <row r="216" spans="1:70" ht="12.75" customHeight="1" x14ac:dyDescent="0.2">
      <c r="A216" s="52"/>
      <c r="B216" s="52"/>
      <c r="C216" s="52"/>
      <c r="D216" s="52"/>
      <c r="E216" s="210"/>
      <c r="F216" s="210"/>
      <c r="G216" s="210"/>
      <c r="H216" s="210"/>
      <c r="I216" s="210"/>
      <c r="J216" s="210"/>
      <c r="K216" s="210"/>
      <c r="L216" s="210"/>
      <c r="M216" s="210"/>
      <c r="N216" s="210"/>
      <c r="O216" s="210"/>
      <c r="P216" s="210"/>
      <c r="Q216" s="210"/>
      <c r="R216" s="210"/>
      <c r="S216" s="210"/>
      <c r="T216" s="210"/>
      <c r="U216" s="210"/>
      <c r="V216" s="52"/>
      <c r="W216" s="52"/>
      <c r="X216" s="210"/>
      <c r="Y216" s="52"/>
      <c r="Z216" s="52"/>
      <c r="AA216" s="52"/>
      <c r="AB216" s="53"/>
      <c r="AC216" s="52"/>
      <c r="AD216" s="52"/>
      <c r="AE216" s="52"/>
      <c r="AF216" s="52"/>
      <c r="AG216" s="52"/>
      <c r="AH216" s="52"/>
      <c r="AI216" s="52"/>
      <c r="AJ216" s="52"/>
      <c r="AK216" s="52"/>
      <c r="AL216" s="52"/>
      <c r="AM216" s="52"/>
      <c r="AN216" s="52"/>
      <c r="AO216" s="52"/>
      <c r="AP216" s="52"/>
      <c r="AQ216" s="52"/>
      <c r="AR216" s="52"/>
      <c r="AS216" s="52"/>
      <c r="AT216" s="52"/>
      <c r="AU216" s="52"/>
      <c r="AV216" s="38"/>
      <c r="AW216" s="38"/>
      <c r="AX216" s="38"/>
      <c r="AY216" s="52"/>
      <c r="AZ216" s="52"/>
      <c r="BA216" s="52"/>
      <c r="BB216" s="52"/>
      <c r="BC216" s="52"/>
      <c r="BD216" s="52"/>
      <c r="BE216" s="52"/>
      <c r="BF216" s="52"/>
      <c r="BG216" s="52"/>
      <c r="BH216" s="52"/>
      <c r="BI216" s="52"/>
      <c r="BJ216" s="52"/>
      <c r="BK216" s="52"/>
      <c r="BL216" s="52"/>
      <c r="BM216" s="52"/>
      <c r="BN216" s="52"/>
      <c r="BO216" s="52"/>
      <c r="BP216" s="52"/>
      <c r="BQ216" s="52"/>
      <c r="BR216" s="52"/>
    </row>
    <row r="217" spans="1:70" ht="12.75" customHeight="1" x14ac:dyDescent="0.2">
      <c r="A217" s="52"/>
      <c r="B217" s="52"/>
      <c r="C217" s="52"/>
      <c r="D217" s="52"/>
      <c r="E217" s="210"/>
      <c r="F217" s="210"/>
      <c r="G217" s="210"/>
      <c r="H217" s="210"/>
      <c r="I217" s="210"/>
      <c r="J217" s="210"/>
      <c r="K217" s="210"/>
      <c r="L217" s="210"/>
      <c r="M217" s="210"/>
      <c r="N217" s="210"/>
      <c r="O217" s="210"/>
      <c r="P217" s="210"/>
      <c r="Q217" s="210"/>
      <c r="R217" s="210"/>
      <c r="S217" s="210"/>
      <c r="T217" s="210"/>
      <c r="U217" s="210"/>
      <c r="V217" s="52"/>
      <c r="W217" s="52"/>
      <c r="X217" s="210"/>
      <c r="Y217" s="52"/>
      <c r="Z217" s="52"/>
      <c r="AA217" s="52"/>
      <c r="AB217" s="53"/>
      <c r="AC217" s="52"/>
      <c r="AD217" s="52"/>
      <c r="AE217" s="52"/>
      <c r="AF217" s="52"/>
      <c r="AG217" s="52"/>
      <c r="AH217" s="52"/>
      <c r="AI217" s="52"/>
      <c r="AJ217" s="52"/>
      <c r="AK217" s="52"/>
      <c r="AL217" s="52"/>
      <c r="AM217" s="52"/>
      <c r="AN217" s="52"/>
      <c r="AO217" s="52"/>
      <c r="AP217" s="52"/>
      <c r="AQ217" s="52"/>
      <c r="AR217" s="52"/>
      <c r="AS217" s="52"/>
      <c r="AT217" s="52"/>
      <c r="AU217" s="52"/>
      <c r="AV217" s="38"/>
      <c r="AW217" s="38"/>
      <c r="AX217" s="38"/>
      <c r="AY217" s="52"/>
      <c r="AZ217" s="52"/>
      <c r="BA217" s="52"/>
      <c r="BB217" s="52"/>
      <c r="BC217" s="52"/>
      <c r="BD217" s="52"/>
      <c r="BE217" s="52"/>
      <c r="BF217" s="52"/>
      <c r="BG217" s="52"/>
      <c r="BH217" s="52"/>
      <c r="BI217" s="52"/>
      <c r="BJ217" s="52"/>
      <c r="BK217" s="52"/>
      <c r="BL217" s="52"/>
      <c r="BM217" s="52"/>
      <c r="BN217" s="52"/>
      <c r="BO217" s="52"/>
      <c r="BP217" s="52"/>
      <c r="BQ217" s="52"/>
      <c r="BR217" s="52"/>
    </row>
    <row r="218" spans="1:70" ht="12.75" customHeight="1" x14ac:dyDescent="0.2">
      <c r="A218" s="52"/>
      <c r="B218" s="52"/>
      <c r="C218" s="52"/>
      <c r="D218" s="52"/>
      <c r="E218" s="210"/>
      <c r="F218" s="210"/>
      <c r="G218" s="210"/>
      <c r="H218" s="210"/>
      <c r="I218" s="210"/>
      <c r="J218" s="210"/>
      <c r="K218" s="210"/>
      <c r="L218" s="210"/>
      <c r="M218" s="210"/>
      <c r="N218" s="210"/>
      <c r="O218" s="210"/>
      <c r="P218" s="210"/>
      <c r="Q218" s="210"/>
      <c r="R218" s="210"/>
      <c r="S218" s="210"/>
      <c r="T218" s="210"/>
      <c r="U218" s="210"/>
      <c r="V218" s="52"/>
      <c r="W218" s="52"/>
      <c r="X218" s="210"/>
      <c r="Y218" s="52"/>
      <c r="Z218" s="52"/>
      <c r="AA218" s="52"/>
      <c r="AB218" s="53"/>
      <c r="AC218" s="52"/>
      <c r="AD218" s="52"/>
      <c r="AE218" s="52"/>
      <c r="AF218" s="52"/>
      <c r="AG218" s="52"/>
      <c r="AH218" s="52"/>
      <c r="AI218" s="52"/>
      <c r="AJ218" s="52"/>
      <c r="AK218" s="52"/>
      <c r="AL218" s="52"/>
      <c r="AM218" s="52"/>
      <c r="AN218" s="52"/>
      <c r="AO218" s="52"/>
      <c r="AP218" s="52"/>
      <c r="AQ218" s="52"/>
      <c r="AR218" s="52"/>
      <c r="AS218" s="52"/>
      <c r="AT218" s="52"/>
      <c r="AU218" s="52"/>
      <c r="AV218" s="38"/>
      <c r="AW218" s="38"/>
      <c r="AX218" s="38"/>
      <c r="AY218" s="52"/>
      <c r="AZ218" s="52"/>
      <c r="BA218" s="52"/>
      <c r="BB218" s="52"/>
      <c r="BC218" s="52"/>
      <c r="BD218" s="52"/>
      <c r="BE218" s="52"/>
      <c r="BF218" s="52"/>
      <c r="BG218" s="52"/>
      <c r="BH218" s="52"/>
      <c r="BI218" s="52"/>
      <c r="BJ218" s="52"/>
      <c r="BK218" s="52"/>
      <c r="BL218" s="52"/>
      <c r="BM218" s="52"/>
      <c r="BN218" s="52"/>
      <c r="BO218" s="52"/>
      <c r="BP218" s="52"/>
      <c r="BQ218" s="52"/>
      <c r="BR218" s="52"/>
    </row>
    <row r="219" spans="1:70" ht="12.75" customHeight="1" x14ac:dyDescent="0.2">
      <c r="A219" s="52"/>
      <c r="B219" s="52"/>
      <c r="C219" s="52"/>
      <c r="D219" s="52"/>
      <c r="E219" s="210"/>
      <c r="F219" s="210"/>
      <c r="G219" s="210"/>
      <c r="H219" s="210"/>
      <c r="I219" s="210"/>
      <c r="J219" s="210"/>
      <c r="K219" s="210"/>
      <c r="L219" s="210"/>
      <c r="M219" s="210"/>
      <c r="N219" s="210"/>
      <c r="O219" s="210"/>
      <c r="P219" s="210"/>
      <c r="Q219" s="210"/>
      <c r="R219" s="210"/>
      <c r="S219" s="210"/>
      <c r="T219" s="210"/>
      <c r="U219" s="210"/>
      <c r="V219" s="52"/>
      <c r="W219" s="52"/>
      <c r="X219" s="210"/>
      <c r="Y219" s="52"/>
      <c r="Z219" s="52"/>
      <c r="AA219" s="52"/>
      <c r="AB219" s="53"/>
      <c r="AC219" s="52"/>
      <c r="AD219" s="52"/>
      <c r="AE219" s="52"/>
      <c r="AF219" s="52"/>
      <c r="AG219" s="52"/>
      <c r="AH219" s="52"/>
      <c r="AI219" s="52"/>
      <c r="AJ219" s="52"/>
      <c r="AK219" s="52"/>
      <c r="AL219" s="52"/>
      <c r="AM219" s="52"/>
      <c r="AN219" s="52"/>
      <c r="AO219" s="52"/>
      <c r="AP219" s="52"/>
      <c r="AQ219" s="52"/>
      <c r="AR219" s="52"/>
      <c r="AS219" s="52"/>
      <c r="AT219" s="52"/>
      <c r="AU219" s="52"/>
      <c r="AV219" s="38"/>
      <c r="AW219" s="38"/>
      <c r="AX219" s="38"/>
      <c r="AY219" s="52"/>
      <c r="AZ219" s="52"/>
      <c r="BA219" s="52"/>
      <c r="BB219" s="52"/>
      <c r="BC219" s="52"/>
      <c r="BD219" s="52"/>
      <c r="BE219" s="52"/>
      <c r="BF219" s="52"/>
      <c r="BG219" s="52"/>
      <c r="BH219" s="52"/>
      <c r="BI219" s="52"/>
      <c r="BJ219" s="52"/>
      <c r="BK219" s="52"/>
      <c r="BL219" s="52"/>
      <c r="BM219" s="52"/>
      <c r="BN219" s="52"/>
      <c r="BO219" s="52"/>
      <c r="BP219" s="52"/>
      <c r="BQ219" s="52"/>
      <c r="BR219" s="52"/>
    </row>
    <row r="220" spans="1:70" ht="15.75" customHeight="1" x14ac:dyDescent="0.2"/>
    <row r="221" spans="1:70" ht="15.75" customHeight="1" x14ac:dyDescent="0.2"/>
    <row r="222" spans="1:70" ht="15.75" customHeight="1" x14ac:dyDescent="0.2"/>
    <row r="223" spans="1:70" ht="15.75" customHeight="1" x14ac:dyDescent="0.2"/>
    <row r="224" spans="1:70"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formatCells="0" formatColumns="0" formatRows="0" sort="0" autoFilter="0" pivotTables="0"/>
  <mergeCells count="25">
    <mergeCell ref="AV2:AX3"/>
    <mergeCell ref="AJ2:AM3"/>
    <mergeCell ref="AF2:AI3"/>
    <mergeCell ref="R3:S4"/>
    <mergeCell ref="T3:T4"/>
    <mergeCell ref="U3:U4"/>
    <mergeCell ref="X2:AA3"/>
    <mergeCell ref="AN2:AQ3"/>
    <mergeCell ref="AB2:AE3"/>
    <mergeCell ref="AV1:AX1"/>
    <mergeCell ref="A2:E2"/>
    <mergeCell ref="F2:S2"/>
    <mergeCell ref="V2:V4"/>
    <mergeCell ref="W2:W4"/>
    <mergeCell ref="A3:A4"/>
    <mergeCell ref="B3:B4"/>
    <mergeCell ref="C3:C4"/>
    <mergeCell ref="D3:D4"/>
    <mergeCell ref="E3:E4"/>
    <mergeCell ref="F3:K3"/>
    <mergeCell ref="L3:L4"/>
    <mergeCell ref="M3:M4"/>
    <mergeCell ref="N3:O4"/>
    <mergeCell ref="P3:Q3"/>
    <mergeCell ref="AR2:AT3"/>
  </mergeCells>
  <dataValidations count="45">
    <dataValidation type="list" allowBlank="1" showErrorMessage="1" sqref="Y1:AG1">
      <formula1>Meses</formula1>
    </dataValidation>
    <dataValidation allowBlank="1" showInputMessage="1" showErrorMessage="1" prompt="Seleccionar la indicador según la estructura del tablero. Esta información será diligenciada por la Oficina Asesora de Planeación Institucional - OAPI." sqref="Q4"/>
    <dataValidation allowBlank="1" showInputMessage="1" showErrorMessage="1" prompt="Seleccionar la categoría según la estructura del tablero. Esta información será diligenciada por la Oficina Asesora de Planeación Institucional - OAPI." sqref="P4"/>
    <dataValidation allowBlank="1" showInputMessage="1" showErrorMessage="1" prompt="Relacionar el o los trazadores presupuestales a los cuales está asociada la meta PDD y/o la meta proyecto de inversión: Ejemplo (Equidad de género TPIEG, grupos étnicos TPGE, discapacidad TPPD, etc). De no existir asociación registrar N.A." sqref="K4"/>
    <dataValidation allowBlank="1" showInputMessage="1" showErrorMessage="1" prompt="Seleccionar el Indicador de Producto al cual está asociada la meta PDD y la meta proyecto de inversión. De no existir asociación registrar N.A._x000a_La estructura PMR de la entidad se encuentra en el excel de seguimiento mensual de los indicadores PMR." sqref="J4"/>
    <dataValidation allowBlank="1" showInputMessage="1" showErrorMessage="1" prompt="Seleccionar el Producto al cual está asociada la meta PDD y la meta proyecto de inversión. De no existir asociación registrar N.A._x000a_La estructura PMR de la entidad se encuentra en el excel de seguimiento mensual de los indicadores PMR." sqref="I4"/>
    <dataValidation allowBlank="1" showInputMessage="1" showErrorMessage="1" prompt="Seleccionar el Indicador Objetivo al cual está asociada la meta PDD y la meta proyecto de inversión. De no existir asociación registrar N.A._x000a_La estructura PMR de la entidad se encuentra en el excel de seguimiento mensual de los indicadores PMR." sqref="H4"/>
    <dataValidation allowBlank="1" showInputMessage="1" showErrorMessage="1" prompt="Seleccionar el Objetivo al cual está asociada la meta PDD y la meta proyecto de inversión. De no existir asociación registrar N.A. _x000a_La estructura PMR de la entidad se encuentra en el excel de seguimiento mensual de los indicadores PMR." sqref="G4"/>
    <dataValidation allowBlank="1" showInputMessage="1" showErrorMessage="1" prompt="Aporta (Magnitud): la meta del proyecto de inversión da cuenta del avance físico del indicador_x000a_Está Relacionada:  la meta del proyecto no aporta al avance físico pero, incluye acciones asociadas al indicador" sqref="F4"/>
    <dataValidation allowBlank="1" showInputMessage="1" showErrorMessage="1" prompt="Valida si la meta aporta o está relacionada a un indicador PMR (Producto, Meta, Resultado), o a Trazador presupuestal, a los cuales hace seguimiento la Secretaría de Hacienda Distrital. Si la meta no aporta o no está relacionada diligenciar N.A." sqref="F3:K3"/>
    <dataValidation allowBlank="1" showInputMessage="1" showErrorMessage="1" prompt="Relacionar el nombre del indicador del Producto al cual le aporta la meta proyecto de inversión. Si la meta no aporta diligenciar con N.A. Los productos se encuentran relacionados en el formato de reporte de proyectos en SPI de cada proyecto." sqref="U3:U4"/>
    <dataValidation allowBlank="1" showInputMessage="1" showErrorMessage="1" prompt="Relacionar el código del Producto al cual le aporta la meta proyecto de inversión. Si la meta no aporta diligenciar con N.A. Los productos se encuentran relacionados en el formato de reporte de proyectos en SPI de cada proyecto." sqref="T3:T4"/>
    <dataValidation allowBlank="1" showInputMessage="1" showErrorMessage="1" prompt="Valida si la meta aporta o está relacionada en los planes de política pública en los que participa la entidad. En la columna “S” relacionar la(s) política(s) pública(s) según lo relacionado en la pestaña de &quot;Listas&quot;. Si no hay asociación diligenciar N.A." sqref="R3:S4"/>
    <dataValidation allowBlank="1" showInputMessage="1" showErrorMessage="1" prompt="Valida si la meta se reporta en tableros de indicadores requeridos periódicamente por la Alcaldía Mayor o entidades distritales.  Si la meta no reporta, diligenciar con N.A " sqref="P3:Q3"/>
    <dataValidation allowBlank="1" showInputMessage="1" showErrorMessage="1" prompt="Valida si la meta corresponde a una de las metas trazadoras identificadas en el marco del Plan de Desarrollo para el Sector Movilidad. Si no corresponde diligenciar N.A." sqref="N3:O4"/>
    <dataValidation allowBlank="1" showInputMessage="1" showErrorMessage="1" prompt="Corresponde a la meta del ODS Primario al cual está relacionada la meta PDD, la que, a su vez, está asociada a la meta proyecto. Esta información será diligenciada por la Oficina Asesora de Planeación Institucional." sqref="M3:M4"/>
    <dataValidation allowBlank="1" showInputMessage="1" showErrorMessage="1" prompt="Corresponde al ODS Primario al cual está relacionada la meta PDD, la que, a su vez, está asociada a la meta proyecto. Esta información será diligenciada por la OAPI conforme a la matriz final definida conjuntamente con la SDP." sqref="L3:L4"/>
    <dataValidation allowBlank="1" showInputMessage="1" showErrorMessage="1" prompt="Escoja el componente de la lista desplegable conforme a la meta." sqref="A3:B3"/>
    <dataValidation allowBlank="1" showInputMessage="1" showErrorMessage="1" prompt="Relacionar el número de la meta plan de desarrollo tal y como se aparece en el sistema SEGPLAN." sqref="V2"/>
    <dataValidation allowBlank="1" showInputMessage="1" showErrorMessage="1" prompt="Relacionar el nombre de la meta plan de desarrollo tal y como se aparece en el sistema SEGPLAN." sqref="W2"/>
    <dataValidation allowBlank="1" showInputMessage="1" showErrorMessage="1" prompt="Indicar el componente del Plan Maestro de Movilidad al que está asociada la meta proyecto de inversión." sqref="E3"/>
    <dataValidation allowBlank="1" showInputMessage="1" showErrorMessage="1" prompt="Usar la  lista desplegable, en la fila se despliegan los objetivos  de Gestión Ambiental, de Calidad, de Seguridad y Salud en el trabajo y Antisoborno, por lo que se debe priorizar y escoger sólo uno según aplique a la meta." sqref="D3 C3:C4"/>
    <dataValidation allowBlank="1" showInputMessage="1" showErrorMessage="1" prompt="Escoja el objetivo estratégico de la lista desplegable conforme a la meta." sqref="C3"/>
    <dataValidation allowBlank="1" showErrorMessage="1" sqref="K5:S9"/>
    <dataValidation errorStyle="warning" allowBlank="1" showInputMessage="1" showErrorMessage="1" sqref="AV5:AX11"/>
    <dataValidation allowBlank="1" showInputMessage="1" showErrorMessage="1" prompt="Corresponde a la magnitud ejecutada para el cuarto trimestre. Tener presente si ésta depende o no del avance de las actividades de la pestaña 3." sqref="AO4"/>
    <dataValidation allowBlank="1" showInputMessage="1" showErrorMessage="1" prompt="Corresponde a la magnitud programada para el cuarto trimestre. Tener presente si ésta depende o no del avance de las actividades de la pestaña 3." sqref="AN4"/>
    <dataValidation allowBlank="1" showInputMessage="1" showErrorMessage="1" prompt="Corresponde a la magnitud programada para el primer trimestre. Tener presente si ésta depende o no del avance de las actividades de la pestaña 3." sqref="AB4"/>
    <dataValidation allowBlank="1" showInputMessage="1" showErrorMessage="1" prompt="Corresponde a la magnitud programada para el tercer trimestre. Tener presente si ésta depende o no del avance de las actividades de la pestaña 3." sqref="AJ4"/>
    <dataValidation allowBlank="1" showInputMessage="1" showErrorMessage="1" prompt="Corresponde a la magnitud programada para el segundo trimestre. Tener presente si ésta depende o no del avance de las actividades de la pestaña 3." sqref="AF4"/>
    <dataValidation allowBlank="1" showInputMessage="1" showErrorMessage="1" prompt="Corresponde a la magnitud ejecutada para el primer trimestre. Tener presente si ésta depende o no del avance de las actividades de la pestaña 3." sqref="AC4"/>
    <dataValidation allowBlank="1" showInputMessage="1" showErrorMessage="1" prompt="Corresponde a la magnitud ejecutada para el segundo trimestre. Tener presente si ésta depende o no del avance de las actividades de la pestaña 3." sqref="AG4"/>
    <dataValidation allowBlank="1" showInputMessage="1" showErrorMessage="1" prompt="Corresponde a la magnitud ejecutada para el tercer trimestre. Tener presente si ésta depende o no del avance de las actividades de la pestaña 3." sqref="AK4"/>
    <dataValidation allowBlank="1" showInputMessage="1" showErrorMessage="1" prompt="Muestra los resultados de la ejecución de la META frente a la programación." sqref="AE4 AI4 AM4 AQ4"/>
    <dataValidation allowBlank="1" showInputMessage="1" showErrorMessage="1" prompt="Corresponde a los avances y logros obtenidos ACUMULADOS al corte (NO copiar y pegar lo que se ha relacionado en cada trimestre) . Relacionar los aspectos más relevantes frente al cumplimiento de la meta. " sqref="AR4"/>
    <dataValidation allowBlank="1" showInputMessage="1" showErrorMessage="1" prompt="Para los casos en que al corte la meta presente retrasos, relacionar cuáles son, las situaciones que los generaron y las estrategias o acciones que se adelantarán para solucionar o superar la situación." sqref="AS4"/>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T4"/>
    <dataValidation allowBlank="1" showInputMessage="1" showErrorMessage="1" prompt="En este campo se debe incluir la magnitud de la vigencia correspondiente a cada trimestre" sqref="AJ2 AF2"/>
    <dataValidation allowBlank="1" showInputMessage="1" showErrorMessage="1" prompt="Si la respuesta es NO, el avance en la magnitud de la meta debe ser alimentado de forma manual en correspondencia al dato que la alimenta_x000a__x000a_Si la respuesta es SI, el avance en la magnitud de la meta corresponde a la sumatoria de las actividades_x000a_" sqref="AA4"/>
    <dataValidation allowBlank="1" showInputMessage="1" showErrorMessage="1" prompt="Ingrese la magnitud  programada en la vigencia para el cumplimiento de la meta" sqref="Z4"/>
    <dataValidation allowBlank="1" showInputMessage="1" showErrorMessage="1" prompt="Corresponde a la descripción de la meta tal como se encuentra en ficha EBI-D" sqref="Y4"/>
    <dataValidation allowBlank="1" showInputMessage="1" showErrorMessage="1" prompt="Corresponde al número de meta asignado en la ficha EBI-D del proyecto de inversión" sqref="X4"/>
    <dataValidation allowBlank="1" showInputMessage="1" showErrorMessage="1" prompt="Muestra los resultados de la ejecución frente a la programación" sqref="AL4 AH4 AD4 AP4 AX4"/>
    <dataValidation allowBlank="1" showInputMessage="1" showErrorMessage="1" prompt="Corresponde a la magnitud TOTAL ejecutada en la vigencia." sqref="AW4"/>
    <dataValidation allowBlank="1" showInputMessage="1" showErrorMessage="1" prompt="Corresponde a la magnitud TOTAL programada para la vigencia. Debe guardar coherencia con la magnitud relacionada en la columna H." sqref="AV4"/>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9">
        <x14:dataValidation type="list" allowBlank="1" showErrorMessage="1">
          <x14:formula1>
            <xm:f>LISTAS_1!$AR$2:$AR$3</xm:f>
          </x14:formula1>
          <xm:sqref>F5:F9</xm:sqref>
        </x14:dataValidation>
        <x14:dataValidation type="list" allowBlank="1" showErrorMessage="1">
          <x14:formula1>
            <xm:f>LISTAS_1!$AL$2:$AL$7</xm:f>
          </x14:formula1>
          <xm:sqref>G5:G9</xm:sqref>
        </x14:dataValidation>
        <x14:dataValidation type="list" allowBlank="1" showErrorMessage="1">
          <x14:formula1>
            <xm:f>LISTAS_1!$AO$2:$AO$7</xm:f>
          </x14:formula1>
          <xm:sqref>H5:H9</xm:sqref>
        </x14:dataValidation>
        <x14:dataValidation type="list" allowBlank="1" showErrorMessage="1">
          <x14:formula1>
            <xm:f>LISTAS_1!$AN$2:$AN$8</xm:f>
          </x14:formula1>
          <xm:sqref>I5:I9</xm:sqref>
        </x14:dataValidation>
        <x14:dataValidation type="list" allowBlank="1" showErrorMessage="1">
          <x14:formula1>
            <xm:f>LISTAS_1!$AM$2:$AM$13</xm:f>
          </x14:formula1>
          <xm:sqref>J5:J9</xm:sqref>
        </x14:dataValidation>
        <x14:dataValidation type="list" allowBlank="1" showInputMessage="1" showErrorMessage="1">
          <x14:formula1>
            <xm:f>LISTAS_1!$Y$2:$Y$4</xm:f>
          </x14:formula1>
          <xm:sqref>A5:A9</xm:sqref>
        </x14:dataValidation>
        <x14:dataValidation type="list" allowBlank="1" showInputMessage="1" showErrorMessage="1">
          <x14:formula1>
            <xm:f>LISTAS_1!$Z$2:$Z$7</xm:f>
          </x14:formula1>
          <xm:sqref>B5:B9</xm:sqref>
        </x14:dataValidation>
        <x14:dataValidation type="list" allowBlank="1" showInputMessage="1" showErrorMessage="1">
          <x14:formula1>
            <xm:f>LISTAS_1!$AA$2:$AA$8</xm:f>
          </x14:formula1>
          <xm:sqref>C5:C9</xm:sqref>
        </x14:dataValidation>
        <x14:dataValidation type="list" allowBlank="1" showInputMessage="1" showErrorMessage="1">
          <x14:formula1>
            <xm:f>LISTAS_1!$AB$2:$AB$16</xm:f>
          </x14:formula1>
          <xm:sqref>D5:D9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38030"/>
    <pageSetUpPr fitToPage="1"/>
  </sheetPr>
  <dimension ref="A1:AF1000"/>
  <sheetViews>
    <sheetView showGridLines="0" tabSelected="1" zoomScale="84" zoomScaleNormal="84" workbookViewId="0">
      <selection activeCell="AE35" sqref="AE35"/>
    </sheetView>
  </sheetViews>
  <sheetFormatPr baseColWidth="10" defaultColWidth="12.625" defaultRowHeight="15" customHeight="1" x14ac:dyDescent="0.2"/>
  <cols>
    <col min="1" max="1" width="32.625" style="247" customWidth="1"/>
    <col min="2" max="2" width="4.625" style="247" customWidth="1"/>
    <col min="3" max="3" width="27.875" style="247" customWidth="1"/>
    <col min="4" max="4" width="9.5" style="247" customWidth="1"/>
    <col min="5" max="5" width="12.375" style="247" customWidth="1"/>
    <col min="6" max="8" width="10.625" style="247" customWidth="1"/>
    <col min="9" max="9" width="16.625" style="247" customWidth="1"/>
    <col min="10" max="30" width="14.625" style="247" customWidth="1"/>
    <col min="31" max="31" width="13.375" style="247" customWidth="1"/>
    <col min="32" max="32" width="13.5" style="247" bestFit="1" customWidth="1"/>
    <col min="33" max="16384" width="12.625" style="247"/>
  </cols>
  <sheetData>
    <row r="1" spans="1:31" ht="15.75" customHeight="1" x14ac:dyDescent="0.2">
      <c r="A1" s="242"/>
      <c r="B1" s="242"/>
      <c r="C1" s="242"/>
      <c r="D1" s="242"/>
      <c r="E1" s="242"/>
      <c r="F1" s="242"/>
      <c r="G1" s="242"/>
      <c r="H1" s="243"/>
      <c r="I1" s="244"/>
      <c r="J1" s="245"/>
      <c r="K1" s="245"/>
      <c r="L1" s="245"/>
      <c r="M1" s="245"/>
      <c r="N1" s="245"/>
      <c r="O1" s="245"/>
      <c r="P1" s="245"/>
      <c r="Q1" s="245"/>
      <c r="R1" s="245"/>
      <c r="S1" s="245"/>
      <c r="T1" s="245"/>
      <c r="U1" s="246"/>
      <c r="V1" s="245"/>
      <c r="W1" s="245"/>
    </row>
    <row r="2" spans="1:31" ht="12.75" customHeight="1" x14ac:dyDescent="0.2">
      <c r="A2" s="242"/>
      <c r="B2" s="248"/>
      <c r="C2" s="242"/>
      <c r="D2" s="242"/>
      <c r="E2" s="242"/>
      <c r="F2" s="242"/>
      <c r="G2" s="242"/>
      <c r="H2" s="243"/>
      <c r="I2" s="244"/>
      <c r="J2" s="244"/>
      <c r="K2" s="244"/>
      <c r="L2" s="244"/>
      <c r="M2" s="244"/>
      <c r="N2" s="244"/>
      <c r="O2" s="244"/>
      <c r="P2" s="244"/>
      <c r="Q2" s="244"/>
      <c r="R2" s="244"/>
      <c r="S2" s="244"/>
      <c r="T2" s="244"/>
      <c r="U2" s="249"/>
      <c r="V2" s="244"/>
      <c r="W2" s="244"/>
      <c r="X2" s="242"/>
      <c r="Y2" s="242"/>
      <c r="Z2" s="242"/>
      <c r="AA2" s="242"/>
      <c r="AB2" s="242"/>
      <c r="AC2" s="242"/>
      <c r="AD2" s="242"/>
    </row>
    <row r="3" spans="1:31" ht="24.75" customHeight="1" x14ac:dyDescent="0.2">
      <c r="A3" s="250"/>
      <c r="B3" s="250"/>
      <c r="C3" s="250"/>
      <c r="D3" s="250"/>
      <c r="E3" s="250"/>
      <c r="F3" s="741" t="s">
        <v>90</v>
      </c>
      <c r="G3" s="742"/>
      <c r="H3" s="743"/>
      <c r="I3" s="746" t="s">
        <v>91</v>
      </c>
      <c r="J3" s="736"/>
      <c r="K3" s="736"/>
      <c r="L3" s="736"/>
      <c r="M3" s="736"/>
      <c r="N3" s="736"/>
      <c r="O3" s="737"/>
      <c r="P3" s="735" t="s">
        <v>92</v>
      </c>
      <c r="Q3" s="736"/>
      <c r="R3" s="736"/>
      <c r="S3" s="736"/>
      <c r="T3" s="736"/>
      <c r="U3" s="737"/>
      <c r="V3" s="738" t="s">
        <v>93</v>
      </c>
      <c r="W3" s="739"/>
      <c r="X3" s="739"/>
      <c r="Y3" s="739"/>
      <c r="Z3" s="739"/>
      <c r="AA3" s="739"/>
      <c r="AB3" s="739"/>
      <c r="AC3" s="739"/>
      <c r="AD3" s="740"/>
      <c r="AE3" s="250"/>
    </row>
    <row r="4" spans="1:31" ht="45" customHeight="1" x14ac:dyDescent="0.2">
      <c r="A4" s="251" t="s">
        <v>94</v>
      </c>
      <c r="B4" s="251" t="s">
        <v>1266</v>
      </c>
      <c r="C4" s="251" t="s">
        <v>95</v>
      </c>
      <c r="D4" s="251" t="s">
        <v>96</v>
      </c>
      <c r="E4" s="252" t="s">
        <v>97</v>
      </c>
      <c r="F4" s="251" t="s">
        <v>98</v>
      </c>
      <c r="G4" s="251" t="s">
        <v>99</v>
      </c>
      <c r="H4" s="253" t="s">
        <v>100</v>
      </c>
      <c r="I4" s="261" t="s">
        <v>101</v>
      </c>
      <c r="J4" s="262" t="s">
        <v>43</v>
      </c>
      <c r="K4" s="262" t="s">
        <v>44</v>
      </c>
      <c r="L4" s="262" t="s">
        <v>45</v>
      </c>
      <c r="M4" s="262" t="s">
        <v>46</v>
      </c>
      <c r="N4" s="262" t="s">
        <v>102</v>
      </c>
      <c r="O4" s="262" t="s">
        <v>103</v>
      </c>
      <c r="P4" s="263" t="s">
        <v>43</v>
      </c>
      <c r="Q4" s="263" t="s">
        <v>44</v>
      </c>
      <c r="R4" s="263" t="s">
        <v>45</v>
      </c>
      <c r="S4" s="263" t="s">
        <v>46</v>
      </c>
      <c r="T4" s="263" t="s">
        <v>104</v>
      </c>
      <c r="U4" s="264" t="s">
        <v>105</v>
      </c>
      <c r="V4" s="265" t="s">
        <v>106</v>
      </c>
      <c r="W4" s="265" t="s">
        <v>107</v>
      </c>
      <c r="X4" s="265" t="s">
        <v>108</v>
      </c>
      <c r="Y4" s="265" t="s">
        <v>109</v>
      </c>
      <c r="Z4" s="265" t="s">
        <v>110</v>
      </c>
      <c r="AA4" s="265" t="s">
        <v>111</v>
      </c>
      <c r="AB4" s="265" t="s">
        <v>112</v>
      </c>
      <c r="AC4" s="265" t="s">
        <v>113</v>
      </c>
      <c r="AD4" s="265" t="s">
        <v>114</v>
      </c>
      <c r="AE4" s="254"/>
    </row>
    <row r="5" spans="1:31" ht="15" customHeight="1" x14ac:dyDescent="0.2">
      <c r="A5" s="721" t="s">
        <v>1367</v>
      </c>
      <c r="B5" s="724">
        <v>1</v>
      </c>
      <c r="C5" s="727" t="s">
        <v>1313</v>
      </c>
      <c r="D5" s="724" t="s">
        <v>115</v>
      </c>
      <c r="E5" s="395">
        <v>2020</v>
      </c>
      <c r="F5" s="437">
        <v>0.05</v>
      </c>
      <c r="G5" s="437">
        <v>0.05</v>
      </c>
      <c r="H5" s="396">
        <f t="shared" ref="H5:H34" si="0">IFERROR(G5/F5,"")</f>
        <v>1</v>
      </c>
      <c r="I5" s="397">
        <v>48013120</v>
      </c>
      <c r="J5" s="398">
        <v>0</v>
      </c>
      <c r="K5" s="398">
        <v>0</v>
      </c>
      <c r="L5" s="398">
        <v>48013120</v>
      </c>
      <c r="M5" s="398">
        <v>0</v>
      </c>
      <c r="N5" s="399">
        <f t="shared" ref="N5:N22" si="1">SUM(J5+K5+L5+M5)</f>
        <v>48013120</v>
      </c>
      <c r="O5" s="396">
        <f>IFERROR(N5/I5,"")</f>
        <v>1</v>
      </c>
      <c r="P5" s="398">
        <v>0</v>
      </c>
      <c r="Q5" s="398">
        <v>0</v>
      </c>
      <c r="R5" s="398">
        <v>0</v>
      </c>
      <c r="S5" s="398">
        <v>12003280</v>
      </c>
      <c r="T5" s="399">
        <f>SUM(P5+Q5+R5+S5)</f>
        <v>12003280</v>
      </c>
      <c r="U5" s="396">
        <f>IFERROR(T5/I5,"")</f>
        <v>0.25</v>
      </c>
      <c r="V5" s="400"/>
      <c r="W5" s="400">
        <v>0</v>
      </c>
      <c r="X5" s="400">
        <v>0</v>
      </c>
      <c r="Y5" s="401">
        <v>0</v>
      </c>
      <c r="Z5" s="401">
        <v>0</v>
      </c>
      <c r="AA5" s="401">
        <v>0</v>
      </c>
      <c r="AB5" s="400">
        <f>V5-AA5</f>
        <v>0</v>
      </c>
      <c r="AC5" s="402">
        <f>W5+X5+Y5+Z5</f>
        <v>0</v>
      </c>
      <c r="AD5" s="396" t="str">
        <f>IFERROR(AC5/AB5,"")</f>
        <v/>
      </c>
      <c r="AE5" s="255"/>
    </row>
    <row r="6" spans="1:31" s="257" customFormat="1" ht="15" customHeight="1" x14ac:dyDescent="0.2">
      <c r="A6" s="722"/>
      <c r="B6" s="725"/>
      <c r="C6" s="728"/>
      <c r="D6" s="730"/>
      <c r="E6" s="422">
        <v>2021</v>
      </c>
      <c r="F6" s="438">
        <v>0.3</v>
      </c>
      <c r="G6" s="396">
        <v>0.29999999999999993</v>
      </c>
      <c r="H6" s="396">
        <f t="shared" si="0"/>
        <v>0.99999999999999978</v>
      </c>
      <c r="I6" s="449">
        <f>J6+K6+L6</f>
        <v>334131889</v>
      </c>
      <c r="J6" s="423">
        <v>314428940</v>
      </c>
      <c r="K6" s="423">
        <v>138233970</v>
      </c>
      <c r="L6" s="424">
        <v>-118531021</v>
      </c>
      <c r="M6" s="423">
        <v>0</v>
      </c>
      <c r="N6" s="425">
        <f t="shared" si="1"/>
        <v>334131889</v>
      </c>
      <c r="O6" s="396">
        <f t="shared" ref="O6:O15" si="2">IFERROR(N6/I6,"")</f>
        <v>1</v>
      </c>
      <c r="P6" s="423">
        <v>11062359</v>
      </c>
      <c r="Q6" s="423">
        <v>73602452</v>
      </c>
      <c r="R6" s="423">
        <v>117677672</v>
      </c>
      <c r="S6" s="423">
        <v>110603360</v>
      </c>
      <c r="T6" s="426">
        <f>SUM(P6+Q6+R6+S6)</f>
        <v>312945843</v>
      </c>
      <c r="U6" s="396">
        <f t="shared" ref="U6:U9" si="3">IFERROR(T6/I6,"")</f>
        <v>0.93659376223141633</v>
      </c>
      <c r="V6" s="427">
        <v>36009840</v>
      </c>
      <c r="W6" s="546">
        <v>36009840</v>
      </c>
      <c r="X6" s="400">
        <v>0</v>
      </c>
      <c r="Y6" s="401">
        <v>0</v>
      </c>
      <c r="Z6" s="401">
        <v>0</v>
      </c>
      <c r="AA6" s="430">
        <v>0</v>
      </c>
      <c r="AB6" s="431">
        <f>V6-AA6</f>
        <v>36009840</v>
      </c>
      <c r="AC6" s="432">
        <f t="shared" ref="AC6:AC34" si="4">W6+X6+Y6+Z6</f>
        <v>36009840</v>
      </c>
      <c r="AD6" s="396">
        <f>IFERROR(AC6/AB6,"")</f>
        <v>1</v>
      </c>
      <c r="AE6" s="255"/>
    </row>
    <row r="7" spans="1:31" s="267" customFormat="1" ht="15" customHeight="1" x14ac:dyDescent="0.2">
      <c r="A7" s="722"/>
      <c r="B7" s="725"/>
      <c r="C7" s="728"/>
      <c r="D7" s="730"/>
      <c r="E7" s="403">
        <v>2022</v>
      </c>
      <c r="F7" s="439">
        <v>0.3</v>
      </c>
      <c r="G7" s="404">
        <f>'3. Metas Proyecto de Inv'!AW5</f>
        <v>0.30000000000000004</v>
      </c>
      <c r="H7" s="404">
        <f t="shared" si="0"/>
        <v>1.0000000000000002</v>
      </c>
      <c r="I7" s="405">
        <v>207476000</v>
      </c>
      <c r="J7" s="405">
        <v>164976000</v>
      </c>
      <c r="K7" s="405">
        <v>0</v>
      </c>
      <c r="L7" s="406">
        <v>42500000</v>
      </c>
      <c r="M7" s="405">
        <v>0</v>
      </c>
      <c r="N7" s="445">
        <f t="shared" si="1"/>
        <v>207476000</v>
      </c>
      <c r="O7" s="433">
        <f t="shared" si="2"/>
        <v>1</v>
      </c>
      <c r="P7" s="447">
        <v>17414134</v>
      </c>
      <c r="Q7" s="405">
        <v>38036133</v>
      </c>
      <c r="R7" s="405">
        <v>28870800</v>
      </c>
      <c r="S7" s="405">
        <v>54262400</v>
      </c>
      <c r="T7" s="446">
        <f t="shared" ref="T7:T9" si="5">SUM(P7+Q7+R7+S7)</f>
        <v>138583467</v>
      </c>
      <c r="U7" s="433">
        <f t="shared" si="3"/>
        <v>0.66794938691704098</v>
      </c>
      <c r="V7" s="506">
        <v>21186046</v>
      </c>
      <c r="W7" s="547">
        <v>13506381</v>
      </c>
      <c r="X7" s="548">
        <v>7679665</v>
      </c>
      <c r="Y7" s="408">
        <v>0</v>
      </c>
      <c r="Z7" s="408">
        <v>0</v>
      </c>
      <c r="AA7" s="409"/>
      <c r="AB7" s="409">
        <f t="shared" ref="AB7:AB9" si="6">V7-AA7</f>
        <v>21186046</v>
      </c>
      <c r="AC7" s="448">
        <f t="shared" si="4"/>
        <v>21186046</v>
      </c>
      <c r="AD7" s="433">
        <f t="shared" ref="AD7:AD10" si="7">IFERROR(AC7/AB7,"")</f>
        <v>1</v>
      </c>
      <c r="AE7" s="266"/>
    </row>
    <row r="8" spans="1:31" ht="15" customHeight="1" x14ac:dyDescent="0.2">
      <c r="A8" s="722"/>
      <c r="B8" s="725"/>
      <c r="C8" s="728"/>
      <c r="D8" s="730"/>
      <c r="E8" s="412">
        <v>2023</v>
      </c>
      <c r="F8" s="437">
        <v>0.3</v>
      </c>
      <c r="G8" s="413"/>
      <c r="H8" s="396">
        <f t="shared" si="0"/>
        <v>0</v>
      </c>
      <c r="I8" s="398">
        <v>616373000</v>
      </c>
      <c r="J8" s="398">
        <v>0</v>
      </c>
      <c r="K8" s="398">
        <v>0</v>
      </c>
      <c r="L8" s="398">
        <v>0</v>
      </c>
      <c r="M8" s="398">
        <v>0</v>
      </c>
      <c r="N8" s="414">
        <f t="shared" si="1"/>
        <v>0</v>
      </c>
      <c r="O8" s="396">
        <f t="shared" si="2"/>
        <v>0</v>
      </c>
      <c r="P8" s="398">
        <v>0</v>
      </c>
      <c r="Q8" s="398">
        <v>0</v>
      </c>
      <c r="R8" s="398">
        <v>0</v>
      </c>
      <c r="S8" s="398">
        <v>0</v>
      </c>
      <c r="T8" s="415">
        <f t="shared" si="5"/>
        <v>0</v>
      </c>
      <c r="U8" s="396">
        <f t="shared" si="3"/>
        <v>0</v>
      </c>
      <c r="V8" s="400"/>
      <c r="W8" s="400">
        <v>0</v>
      </c>
      <c r="X8" s="400">
        <v>0</v>
      </c>
      <c r="Y8" s="401">
        <v>0</v>
      </c>
      <c r="Z8" s="401">
        <v>0</v>
      </c>
      <c r="AA8" s="401">
        <v>0</v>
      </c>
      <c r="AB8" s="400">
        <f t="shared" si="6"/>
        <v>0</v>
      </c>
      <c r="AC8" s="402">
        <f t="shared" si="4"/>
        <v>0</v>
      </c>
      <c r="AD8" s="396" t="str">
        <f t="shared" si="7"/>
        <v/>
      </c>
      <c r="AE8" s="255"/>
    </row>
    <row r="9" spans="1:31" ht="15" customHeight="1" x14ac:dyDescent="0.2">
      <c r="A9" s="722"/>
      <c r="B9" s="725"/>
      <c r="C9" s="728"/>
      <c r="D9" s="730"/>
      <c r="E9" s="412">
        <v>2024</v>
      </c>
      <c r="F9" s="437">
        <v>0.05</v>
      </c>
      <c r="G9" s="413"/>
      <c r="H9" s="396">
        <f t="shared" si="0"/>
        <v>0</v>
      </c>
      <c r="I9" s="398">
        <v>274974929</v>
      </c>
      <c r="J9" s="398">
        <v>0</v>
      </c>
      <c r="K9" s="398">
        <v>0</v>
      </c>
      <c r="L9" s="398">
        <v>0</v>
      </c>
      <c r="M9" s="398">
        <v>0</v>
      </c>
      <c r="N9" s="414">
        <f t="shared" si="1"/>
        <v>0</v>
      </c>
      <c r="O9" s="396">
        <f t="shared" si="2"/>
        <v>0</v>
      </c>
      <c r="P9" s="398">
        <v>0</v>
      </c>
      <c r="Q9" s="398">
        <v>0</v>
      </c>
      <c r="R9" s="398">
        <v>0</v>
      </c>
      <c r="S9" s="398">
        <v>0</v>
      </c>
      <c r="T9" s="415">
        <f t="shared" si="5"/>
        <v>0</v>
      </c>
      <c r="U9" s="396">
        <f t="shared" si="3"/>
        <v>0</v>
      </c>
      <c r="V9" s="400"/>
      <c r="W9" s="400">
        <v>0</v>
      </c>
      <c r="X9" s="400">
        <v>0</v>
      </c>
      <c r="Y9" s="401">
        <v>0</v>
      </c>
      <c r="Z9" s="401">
        <v>0</v>
      </c>
      <c r="AA9" s="401">
        <v>0</v>
      </c>
      <c r="AB9" s="400">
        <f t="shared" si="6"/>
        <v>0</v>
      </c>
      <c r="AC9" s="402">
        <f t="shared" si="4"/>
        <v>0</v>
      </c>
      <c r="AD9" s="396" t="str">
        <f t="shared" si="7"/>
        <v/>
      </c>
      <c r="AE9" s="255"/>
    </row>
    <row r="10" spans="1:31" ht="15" customHeight="1" x14ac:dyDescent="0.2">
      <c r="A10" s="723"/>
      <c r="B10" s="726"/>
      <c r="C10" s="729"/>
      <c r="D10" s="731"/>
      <c r="E10" s="440" t="s">
        <v>116</v>
      </c>
      <c r="F10" s="416">
        <f>SUM(F5:F9)</f>
        <v>1</v>
      </c>
      <c r="G10" s="416">
        <f>SUM(G5+G6+G7+G8+G9)</f>
        <v>0.64999999999999991</v>
      </c>
      <c r="H10" s="416">
        <f t="shared" si="0"/>
        <v>0.64999999999999991</v>
      </c>
      <c r="I10" s="417">
        <f>SUM(I5:I9)</f>
        <v>1480968938</v>
      </c>
      <c r="J10" s="421">
        <f>SUM(J5:J9)</f>
        <v>479404940</v>
      </c>
      <c r="K10" s="421">
        <f t="shared" ref="K10:M10" si="8">SUM(K5:K9)</f>
        <v>138233970</v>
      </c>
      <c r="L10" s="421">
        <f t="shared" si="8"/>
        <v>-28017901</v>
      </c>
      <c r="M10" s="421">
        <f t="shared" si="8"/>
        <v>0</v>
      </c>
      <c r="N10" s="418">
        <f t="shared" si="1"/>
        <v>589621009</v>
      </c>
      <c r="O10" s="416">
        <f>IFERROR(N10/I10,"")</f>
        <v>0.39813192152177335</v>
      </c>
      <c r="P10" s="421">
        <f>SUM(P5:P9)</f>
        <v>28476493</v>
      </c>
      <c r="Q10" s="421">
        <f t="shared" ref="Q10:S10" si="9">SUM(Q5:Q9)</f>
        <v>111638585</v>
      </c>
      <c r="R10" s="421">
        <f t="shared" si="9"/>
        <v>146548472</v>
      </c>
      <c r="S10" s="421">
        <f t="shared" si="9"/>
        <v>176869040</v>
      </c>
      <c r="T10" s="418">
        <f>SUM(P10+Q10+R10+S10)</f>
        <v>463532590</v>
      </c>
      <c r="U10" s="416">
        <f>IFERROR(T10/I10,"")</f>
        <v>0.31299278337733777</v>
      </c>
      <c r="V10" s="418">
        <f>SUM(V5+V6+V7+V8+V9)</f>
        <v>57195886</v>
      </c>
      <c r="W10" s="418">
        <f t="shared" ref="W10:AA10" si="10">SUM(W5+W6+W7+W8+W9)</f>
        <v>49516221</v>
      </c>
      <c r="X10" s="418">
        <f t="shared" si="10"/>
        <v>7679665</v>
      </c>
      <c r="Y10" s="418">
        <f t="shared" si="10"/>
        <v>0</v>
      </c>
      <c r="Z10" s="418">
        <f t="shared" si="10"/>
        <v>0</v>
      </c>
      <c r="AA10" s="418">
        <f t="shared" si="10"/>
        <v>0</v>
      </c>
      <c r="AB10" s="418">
        <f>SUM(AB5:AB9)</f>
        <v>57195886</v>
      </c>
      <c r="AC10" s="419">
        <f t="shared" si="4"/>
        <v>57195886</v>
      </c>
      <c r="AD10" s="416">
        <f t="shared" si="7"/>
        <v>1</v>
      </c>
      <c r="AE10" s="255"/>
    </row>
    <row r="11" spans="1:31" ht="15" customHeight="1" x14ac:dyDescent="0.2">
      <c r="A11" s="721" t="s">
        <v>1368</v>
      </c>
      <c r="B11" s="724">
        <v>2</v>
      </c>
      <c r="C11" s="744" t="s">
        <v>1321</v>
      </c>
      <c r="D11" s="724" t="s">
        <v>115</v>
      </c>
      <c r="E11" s="395">
        <v>2020</v>
      </c>
      <c r="F11" s="441">
        <v>0.05</v>
      </c>
      <c r="G11" s="437">
        <v>0.05</v>
      </c>
      <c r="H11" s="438">
        <f t="shared" si="0"/>
        <v>1</v>
      </c>
      <c r="I11" s="397">
        <v>160208442</v>
      </c>
      <c r="J11" s="398">
        <v>0</v>
      </c>
      <c r="K11" s="398">
        <v>0</v>
      </c>
      <c r="L11" s="398">
        <v>0</v>
      </c>
      <c r="M11" s="398">
        <v>160208442</v>
      </c>
      <c r="N11" s="399">
        <f t="shared" si="1"/>
        <v>160208442</v>
      </c>
      <c r="O11" s="396">
        <f t="shared" si="2"/>
        <v>1</v>
      </c>
      <c r="P11" s="398">
        <v>0</v>
      </c>
      <c r="Q11" s="398">
        <v>0</v>
      </c>
      <c r="R11" s="398">
        <v>0</v>
      </c>
      <c r="S11" s="398">
        <v>0</v>
      </c>
      <c r="T11" s="399">
        <f>SUM(P11+Q11+R11+S11)</f>
        <v>0</v>
      </c>
      <c r="U11" s="396">
        <f>IFERROR(T11/I11,"")</f>
        <v>0</v>
      </c>
      <c r="V11" s="549">
        <v>0</v>
      </c>
      <c r="W11" s="400">
        <v>0</v>
      </c>
      <c r="X11" s="400">
        <v>0</v>
      </c>
      <c r="Y11" s="401">
        <v>0</v>
      </c>
      <c r="Z11" s="401">
        <v>0</v>
      </c>
      <c r="AA11" s="401">
        <v>0</v>
      </c>
      <c r="AB11" s="400">
        <f>V11-AA11</f>
        <v>0</v>
      </c>
      <c r="AC11" s="402">
        <f t="shared" si="4"/>
        <v>0</v>
      </c>
      <c r="AD11" s="396" t="str">
        <f>IFERROR(AC11/AB11,"")</f>
        <v/>
      </c>
    </row>
    <row r="12" spans="1:31" ht="15" customHeight="1" x14ac:dyDescent="0.2">
      <c r="A12" s="722"/>
      <c r="B12" s="725"/>
      <c r="C12" s="728"/>
      <c r="D12" s="730"/>
      <c r="E12" s="422">
        <v>2021</v>
      </c>
      <c r="F12" s="441">
        <v>0.3</v>
      </c>
      <c r="G12" s="396">
        <v>0.29999999999999993</v>
      </c>
      <c r="H12" s="396">
        <f t="shared" si="0"/>
        <v>0.99999999999999978</v>
      </c>
      <c r="I12" s="449">
        <f>J12+K12+L12</f>
        <v>1188889182</v>
      </c>
      <c r="J12" s="423">
        <v>852820000</v>
      </c>
      <c r="K12" s="423">
        <v>28978600</v>
      </c>
      <c r="L12" s="423">
        <f>307090582</f>
        <v>307090582</v>
      </c>
      <c r="M12" s="424">
        <v>-1109061</v>
      </c>
      <c r="N12" s="425">
        <f t="shared" si="1"/>
        <v>1187780121</v>
      </c>
      <c r="O12" s="396">
        <f t="shared" si="2"/>
        <v>0.99906714518325901</v>
      </c>
      <c r="P12" s="423">
        <v>0</v>
      </c>
      <c r="Q12" s="423">
        <v>339004549</v>
      </c>
      <c r="R12" s="423">
        <v>218498820</v>
      </c>
      <c r="S12" s="423">
        <v>213266799</v>
      </c>
      <c r="T12" s="426">
        <f>SUM(P12+Q12+R12+S12)</f>
        <v>770770168</v>
      </c>
      <c r="U12" s="396">
        <f t="shared" ref="U12:U15" si="11">IFERROR(T12/I12,"")</f>
        <v>0.64831119642570689</v>
      </c>
      <c r="V12" s="546">
        <v>160208442</v>
      </c>
      <c r="W12" s="546">
        <v>75613858</v>
      </c>
      <c r="X12" s="546">
        <v>84594584</v>
      </c>
      <c r="Y12" s="401">
        <v>0</v>
      </c>
      <c r="Z12" s="401">
        <v>0</v>
      </c>
      <c r="AA12" s="430">
        <v>0</v>
      </c>
      <c r="AB12" s="431">
        <f>V12-AA12</f>
        <v>160208442</v>
      </c>
      <c r="AC12" s="432">
        <f t="shared" si="4"/>
        <v>160208442</v>
      </c>
      <c r="AD12" s="396">
        <f>IFERROR(AC12/AB12,"")</f>
        <v>1</v>
      </c>
    </row>
    <row r="13" spans="1:31" ht="15" customHeight="1" x14ac:dyDescent="0.2">
      <c r="A13" s="722"/>
      <c r="B13" s="725"/>
      <c r="C13" s="728"/>
      <c r="D13" s="730"/>
      <c r="E13" s="403">
        <v>2022</v>
      </c>
      <c r="F13" s="439">
        <v>0.3</v>
      </c>
      <c r="G13" s="404">
        <f>'3. Metas Proyecto de Inv'!AW6</f>
        <v>0.3</v>
      </c>
      <c r="H13" s="404">
        <f t="shared" si="0"/>
        <v>1</v>
      </c>
      <c r="I13" s="405">
        <v>2520198244</v>
      </c>
      <c r="J13" s="405">
        <v>768576744</v>
      </c>
      <c r="K13" s="405">
        <v>10000000</v>
      </c>
      <c r="L13" s="406">
        <v>418545000</v>
      </c>
      <c r="M13" s="405">
        <v>1275573291</v>
      </c>
      <c r="N13" s="445">
        <f t="shared" si="1"/>
        <v>2472695035</v>
      </c>
      <c r="O13" s="433">
        <f t="shared" si="2"/>
        <v>0.98115100305577385</v>
      </c>
      <c r="P13" s="405">
        <v>9084800</v>
      </c>
      <c r="Q13" s="405">
        <v>278275429</v>
      </c>
      <c r="R13" s="405">
        <v>247887265</v>
      </c>
      <c r="S13" s="405">
        <v>477167233</v>
      </c>
      <c r="T13" s="446">
        <f t="shared" ref="T13:T15" si="12">SUM(P13+Q13+R13+S13)</f>
        <v>1012414727</v>
      </c>
      <c r="U13" s="433">
        <f t="shared" si="11"/>
        <v>0.40172027316117753</v>
      </c>
      <c r="V13" s="506">
        <v>417009953</v>
      </c>
      <c r="W13" s="547">
        <v>241777531</v>
      </c>
      <c r="X13" s="548">
        <v>168739397</v>
      </c>
      <c r="Y13" s="408">
        <v>6493025</v>
      </c>
      <c r="Z13" s="408">
        <v>0</v>
      </c>
      <c r="AA13" s="409"/>
      <c r="AB13" s="409">
        <f t="shared" ref="AB13:AB15" si="13">V13-AA13</f>
        <v>417009953</v>
      </c>
      <c r="AC13" s="448">
        <f t="shared" si="4"/>
        <v>417009953</v>
      </c>
      <c r="AD13" s="433">
        <f t="shared" ref="AD13:AD15" si="14">IFERROR(AC13/AB13,"")</f>
        <v>1</v>
      </c>
    </row>
    <row r="14" spans="1:31" ht="15" customHeight="1" x14ac:dyDescent="0.2">
      <c r="A14" s="722"/>
      <c r="B14" s="725"/>
      <c r="C14" s="728"/>
      <c r="D14" s="730"/>
      <c r="E14" s="412">
        <v>2023</v>
      </c>
      <c r="F14" s="441">
        <v>0.3</v>
      </c>
      <c r="G14" s="420"/>
      <c r="H14" s="396">
        <f t="shared" si="0"/>
        <v>0</v>
      </c>
      <c r="I14" s="398">
        <v>1787952000</v>
      </c>
      <c r="J14" s="398">
        <v>0</v>
      </c>
      <c r="K14" s="398">
        <v>0</v>
      </c>
      <c r="L14" s="398">
        <v>0</v>
      </c>
      <c r="M14" s="398"/>
      <c r="N14" s="414">
        <f t="shared" si="1"/>
        <v>0</v>
      </c>
      <c r="O14" s="396">
        <f t="shared" si="2"/>
        <v>0</v>
      </c>
      <c r="P14" s="398">
        <v>0</v>
      </c>
      <c r="Q14" s="398">
        <v>0</v>
      </c>
      <c r="R14" s="398">
        <v>0</v>
      </c>
      <c r="S14" s="398">
        <v>0</v>
      </c>
      <c r="T14" s="415">
        <f t="shared" si="12"/>
        <v>0</v>
      </c>
      <c r="U14" s="396">
        <f t="shared" si="11"/>
        <v>0</v>
      </c>
      <c r="V14" s="400">
        <v>0</v>
      </c>
      <c r="W14" s="400">
        <v>0</v>
      </c>
      <c r="X14" s="400">
        <v>0</v>
      </c>
      <c r="Y14" s="401">
        <v>0</v>
      </c>
      <c r="Z14" s="401">
        <v>0</v>
      </c>
      <c r="AA14" s="401">
        <v>0</v>
      </c>
      <c r="AB14" s="400">
        <f t="shared" si="13"/>
        <v>0</v>
      </c>
      <c r="AC14" s="402">
        <f t="shared" si="4"/>
        <v>0</v>
      </c>
      <c r="AD14" s="396" t="str">
        <f t="shared" si="14"/>
        <v/>
      </c>
    </row>
    <row r="15" spans="1:31" ht="15" customHeight="1" x14ac:dyDescent="0.2">
      <c r="A15" s="722"/>
      <c r="B15" s="725"/>
      <c r="C15" s="728"/>
      <c r="D15" s="730"/>
      <c r="E15" s="412">
        <v>2024</v>
      </c>
      <c r="F15" s="441">
        <v>0.05</v>
      </c>
      <c r="G15" s="420"/>
      <c r="H15" s="396">
        <f t="shared" si="0"/>
        <v>0</v>
      </c>
      <c r="I15" s="398">
        <v>1730448496</v>
      </c>
      <c r="J15" s="398">
        <v>0</v>
      </c>
      <c r="K15" s="398">
        <v>0</v>
      </c>
      <c r="L15" s="398">
        <v>0</v>
      </c>
      <c r="M15" s="398">
        <v>0</v>
      </c>
      <c r="N15" s="414">
        <f t="shared" si="1"/>
        <v>0</v>
      </c>
      <c r="O15" s="396">
        <f t="shared" si="2"/>
        <v>0</v>
      </c>
      <c r="P15" s="398">
        <v>0</v>
      </c>
      <c r="Q15" s="398">
        <v>0</v>
      </c>
      <c r="R15" s="398">
        <v>0</v>
      </c>
      <c r="S15" s="398">
        <v>0</v>
      </c>
      <c r="T15" s="415">
        <f t="shared" si="12"/>
        <v>0</v>
      </c>
      <c r="U15" s="396">
        <f t="shared" si="11"/>
        <v>0</v>
      </c>
      <c r="V15" s="400">
        <v>0</v>
      </c>
      <c r="W15" s="400">
        <v>0</v>
      </c>
      <c r="X15" s="400">
        <v>0</v>
      </c>
      <c r="Y15" s="401">
        <v>0</v>
      </c>
      <c r="Z15" s="401">
        <v>0</v>
      </c>
      <c r="AA15" s="401">
        <v>0</v>
      </c>
      <c r="AB15" s="400">
        <f t="shared" si="13"/>
        <v>0</v>
      </c>
      <c r="AC15" s="402">
        <f t="shared" si="4"/>
        <v>0</v>
      </c>
      <c r="AD15" s="396" t="str">
        <f t="shared" si="14"/>
        <v/>
      </c>
    </row>
    <row r="16" spans="1:31" ht="15" customHeight="1" x14ac:dyDescent="0.2">
      <c r="A16" s="723"/>
      <c r="B16" s="726"/>
      <c r="C16" s="745"/>
      <c r="D16" s="731"/>
      <c r="E16" s="440" t="s">
        <v>116</v>
      </c>
      <c r="F16" s="442">
        <f>SUM(F11:F15)</f>
        <v>1</v>
      </c>
      <c r="G16" s="416">
        <f>SUM(G11+G12+G13+G14+G15)</f>
        <v>0.64999999999999991</v>
      </c>
      <c r="H16" s="416">
        <f t="shared" si="0"/>
        <v>0.64999999999999991</v>
      </c>
      <c r="I16" s="417">
        <f>SUM(I11:I15)</f>
        <v>7387696364</v>
      </c>
      <c r="J16" s="421">
        <f>SUM(J11:J15)</f>
        <v>1621396744</v>
      </c>
      <c r="K16" s="421">
        <f t="shared" ref="K16:M16" si="15">SUM(K11:K15)</f>
        <v>38978600</v>
      </c>
      <c r="L16" s="421">
        <f t="shared" si="15"/>
        <v>725635582</v>
      </c>
      <c r="M16" s="421">
        <f t="shared" si="15"/>
        <v>1434672672</v>
      </c>
      <c r="N16" s="418">
        <f t="shared" si="1"/>
        <v>3820683598</v>
      </c>
      <c r="O16" s="416">
        <f>IFERROR(N16/I16,"")</f>
        <v>0.51716846629188296</v>
      </c>
      <c r="P16" s="421">
        <f>SUM(P11:P15)</f>
        <v>9084800</v>
      </c>
      <c r="Q16" s="421">
        <f t="shared" ref="Q16:S16" si="16">SUM(Q11:Q15)</f>
        <v>617279978</v>
      </c>
      <c r="R16" s="421">
        <f t="shared" si="16"/>
        <v>466386085</v>
      </c>
      <c r="S16" s="421">
        <f t="shared" si="16"/>
        <v>690434032</v>
      </c>
      <c r="T16" s="418">
        <f>SUM(P16+Q16+R16+S16)</f>
        <v>1783184895</v>
      </c>
      <c r="U16" s="416">
        <f>IFERROR(T16/I16,"")</f>
        <v>0.24137225017657751</v>
      </c>
      <c r="V16" s="418">
        <f>SUM(V11+V12+V13+V14+V15)</f>
        <v>577218395</v>
      </c>
      <c r="W16" s="418">
        <f t="shared" ref="W16:AA16" si="17">SUM(W11+W12+W13+W14+W15)</f>
        <v>317391389</v>
      </c>
      <c r="X16" s="418">
        <f t="shared" si="17"/>
        <v>253333981</v>
      </c>
      <c r="Y16" s="418">
        <f t="shared" si="17"/>
        <v>6493025</v>
      </c>
      <c r="Z16" s="418">
        <f t="shared" si="17"/>
        <v>0</v>
      </c>
      <c r="AA16" s="418">
        <f t="shared" si="17"/>
        <v>0</v>
      </c>
      <c r="AB16" s="418">
        <f>SUM(AB11:AB15)</f>
        <v>577218395</v>
      </c>
      <c r="AC16" s="419">
        <f t="shared" si="4"/>
        <v>577218395</v>
      </c>
      <c r="AD16" s="416">
        <f>IFERROR(AC16/AB16,"")</f>
        <v>1</v>
      </c>
    </row>
    <row r="17" spans="1:32" ht="15" customHeight="1" x14ac:dyDescent="0.2">
      <c r="A17" s="721" t="s">
        <v>1369</v>
      </c>
      <c r="B17" s="724">
        <v>3</v>
      </c>
      <c r="C17" s="727" t="s">
        <v>1328</v>
      </c>
      <c r="D17" s="724" t="s">
        <v>115</v>
      </c>
      <c r="E17" s="395">
        <v>2020</v>
      </c>
      <c r="F17" s="441">
        <v>0.05</v>
      </c>
      <c r="G17" s="437">
        <v>0.05</v>
      </c>
      <c r="H17" s="438">
        <f>IFERROR(G17/F17,"")</f>
        <v>1</v>
      </c>
      <c r="I17" s="397">
        <v>1897857192</v>
      </c>
      <c r="J17" s="398"/>
      <c r="K17" s="398">
        <v>0</v>
      </c>
      <c r="L17" s="398">
        <v>1897857192</v>
      </c>
      <c r="M17" s="398">
        <v>0</v>
      </c>
      <c r="N17" s="399">
        <f t="shared" si="1"/>
        <v>1897857192</v>
      </c>
      <c r="O17" s="396">
        <f>IFERROR(N17/I17,"")</f>
        <v>1</v>
      </c>
      <c r="P17" s="398">
        <v>0</v>
      </c>
      <c r="Q17" s="398">
        <v>0</v>
      </c>
      <c r="R17" s="398">
        <v>15478704</v>
      </c>
      <c r="S17" s="398">
        <v>859518203</v>
      </c>
      <c r="T17" s="399">
        <f>SUM(P17+Q17+R17+S17)</f>
        <v>874996907</v>
      </c>
      <c r="U17" s="396">
        <f>IFERROR(T17/I17,"")</f>
        <v>0.46104465114043208</v>
      </c>
      <c r="V17" s="400">
        <v>0</v>
      </c>
      <c r="W17" s="400">
        <v>0</v>
      </c>
      <c r="X17" s="400">
        <v>0</v>
      </c>
      <c r="Y17" s="401">
        <v>0</v>
      </c>
      <c r="Z17" s="401">
        <v>0</v>
      </c>
      <c r="AA17" s="401">
        <v>0</v>
      </c>
      <c r="AB17" s="400">
        <f>V17-AA17</f>
        <v>0</v>
      </c>
      <c r="AC17" s="402">
        <f t="shared" si="4"/>
        <v>0</v>
      </c>
      <c r="AD17" s="396" t="str">
        <f>IFERROR(AC17/AB17,"")</f>
        <v/>
      </c>
    </row>
    <row r="18" spans="1:32" ht="15" customHeight="1" x14ac:dyDescent="0.2">
      <c r="A18" s="722"/>
      <c r="B18" s="725"/>
      <c r="C18" s="728"/>
      <c r="D18" s="730"/>
      <c r="E18" s="422">
        <v>2021</v>
      </c>
      <c r="F18" s="441">
        <v>0.3</v>
      </c>
      <c r="G18" s="396">
        <v>0.29999999999999993</v>
      </c>
      <c r="H18" s="396">
        <f>IFERROR(G18/F18,"")</f>
        <v>0.99999999999999978</v>
      </c>
      <c r="I18" s="449">
        <v>1207210131</v>
      </c>
      <c r="J18" s="423">
        <v>759695000</v>
      </c>
      <c r="K18" s="423">
        <v>15428000</v>
      </c>
      <c r="L18" s="423">
        <v>300000000</v>
      </c>
      <c r="M18" s="423">
        <v>120365000</v>
      </c>
      <c r="N18" s="425">
        <f t="shared" si="1"/>
        <v>1195488000</v>
      </c>
      <c r="O18" s="396">
        <f t="shared" ref="O18:O21" si="18">IFERROR(N18/I18,"")</f>
        <v>0.99028990007705631</v>
      </c>
      <c r="P18" s="423">
        <v>41535767</v>
      </c>
      <c r="Q18" s="423">
        <v>191204066</v>
      </c>
      <c r="R18" s="423">
        <v>198412834</v>
      </c>
      <c r="S18" s="423">
        <v>312598232</v>
      </c>
      <c r="T18" s="426">
        <f>SUM(P18+Q18+R18+S18)</f>
        <v>743750899</v>
      </c>
      <c r="U18" s="396">
        <f t="shared" ref="U18:U21" si="19">IFERROR(T18/I18,"")</f>
        <v>0.61609067046505761</v>
      </c>
      <c r="V18" s="546">
        <v>1022860285</v>
      </c>
      <c r="W18" s="546">
        <v>486804226</v>
      </c>
      <c r="X18" s="546">
        <v>323440085</v>
      </c>
      <c r="Y18" s="429">
        <v>131573533</v>
      </c>
      <c r="Z18" s="429">
        <v>80889717</v>
      </c>
      <c r="AA18" s="430">
        <v>0</v>
      </c>
      <c r="AB18" s="431">
        <f>V18-AA18</f>
        <v>1022860285</v>
      </c>
      <c r="AC18" s="432">
        <f t="shared" si="4"/>
        <v>1022707561</v>
      </c>
      <c r="AD18" s="396">
        <f>IFERROR(AC18/AB18,"")</f>
        <v>0.99985068928548726</v>
      </c>
      <c r="AE18" s="552"/>
      <c r="AF18" s="553"/>
    </row>
    <row r="19" spans="1:32" ht="15" customHeight="1" x14ac:dyDescent="0.2">
      <c r="A19" s="722"/>
      <c r="B19" s="725"/>
      <c r="C19" s="728"/>
      <c r="D19" s="730"/>
      <c r="E19" s="403">
        <v>2022</v>
      </c>
      <c r="F19" s="439">
        <v>0.3</v>
      </c>
      <c r="G19" s="404">
        <f>'3. Metas Proyecto de Inv'!AW7</f>
        <v>0.30000000000000004</v>
      </c>
      <c r="H19" s="404">
        <f>IFERROR(G19/F19,"")</f>
        <v>1.0000000000000002</v>
      </c>
      <c r="I19" s="405">
        <v>1220795256</v>
      </c>
      <c r="J19" s="405">
        <v>330559000</v>
      </c>
      <c r="K19" s="405">
        <f>150000000+14972256</f>
        <v>164972256</v>
      </c>
      <c r="L19" s="406">
        <v>590134000</v>
      </c>
      <c r="M19" s="405">
        <v>120130000</v>
      </c>
      <c r="N19" s="445">
        <f t="shared" si="1"/>
        <v>1205795256</v>
      </c>
      <c r="O19" s="433">
        <f t="shared" si="18"/>
        <v>0.98771292735102179</v>
      </c>
      <c r="P19" s="405">
        <v>37018866</v>
      </c>
      <c r="Q19" s="405">
        <v>172664733</v>
      </c>
      <c r="R19" s="405">
        <v>293940933</v>
      </c>
      <c r="S19" s="405">
        <v>458550145</v>
      </c>
      <c r="T19" s="446">
        <f t="shared" ref="T19:T21" si="20">SUM(P19+Q19+R19+S19)</f>
        <v>962174677</v>
      </c>
      <c r="U19" s="433">
        <f t="shared" si="19"/>
        <v>0.78815401048707878</v>
      </c>
      <c r="V19" s="506">
        <v>451737101</v>
      </c>
      <c r="W19" s="547">
        <v>260539775</v>
      </c>
      <c r="X19" s="548">
        <v>160044021</v>
      </c>
      <c r="Y19" s="408">
        <v>31153305</v>
      </c>
      <c r="Z19" s="408">
        <v>0</v>
      </c>
      <c r="AA19" s="409"/>
      <c r="AB19" s="409">
        <f t="shared" ref="AB19:AB21" si="21">V19-AA19</f>
        <v>451737101</v>
      </c>
      <c r="AC19" s="448">
        <f t="shared" si="4"/>
        <v>451737101</v>
      </c>
      <c r="AD19" s="433">
        <f t="shared" ref="AD19:AD21" si="22">IFERROR(AC19/AB19,"")</f>
        <v>1</v>
      </c>
      <c r="AF19" s="552"/>
    </row>
    <row r="20" spans="1:32" ht="15" customHeight="1" x14ac:dyDescent="0.2">
      <c r="A20" s="722"/>
      <c r="B20" s="725"/>
      <c r="C20" s="728"/>
      <c r="D20" s="730"/>
      <c r="E20" s="412">
        <v>2023</v>
      </c>
      <c r="F20" s="441">
        <v>0.3</v>
      </c>
      <c r="G20" s="420"/>
      <c r="H20" s="396">
        <f>IFERROR(G20/F20,"")</f>
        <v>0</v>
      </c>
      <c r="I20" s="398">
        <v>917885000</v>
      </c>
      <c r="J20" s="398">
        <v>0</v>
      </c>
      <c r="K20" s="398">
        <v>0</v>
      </c>
      <c r="L20" s="398">
        <v>0</v>
      </c>
      <c r="M20" s="398">
        <v>0</v>
      </c>
      <c r="N20" s="414">
        <f t="shared" si="1"/>
        <v>0</v>
      </c>
      <c r="O20" s="396">
        <f t="shared" si="18"/>
        <v>0</v>
      </c>
      <c r="P20" s="398">
        <v>0</v>
      </c>
      <c r="Q20" s="398">
        <v>0</v>
      </c>
      <c r="R20" s="398">
        <v>0</v>
      </c>
      <c r="S20" s="398">
        <v>0</v>
      </c>
      <c r="T20" s="415">
        <f t="shared" si="20"/>
        <v>0</v>
      </c>
      <c r="U20" s="396">
        <f t="shared" si="19"/>
        <v>0</v>
      </c>
      <c r="V20" s="400">
        <v>0</v>
      </c>
      <c r="W20" s="400">
        <v>0</v>
      </c>
      <c r="X20" s="400">
        <v>0</v>
      </c>
      <c r="Y20" s="401">
        <v>0</v>
      </c>
      <c r="Z20" s="401">
        <v>0</v>
      </c>
      <c r="AA20" s="401">
        <v>0</v>
      </c>
      <c r="AB20" s="400">
        <f t="shared" si="21"/>
        <v>0</v>
      </c>
      <c r="AC20" s="402">
        <f t="shared" si="4"/>
        <v>0</v>
      </c>
      <c r="AD20" s="396" t="str">
        <f t="shared" si="22"/>
        <v/>
      </c>
    </row>
    <row r="21" spans="1:32" ht="15" customHeight="1" x14ac:dyDescent="0.2">
      <c r="A21" s="722"/>
      <c r="B21" s="725"/>
      <c r="C21" s="728"/>
      <c r="D21" s="730"/>
      <c r="E21" s="412">
        <v>2024</v>
      </c>
      <c r="F21" s="441">
        <v>0.05</v>
      </c>
      <c r="G21" s="420"/>
      <c r="H21" s="396">
        <f>IFERROR(G21/F21,"")</f>
        <v>0</v>
      </c>
      <c r="I21" s="398">
        <v>2189727137</v>
      </c>
      <c r="J21" s="398">
        <v>0</v>
      </c>
      <c r="K21" s="398">
        <v>0</v>
      </c>
      <c r="L21" s="398">
        <v>0</v>
      </c>
      <c r="M21" s="398">
        <v>0</v>
      </c>
      <c r="N21" s="414">
        <f t="shared" si="1"/>
        <v>0</v>
      </c>
      <c r="O21" s="396">
        <f t="shared" si="18"/>
        <v>0</v>
      </c>
      <c r="P21" s="398">
        <v>0</v>
      </c>
      <c r="Q21" s="398">
        <v>0</v>
      </c>
      <c r="R21" s="398">
        <v>0</v>
      </c>
      <c r="S21" s="398">
        <v>0</v>
      </c>
      <c r="T21" s="415">
        <f t="shared" si="20"/>
        <v>0</v>
      </c>
      <c r="U21" s="396">
        <f t="shared" si="19"/>
        <v>0</v>
      </c>
      <c r="V21" s="400">
        <v>0</v>
      </c>
      <c r="W21" s="400">
        <v>0</v>
      </c>
      <c r="X21" s="400">
        <v>0</v>
      </c>
      <c r="Y21" s="401">
        <v>0</v>
      </c>
      <c r="Z21" s="401">
        <v>0</v>
      </c>
      <c r="AA21" s="401">
        <v>0</v>
      </c>
      <c r="AB21" s="400">
        <f t="shared" si="21"/>
        <v>0</v>
      </c>
      <c r="AC21" s="402">
        <f t="shared" si="4"/>
        <v>0</v>
      </c>
      <c r="AD21" s="396" t="str">
        <f t="shared" si="22"/>
        <v/>
      </c>
    </row>
    <row r="22" spans="1:32" ht="15" customHeight="1" x14ac:dyDescent="0.2">
      <c r="A22" s="723"/>
      <c r="B22" s="726"/>
      <c r="C22" s="729"/>
      <c r="D22" s="731"/>
      <c r="E22" s="440" t="s">
        <v>116</v>
      </c>
      <c r="F22" s="442">
        <f>SUM(F17:F21)</f>
        <v>1</v>
      </c>
      <c r="G22" s="416">
        <f>SUM(G17+G18+G19+G20+G21)</f>
        <v>0.64999999999999991</v>
      </c>
      <c r="H22" s="416">
        <f t="shared" si="0"/>
        <v>0.64999999999999991</v>
      </c>
      <c r="I22" s="417">
        <f>SUM(I17:I21)</f>
        <v>7433474716</v>
      </c>
      <c r="J22" s="421">
        <f>SUM(J17:J21)</f>
        <v>1090254000</v>
      </c>
      <c r="K22" s="421">
        <f t="shared" ref="K22:M22" si="23">SUM(K17:K21)</f>
        <v>180400256</v>
      </c>
      <c r="L22" s="421">
        <f t="shared" si="23"/>
        <v>2787991192</v>
      </c>
      <c r="M22" s="421">
        <f t="shared" si="23"/>
        <v>240495000</v>
      </c>
      <c r="N22" s="418">
        <f t="shared" si="1"/>
        <v>4299140448</v>
      </c>
      <c r="O22" s="416">
        <f>IFERROR(N22/I22,"")</f>
        <v>0.57834870128049554</v>
      </c>
      <c r="P22" s="421">
        <f>SUM(P17:P21)</f>
        <v>78554633</v>
      </c>
      <c r="Q22" s="421">
        <f t="shared" ref="Q22:S22" si="24">SUM(Q17:Q21)</f>
        <v>363868799</v>
      </c>
      <c r="R22" s="421">
        <f t="shared" si="24"/>
        <v>507832471</v>
      </c>
      <c r="S22" s="421">
        <f t="shared" si="24"/>
        <v>1630666580</v>
      </c>
      <c r="T22" s="418">
        <f>SUM(P22+Q22+R22+S22)</f>
        <v>2580922483</v>
      </c>
      <c r="U22" s="416">
        <f>IFERROR(T22/I22,"")</f>
        <v>0.34720269881926913</v>
      </c>
      <c r="V22" s="418">
        <f>SUM(V17+V18+V19+V20+V21)</f>
        <v>1474597386</v>
      </c>
      <c r="W22" s="418">
        <f t="shared" ref="W22:AA22" si="25">SUM(W17+W18+W19+W20+W21)</f>
        <v>747344001</v>
      </c>
      <c r="X22" s="418">
        <f t="shared" si="25"/>
        <v>483484106</v>
      </c>
      <c r="Y22" s="418">
        <f t="shared" si="25"/>
        <v>162726838</v>
      </c>
      <c r="Z22" s="418">
        <f t="shared" si="25"/>
        <v>80889717</v>
      </c>
      <c r="AA22" s="418">
        <f t="shared" si="25"/>
        <v>0</v>
      </c>
      <c r="AB22" s="418">
        <f>SUM(AB17:AB21)</f>
        <v>1474597386</v>
      </c>
      <c r="AC22" s="419">
        <f t="shared" si="4"/>
        <v>1474444662</v>
      </c>
      <c r="AD22" s="416">
        <f>IFERROR(AC22/AB22,"")</f>
        <v>0.99989643003476747</v>
      </c>
    </row>
    <row r="23" spans="1:32" ht="15" customHeight="1" x14ac:dyDescent="0.2">
      <c r="A23" s="721" t="s">
        <v>1370</v>
      </c>
      <c r="B23" s="724">
        <v>4</v>
      </c>
      <c r="C23" s="727" t="s">
        <v>1336</v>
      </c>
      <c r="D23" s="724" t="s">
        <v>115</v>
      </c>
      <c r="E23" s="395">
        <v>2020</v>
      </c>
      <c r="F23" s="441">
        <v>0.05</v>
      </c>
      <c r="G23" s="437">
        <v>0.05</v>
      </c>
      <c r="H23" s="396">
        <f>IFERROR(G23/F23,"")</f>
        <v>1</v>
      </c>
      <c r="I23" s="397">
        <v>504072882</v>
      </c>
      <c r="J23" s="398">
        <v>0</v>
      </c>
      <c r="K23" s="398">
        <v>0</v>
      </c>
      <c r="L23" s="398">
        <v>467085582</v>
      </c>
      <c r="M23" s="398">
        <v>36987300</v>
      </c>
      <c r="N23" s="399">
        <f t="shared" ref="N23:N28" si="26">SUM(J23+K23+L23+M23)</f>
        <v>504072882</v>
      </c>
      <c r="O23" s="396">
        <f>IFERROR(N23/I23,"")</f>
        <v>1</v>
      </c>
      <c r="P23" s="398">
        <v>0</v>
      </c>
      <c r="Q23" s="398">
        <v>0</v>
      </c>
      <c r="R23" s="398">
        <v>25386652</v>
      </c>
      <c r="S23" s="398">
        <v>373409302</v>
      </c>
      <c r="T23" s="399">
        <f>SUM(P23+Q23+R23+S23)</f>
        <v>398795954</v>
      </c>
      <c r="U23" s="396">
        <f>IFERROR(T23/I23,"")</f>
        <v>0.7911474079258245</v>
      </c>
      <c r="V23" s="400">
        <v>0</v>
      </c>
      <c r="W23" s="400">
        <v>0</v>
      </c>
      <c r="X23" s="400">
        <v>0</v>
      </c>
      <c r="Y23" s="401">
        <v>0</v>
      </c>
      <c r="Z23" s="401">
        <v>0</v>
      </c>
      <c r="AA23" s="401">
        <v>0</v>
      </c>
      <c r="AB23" s="400">
        <f>V23-AA23</f>
        <v>0</v>
      </c>
      <c r="AC23" s="402">
        <f t="shared" si="4"/>
        <v>0</v>
      </c>
      <c r="AD23" s="396" t="str">
        <f>IFERROR(AC23/AB23,"")</f>
        <v/>
      </c>
    </row>
    <row r="24" spans="1:32" ht="15" customHeight="1" x14ac:dyDescent="0.2">
      <c r="A24" s="722"/>
      <c r="B24" s="725"/>
      <c r="C24" s="728"/>
      <c r="D24" s="730"/>
      <c r="E24" s="422">
        <v>2021</v>
      </c>
      <c r="F24" s="441">
        <v>0.3</v>
      </c>
      <c r="G24" s="396">
        <v>0.29999999999999993</v>
      </c>
      <c r="H24" s="396">
        <f>IFERROR(G24/F24,"")</f>
        <v>0.99999999999999978</v>
      </c>
      <c r="I24" s="449">
        <f>J24+K24</f>
        <v>1127312000</v>
      </c>
      <c r="J24" s="423">
        <v>1068867500</v>
      </c>
      <c r="K24" s="423">
        <v>58444500</v>
      </c>
      <c r="L24" s="423">
        <v>0</v>
      </c>
      <c r="M24" s="423">
        <v>0</v>
      </c>
      <c r="N24" s="425">
        <f t="shared" si="26"/>
        <v>1127312000</v>
      </c>
      <c r="O24" s="396">
        <f t="shared" ref="O24:O27" si="27">IFERROR(N24/I24,"")</f>
        <v>1</v>
      </c>
      <c r="P24" s="423">
        <v>93226765</v>
      </c>
      <c r="Q24" s="423">
        <v>278319399</v>
      </c>
      <c r="R24" s="423">
        <v>284719207</v>
      </c>
      <c r="S24" s="423">
        <v>371163134</v>
      </c>
      <c r="T24" s="426">
        <f>SUM(P24+Q24+R24+S24)</f>
        <v>1027428505</v>
      </c>
      <c r="U24" s="396">
        <f t="shared" ref="U24:U27" si="28">IFERROR(T24/I24,"")</f>
        <v>0.91139676061285602</v>
      </c>
      <c r="V24" s="546">
        <v>105276928</v>
      </c>
      <c r="W24" s="546">
        <v>87819417</v>
      </c>
      <c r="X24" s="546">
        <v>17455883</v>
      </c>
      <c r="Y24" s="401">
        <v>0</v>
      </c>
      <c r="Z24" s="401">
        <v>0</v>
      </c>
      <c r="AA24" s="428">
        <v>1628</v>
      </c>
      <c r="AB24" s="431">
        <f>V24-AA24</f>
        <v>105275300</v>
      </c>
      <c r="AC24" s="432">
        <f t="shared" si="4"/>
        <v>105275300</v>
      </c>
      <c r="AD24" s="396">
        <f>IFERROR(AC24/AB24,"")</f>
        <v>1</v>
      </c>
    </row>
    <row r="25" spans="1:32" ht="15" customHeight="1" x14ac:dyDescent="0.2">
      <c r="A25" s="722"/>
      <c r="B25" s="725"/>
      <c r="C25" s="728"/>
      <c r="D25" s="730"/>
      <c r="E25" s="403">
        <v>2022</v>
      </c>
      <c r="F25" s="443">
        <v>0.3</v>
      </c>
      <c r="G25" s="404">
        <f>'3. Metas Proyecto de Inv'!AW8</f>
        <v>0.30000000000000004</v>
      </c>
      <c r="H25" s="404">
        <f>IFERROR(G25/F25,"")</f>
        <v>1.0000000000000002</v>
      </c>
      <c r="I25" s="405">
        <v>1119531500</v>
      </c>
      <c r="J25" s="405">
        <v>796052500</v>
      </c>
      <c r="K25" s="405">
        <v>0</v>
      </c>
      <c r="L25" s="405">
        <v>323479000</v>
      </c>
      <c r="M25" s="405">
        <v>0</v>
      </c>
      <c r="N25" s="407">
        <f t="shared" si="26"/>
        <v>1119531500</v>
      </c>
      <c r="O25" s="404">
        <f t="shared" si="27"/>
        <v>1</v>
      </c>
      <c r="P25" s="405">
        <v>86377806</v>
      </c>
      <c r="Q25" s="405">
        <v>286648999</v>
      </c>
      <c r="R25" s="405">
        <v>263979095</v>
      </c>
      <c r="S25" s="405">
        <v>370447633</v>
      </c>
      <c r="T25" s="506">
        <f t="shared" ref="T25:T27" si="29">SUM(P25+Q25+R25+S25)</f>
        <v>1007453533</v>
      </c>
      <c r="U25" s="404">
        <f t="shared" si="28"/>
        <v>0.89988850961317302</v>
      </c>
      <c r="V25" s="410">
        <v>99883495</v>
      </c>
      <c r="W25" s="410">
        <v>95026427</v>
      </c>
      <c r="X25" s="410">
        <v>2890535</v>
      </c>
      <c r="Y25" s="409">
        <v>0</v>
      </c>
      <c r="Z25" s="409">
        <v>0</v>
      </c>
      <c r="AA25" s="409">
        <v>1966533</v>
      </c>
      <c r="AB25" s="410">
        <f t="shared" ref="AB25:AB27" si="30">V25-AA25</f>
        <v>97916962</v>
      </c>
      <c r="AC25" s="411">
        <f t="shared" si="4"/>
        <v>97916962</v>
      </c>
      <c r="AD25" s="404">
        <f t="shared" ref="AD25:AD27" si="31">IFERROR(AC25/AB25,"")</f>
        <v>1</v>
      </c>
    </row>
    <row r="26" spans="1:32" ht="15" customHeight="1" x14ac:dyDescent="0.2">
      <c r="A26" s="722"/>
      <c r="B26" s="725"/>
      <c r="C26" s="728"/>
      <c r="D26" s="730"/>
      <c r="E26" s="412">
        <v>2023</v>
      </c>
      <c r="F26" s="441">
        <v>0.3</v>
      </c>
      <c r="G26" s="420"/>
      <c r="H26" s="396">
        <f>IFERROR(G26/F26,"")</f>
        <v>0</v>
      </c>
      <c r="I26" s="398">
        <v>1243880000</v>
      </c>
      <c r="J26" s="398">
        <v>0</v>
      </c>
      <c r="K26" s="398">
        <v>0</v>
      </c>
      <c r="L26" s="398">
        <v>0</v>
      </c>
      <c r="M26" s="398">
        <v>0</v>
      </c>
      <c r="N26" s="414">
        <f t="shared" si="26"/>
        <v>0</v>
      </c>
      <c r="O26" s="396">
        <f t="shared" si="27"/>
        <v>0</v>
      </c>
      <c r="P26" s="398">
        <v>0</v>
      </c>
      <c r="Q26" s="398">
        <v>0</v>
      </c>
      <c r="R26" s="398">
        <v>0</v>
      </c>
      <c r="S26" s="398">
        <v>0</v>
      </c>
      <c r="T26" s="415">
        <f t="shared" si="29"/>
        <v>0</v>
      </c>
      <c r="U26" s="396">
        <f t="shared" si="28"/>
        <v>0</v>
      </c>
      <c r="V26" s="400">
        <v>0</v>
      </c>
      <c r="W26" s="400">
        <v>0</v>
      </c>
      <c r="X26" s="400">
        <v>0</v>
      </c>
      <c r="Y26" s="401">
        <v>0</v>
      </c>
      <c r="Z26" s="401">
        <v>0</v>
      </c>
      <c r="AA26" s="401">
        <v>0</v>
      </c>
      <c r="AB26" s="400">
        <f t="shared" si="30"/>
        <v>0</v>
      </c>
      <c r="AC26" s="402">
        <f t="shared" si="4"/>
        <v>0</v>
      </c>
      <c r="AD26" s="396" t="str">
        <f t="shared" si="31"/>
        <v/>
      </c>
    </row>
    <row r="27" spans="1:32" ht="15" customHeight="1" x14ac:dyDescent="0.2">
      <c r="A27" s="722"/>
      <c r="B27" s="725"/>
      <c r="C27" s="728"/>
      <c r="D27" s="730"/>
      <c r="E27" s="412">
        <v>2024</v>
      </c>
      <c r="F27" s="441">
        <v>0.05</v>
      </c>
      <c r="G27" s="420"/>
      <c r="H27" s="396">
        <f>IFERROR(G27/F27,"")</f>
        <v>0</v>
      </c>
      <c r="I27" s="398">
        <v>816920081</v>
      </c>
      <c r="J27" s="398">
        <v>0</v>
      </c>
      <c r="K27" s="398">
        <v>0</v>
      </c>
      <c r="L27" s="398">
        <v>0</v>
      </c>
      <c r="M27" s="398">
        <v>0</v>
      </c>
      <c r="N27" s="414">
        <f t="shared" si="26"/>
        <v>0</v>
      </c>
      <c r="O27" s="396">
        <f t="shared" si="27"/>
        <v>0</v>
      </c>
      <c r="P27" s="398">
        <v>0</v>
      </c>
      <c r="Q27" s="398">
        <v>0</v>
      </c>
      <c r="R27" s="398">
        <v>0</v>
      </c>
      <c r="S27" s="398">
        <v>0</v>
      </c>
      <c r="T27" s="415">
        <f t="shared" si="29"/>
        <v>0</v>
      </c>
      <c r="U27" s="396">
        <f t="shared" si="28"/>
        <v>0</v>
      </c>
      <c r="V27" s="400">
        <v>0</v>
      </c>
      <c r="W27" s="400">
        <v>0</v>
      </c>
      <c r="X27" s="400">
        <v>0</v>
      </c>
      <c r="Y27" s="401">
        <v>0</v>
      </c>
      <c r="Z27" s="401">
        <v>0</v>
      </c>
      <c r="AA27" s="401">
        <v>0</v>
      </c>
      <c r="AB27" s="400">
        <f t="shared" si="30"/>
        <v>0</v>
      </c>
      <c r="AC27" s="402">
        <f t="shared" si="4"/>
        <v>0</v>
      </c>
      <c r="AD27" s="396" t="str">
        <f t="shared" si="31"/>
        <v/>
      </c>
    </row>
    <row r="28" spans="1:32" ht="15" customHeight="1" x14ac:dyDescent="0.2">
      <c r="A28" s="723"/>
      <c r="B28" s="726"/>
      <c r="C28" s="729"/>
      <c r="D28" s="731"/>
      <c r="E28" s="440" t="s">
        <v>116</v>
      </c>
      <c r="F28" s="442">
        <f>SUM(F23:F27)</f>
        <v>1</v>
      </c>
      <c r="G28" s="416">
        <f>SUM(G23+G24+G25+G26+G27)</f>
        <v>0.64999999999999991</v>
      </c>
      <c r="H28" s="416">
        <f t="shared" si="0"/>
        <v>0.64999999999999991</v>
      </c>
      <c r="I28" s="417">
        <f>SUM(I23:I27)</f>
        <v>4811716463</v>
      </c>
      <c r="J28" s="421">
        <f>SUM(J23:J27)</f>
        <v>1864920000</v>
      </c>
      <c r="K28" s="421">
        <f t="shared" ref="K28:M28" si="32">SUM(K23:K27)</f>
        <v>58444500</v>
      </c>
      <c r="L28" s="421">
        <f t="shared" si="32"/>
        <v>790564582</v>
      </c>
      <c r="M28" s="421">
        <f t="shared" si="32"/>
        <v>36987300</v>
      </c>
      <c r="N28" s="418">
        <f t="shared" si="26"/>
        <v>2750916382</v>
      </c>
      <c r="O28" s="416">
        <f>IFERROR(N28/I28,"")</f>
        <v>0.57171207055805273</v>
      </c>
      <c r="P28" s="421">
        <f>SUM(P23:P27)</f>
        <v>179604571</v>
      </c>
      <c r="Q28" s="421">
        <f t="shared" ref="Q28:S28" si="33">SUM(Q23:Q27)</f>
        <v>564968398</v>
      </c>
      <c r="R28" s="421">
        <f t="shared" si="33"/>
        <v>574084954</v>
      </c>
      <c r="S28" s="421">
        <f t="shared" si="33"/>
        <v>1115020069</v>
      </c>
      <c r="T28" s="418">
        <f>SUM(P28+Q28+R28+S28)</f>
        <v>2433677992</v>
      </c>
      <c r="U28" s="416">
        <f>IFERROR(T28/I28,"")</f>
        <v>0.50578167078503522</v>
      </c>
      <c r="V28" s="418">
        <f>SUM(V23+V24+V25+V26+V27)</f>
        <v>205160423</v>
      </c>
      <c r="W28" s="418">
        <f t="shared" ref="W28:Z28" si="34">SUM(W23+W24+W25+W26+W27)</f>
        <v>182845844</v>
      </c>
      <c r="X28" s="418">
        <f t="shared" si="34"/>
        <v>20346418</v>
      </c>
      <c r="Y28" s="418">
        <f t="shared" si="34"/>
        <v>0</v>
      </c>
      <c r="Z28" s="418">
        <f t="shared" si="34"/>
        <v>0</v>
      </c>
      <c r="AA28" s="418">
        <f>SUM(AA23+AA24+AA25+AA26+AA27)</f>
        <v>1968161</v>
      </c>
      <c r="AB28" s="418">
        <f>SUM(AB23:AB27)</f>
        <v>203192262</v>
      </c>
      <c r="AC28" s="419">
        <f t="shared" si="4"/>
        <v>203192262</v>
      </c>
      <c r="AD28" s="416">
        <f>IFERROR(AC28/AB28,"")</f>
        <v>1</v>
      </c>
    </row>
    <row r="29" spans="1:32" ht="15" customHeight="1" x14ac:dyDescent="0.2">
      <c r="A29" s="721" t="s">
        <v>1371</v>
      </c>
      <c r="B29" s="724">
        <v>5</v>
      </c>
      <c r="C29" s="727" t="s">
        <v>1342</v>
      </c>
      <c r="D29" s="724" t="s">
        <v>115</v>
      </c>
      <c r="E29" s="395">
        <v>2020</v>
      </c>
      <c r="F29" s="441">
        <v>0.05</v>
      </c>
      <c r="G29" s="437">
        <v>0.05</v>
      </c>
      <c r="H29" s="396">
        <f t="shared" si="0"/>
        <v>1</v>
      </c>
      <c r="I29" s="397">
        <v>391965962</v>
      </c>
      <c r="J29" s="398">
        <v>0</v>
      </c>
      <c r="K29" s="398">
        <v>0</v>
      </c>
      <c r="L29" s="398">
        <v>391285796</v>
      </c>
      <c r="M29" s="398">
        <v>680166</v>
      </c>
      <c r="N29" s="399">
        <f t="shared" ref="N29:N34" si="35">SUM(J29+K29+L29+M29)</f>
        <v>391965962</v>
      </c>
      <c r="O29" s="396">
        <f>IFERROR(N29/I29,"")</f>
        <v>1</v>
      </c>
      <c r="P29" s="398">
        <v>0</v>
      </c>
      <c r="Q29" s="398">
        <v>0</v>
      </c>
      <c r="R29" s="398">
        <v>8601033</v>
      </c>
      <c r="S29" s="398">
        <v>303896585</v>
      </c>
      <c r="T29" s="399">
        <f>SUM(P29+Q29+R29+S29)</f>
        <v>312497618</v>
      </c>
      <c r="U29" s="396">
        <f>IFERROR(T29/I29,"")</f>
        <v>0.79725702814980659</v>
      </c>
      <c r="V29" s="400">
        <v>0</v>
      </c>
      <c r="W29" s="400">
        <v>0</v>
      </c>
      <c r="X29" s="400">
        <v>0</v>
      </c>
      <c r="Y29" s="401">
        <v>0</v>
      </c>
      <c r="Z29" s="401">
        <v>0</v>
      </c>
      <c r="AA29" s="401">
        <v>0</v>
      </c>
      <c r="AB29" s="400">
        <f>V29-AA29</f>
        <v>0</v>
      </c>
      <c r="AC29" s="402">
        <f t="shared" si="4"/>
        <v>0</v>
      </c>
      <c r="AD29" s="396" t="str">
        <f>IFERROR(AC29/AB29,"")</f>
        <v/>
      </c>
    </row>
    <row r="30" spans="1:32" ht="15" customHeight="1" x14ac:dyDescent="0.2">
      <c r="A30" s="722"/>
      <c r="B30" s="725"/>
      <c r="C30" s="728"/>
      <c r="D30" s="730"/>
      <c r="E30" s="412">
        <v>2021</v>
      </c>
      <c r="F30" s="444">
        <v>0.3</v>
      </c>
      <c r="G30" s="396">
        <v>0.29999999999999993</v>
      </c>
      <c r="H30" s="434">
        <f t="shared" si="0"/>
        <v>0.99999999999999978</v>
      </c>
      <c r="I30" s="449">
        <v>1464207807</v>
      </c>
      <c r="J30" s="435">
        <v>1370041120</v>
      </c>
      <c r="K30" s="435">
        <v>48951000</v>
      </c>
      <c r="L30" s="435">
        <v>44518224</v>
      </c>
      <c r="M30" s="435">
        <v>0</v>
      </c>
      <c r="N30" s="414">
        <f t="shared" si="35"/>
        <v>1463510344</v>
      </c>
      <c r="O30" s="434">
        <f t="shared" ref="O30:O33" si="36">IFERROR(N30/I30,"")</f>
        <v>0.99952365846113811</v>
      </c>
      <c r="P30" s="435">
        <v>84968998</v>
      </c>
      <c r="Q30" s="435">
        <v>421653064</v>
      </c>
      <c r="R30" s="435">
        <v>343177530</v>
      </c>
      <c r="S30" s="435">
        <v>449497040</v>
      </c>
      <c r="T30" s="399">
        <f>SUM(P30+Q30+R30+S30)</f>
        <v>1299296632</v>
      </c>
      <c r="U30" s="434">
        <f t="shared" ref="U30:U33" si="37">IFERROR(T30/I30,"")</f>
        <v>0.88737174176260902</v>
      </c>
      <c r="V30" s="549">
        <v>79468344</v>
      </c>
      <c r="W30" s="550">
        <v>77762844</v>
      </c>
      <c r="X30" s="400">
        <v>1705500</v>
      </c>
      <c r="Y30" s="401">
        <v>0</v>
      </c>
      <c r="Z30" s="401">
        <v>0</v>
      </c>
      <c r="AA30" s="401">
        <v>0</v>
      </c>
      <c r="AB30" s="400">
        <f>V30-AA30</f>
        <v>79468344</v>
      </c>
      <c r="AC30" s="402">
        <f t="shared" si="4"/>
        <v>79468344</v>
      </c>
      <c r="AD30" s="434">
        <f>IFERROR(AC30/AB30,"")</f>
        <v>1</v>
      </c>
    </row>
    <row r="31" spans="1:32" ht="15" customHeight="1" x14ac:dyDescent="0.2">
      <c r="A31" s="722"/>
      <c r="B31" s="725"/>
      <c r="C31" s="728"/>
      <c r="D31" s="730"/>
      <c r="E31" s="403">
        <v>2022</v>
      </c>
      <c r="F31" s="443">
        <v>0.3</v>
      </c>
      <c r="G31" s="404">
        <f>'3. Metas Proyecto de Inv'!AW9</f>
        <v>0.30000000000000004</v>
      </c>
      <c r="H31" s="404">
        <f t="shared" si="0"/>
        <v>1.0000000000000002</v>
      </c>
      <c r="I31" s="405">
        <v>1661552000</v>
      </c>
      <c r="J31" s="405">
        <v>1039187500</v>
      </c>
      <c r="K31" s="405">
        <f>108943000+25186000</f>
        <v>134129000</v>
      </c>
      <c r="L31" s="405">
        <v>457239500</v>
      </c>
      <c r="M31" s="405">
        <v>30996000</v>
      </c>
      <c r="N31" s="445">
        <f t="shared" si="35"/>
        <v>1661552000</v>
      </c>
      <c r="O31" s="433">
        <f t="shared" si="36"/>
        <v>1</v>
      </c>
      <c r="P31" s="405">
        <v>117804866</v>
      </c>
      <c r="Q31" s="405">
        <v>368213467</v>
      </c>
      <c r="R31" s="436">
        <v>354357166</v>
      </c>
      <c r="S31" s="405">
        <v>479716934</v>
      </c>
      <c r="T31" s="447">
        <f t="shared" ref="T31:T33" si="38">SUM(P31+Q31+R31+S31)</f>
        <v>1320092433</v>
      </c>
      <c r="U31" s="433">
        <f t="shared" si="37"/>
        <v>0.79449360176509676</v>
      </c>
      <c r="V31" s="410">
        <v>164213712</v>
      </c>
      <c r="W31" s="410">
        <v>124597222</v>
      </c>
      <c r="X31" s="410">
        <v>18872499</v>
      </c>
      <c r="Y31" s="409">
        <v>3683000</v>
      </c>
      <c r="Z31" s="409">
        <v>0</v>
      </c>
      <c r="AA31" s="409">
        <f>8428000+944767</f>
        <v>9372767</v>
      </c>
      <c r="AB31" s="409">
        <f t="shared" ref="AB31:AB33" si="39">V31-AA31</f>
        <v>154840945</v>
      </c>
      <c r="AC31" s="448">
        <f t="shared" si="4"/>
        <v>147152721</v>
      </c>
      <c r="AD31" s="433">
        <f t="shared" ref="AD31:AD33" si="40">IFERROR(AC31/AB31,"")</f>
        <v>0.95034760347142033</v>
      </c>
    </row>
    <row r="32" spans="1:32" ht="15" customHeight="1" x14ac:dyDescent="0.2">
      <c r="A32" s="722"/>
      <c r="B32" s="725"/>
      <c r="C32" s="728"/>
      <c r="D32" s="730"/>
      <c r="E32" s="412">
        <v>2023</v>
      </c>
      <c r="F32" s="441">
        <v>0.3</v>
      </c>
      <c r="G32" s="420"/>
      <c r="H32" s="396">
        <f t="shared" si="0"/>
        <v>0</v>
      </c>
      <c r="I32" s="398">
        <v>4013519000</v>
      </c>
      <c r="J32" s="398">
        <v>0</v>
      </c>
      <c r="K32" s="398">
        <v>0</v>
      </c>
      <c r="L32" s="398">
        <v>0</v>
      </c>
      <c r="M32" s="398">
        <v>0</v>
      </c>
      <c r="N32" s="414">
        <f t="shared" si="35"/>
        <v>0</v>
      </c>
      <c r="O32" s="396">
        <f t="shared" si="36"/>
        <v>0</v>
      </c>
      <c r="P32" s="398">
        <v>0</v>
      </c>
      <c r="Q32" s="398">
        <v>0</v>
      </c>
      <c r="R32" s="398">
        <v>0</v>
      </c>
      <c r="S32" s="398">
        <v>0</v>
      </c>
      <c r="T32" s="415">
        <f t="shared" si="38"/>
        <v>0</v>
      </c>
      <c r="U32" s="396">
        <f t="shared" si="37"/>
        <v>0</v>
      </c>
      <c r="V32" s="400">
        <v>0</v>
      </c>
      <c r="W32" s="400">
        <v>0</v>
      </c>
      <c r="X32" s="400">
        <v>0</v>
      </c>
      <c r="Y32" s="401">
        <v>0</v>
      </c>
      <c r="Z32" s="401">
        <v>0</v>
      </c>
      <c r="AA32" s="401">
        <v>0</v>
      </c>
      <c r="AB32" s="400">
        <f t="shared" si="39"/>
        <v>0</v>
      </c>
      <c r="AC32" s="402">
        <f t="shared" si="4"/>
        <v>0</v>
      </c>
      <c r="AD32" s="396" t="str">
        <f t="shared" si="40"/>
        <v/>
      </c>
    </row>
    <row r="33" spans="1:30" ht="15" customHeight="1" x14ac:dyDescent="0.2">
      <c r="A33" s="722"/>
      <c r="B33" s="725"/>
      <c r="C33" s="728"/>
      <c r="D33" s="730"/>
      <c r="E33" s="412">
        <v>2024</v>
      </c>
      <c r="F33" s="441">
        <v>0.05</v>
      </c>
      <c r="G33" s="420"/>
      <c r="H33" s="396">
        <f t="shared" si="0"/>
        <v>0</v>
      </c>
      <c r="I33" s="398">
        <v>743164554</v>
      </c>
      <c r="J33" s="398">
        <v>0</v>
      </c>
      <c r="K33" s="398">
        <v>0</v>
      </c>
      <c r="L33" s="398">
        <v>0</v>
      </c>
      <c r="M33" s="398">
        <v>0</v>
      </c>
      <c r="N33" s="414">
        <f t="shared" si="35"/>
        <v>0</v>
      </c>
      <c r="O33" s="396">
        <f t="shared" si="36"/>
        <v>0</v>
      </c>
      <c r="P33" s="398">
        <v>0</v>
      </c>
      <c r="Q33" s="398">
        <v>0</v>
      </c>
      <c r="R33" s="398">
        <v>0</v>
      </c>
      <c r="S33" s="398">
        <v>0</v>
      </c>
      <c r="T33" s="415">
        <f t="shared" si="38"/>
        <v>0</v>
      </c>
      <c r="U33" s="396">
        <f t="shared" si="37"/>
        <v>0</v>
      </c>
      <c r="V33" s="400">
        <v>0</v>
      </c>
      <c r="W33" s="400">
        <v>0</v>
      </c>
      <c r="X33" s="400">
        <v>0</v>
      </c>
      <c r="Y33" s="401">
        <v>0</v>
      </c>
      <c r="Z33" s="401">
        <v>0</v>
      </c>
      <c r="AA33" s="401">
        <v>0</v>
      </c>
      <c r="AB33" s="400">
        <f t="shared" si="39"/>
        <v>0</v>
      </c>
      <c r="AC33" s="402">
        <f t="shared" si="4"/>
        <v>0</v>
      </c>
      <c r="AD33" s="396" t="str">
        <f t="shared" si="40"/>
        <v/>
      </c>
    </row>
    <row r="34" spans="1:30" ht="15" customHeight="1" x14ac:dyDescent="0.2">
      <c r="A34" s="723"/>
      <c r="B34" s="726"/>
      <c r="C34" s="729"/>
      <c r="D34" s="731"/>
      <c r="E34" s="440" t="s">
        <v>116</v>
      </c>
      <c r="F34" s="442">
        <f>SUM(F29:F33)</f>
        <v>1</v>
      </c>
      <c r="G34" s="416">
        <f>SUM(G29+G30+G31+G32+G33)</f>
        <v>0.64999999999999991</v>
      </c>
      <c r="H34" s="416">
        <f t="shared" si="0"/>
        <v>0.64999999999999991</v>
      </c>
      <c r="I34" s="421">
        <f>SUM(I29:I33)</f>
        <v>8274409323</v>
      </c>
      <c r="J34" s="421">
        <f>SUM(J29:J33)</f>
        <v>2409228620</v>
      </c>
      <c r="K34" s="421">
        <f t="shared" ref="K34:M34" si="41">SUM(K29:K33)</f>
        <v>183080000</v>
      </c>
      <c r="L34" s="421">
        <f t="shared" si="41"/>
        <v>893043520</v>
      </c>
      <c r="M34" s="421">
        <f t="shared" si="41"/>
        <v>31676166</v>
      </c>
      <c r="N34" s="418">
        <f t="shared" si="35"/>
        <v>3517028306</v>
      </c>
      <c r="O34" s="416">
        <f>IFERROR(N34/I34,"")</f>
        <v>0.42504886677818515</v>
      </c>
      <c r="P34" s="421">
        <f>SUM(P29:P33)</f>
        <v>202773864</v>
      </c>
      <c r="Q34" s="421">
        <f t="shared" ref="Q34:S34" si="42">SUM(Q29:Q33)</f>
        <v>789866531</v>
      </c>
      <c r="R34" s="421">
        <f t="shared" si="42"/>
        <v>706135729</v>
      </c>
      <c r="S34" s="421">
        <f t="shared" si="42"/>
        <v>1233110559</v>
      </c>
      <c r="T34" s="418">
        <f>SUM(P34+Q34+R34+S34)</f>
        <v>2931886683</v>
      </c>
      <c r="U34" s="416">
        <f>IFERROR(T34/I34,"")</f>
        <v>0.35433184032247084</v>
      </c>
      <c r="V34" s="418">
        <f>SUM(V29+V30+V31+V32+V33)</f>
        <v>243682056</v>
      </c>
      <c r="W34" s="418">
        <f t="shared" ref="W34:AA34" si="43">SUM(W29+W30+W31+W32+W33)</f>
        <v>202360066</v>
      </c>
      <c r="X34" s="418">
        <f t="shared" si="43"/>
        <v>20577999</v>
      </c>
      <c r="Y34" s="268">
        <f t="shared" si="43"/>
        <v>3683000</v>
      </c>
      <c r="Z34" s="418">
        <f t="shared" si="43"/>
        <v>0</v>
      </c>
      <c r="AA34" s="418">
        <f t="shared" si="43"/>
        <v>9372767</v>
      </c>
      <c r="AB34" s="418">
        <f>SUM(AB29:AB33)</f>
        <v>234309289</v>
      </c>
      <c r="AC34" s="419">
        <f t="shared" si="4"/>
        <v>226621065</v>
      </c>
      <c r="AD34" s="416">
        <f>IFERROR(AC34/AB34,"")</f>
        <v>0.96718771145261762</v>
      </c>
    </row>
    <row r="35" spans="1:30" ht="20.100000000000001" customHeight="1" x14ac:dyDescent="0.2">
      <c r="A35" s="260"/>
      <c r="B35" s="260"/>
      <c r="C35" s="260"/>
      <c r="D35" s="260"/>
      <c r="E35" s="732" t="s">
        <v>972</v>
      </c>
      <c r="F35" s="733"/>
      <c r="G35" s="733"/>
      <c r="H35" s="734"/>
      <c r="I35" s="268">
        <f t="shared" ref="I35:N35" si="44">SUMIFS(I$5:I$34,$E$5:$E$34,2022)</f>
        <v>6729553000</v>
      </c>
      <c r="J35" s="268">
        <f t="shared" si="44"/>
        <v>3099351744</v>
      </c>
      <c r="K35" s="268">
        <f t="shared" si="44"/>
        <v>309101256</v>
      </c>
      <c r="L35" s="268">
        <f t="shared" si="44"/>
        <v>1831897500</v>
      </c>
      <c r="M35" s="268">
        <f t="shared" si="44"/>
        <v>1426699291</v>
      </c>
      <c r="N35" s="268">
        <f t="shared" si="44"/>
        <v>6667049791</v>
      </c>
      <c r="O35" s="269">
        <f>IFERROR(N35/I35,"0,00")</f>
        <v>0.99071213065711794</v>
      </c>
      <c r="P35" s="268">
        <f>SUMIFS(P$5:P$34,$E$5:$E$34,2022)</f>
        <v>267700472</v>
      </c>
      <c r="Q35" s="268">
        <f t="shared" ref="Q35:T35" si="45">SUMIFS(Q$5:Q$34,$E$5:$E$34,2022)</f>
        <v>1143838761</v>
      </c>
      <c r="R35" s="268">
        <f t="shared" si="45"/>
        <v>1189035259</v>
      </c>
      <c r="S35" s="268">
        <f t="shared" si="45"/>
        <v>1840144345</v>
      </c>
      <c r="T35" s="268">
        <f t="shared" si="45"/>
        <v>4440718837</v>
      </c>
      <c r="U35" s="416">
        <f>IFERROR(T35/I35,"")</f>
        <v>0.65988318050247918</v>
      </c>
      <c r="V35" s="268">
        <f>SUMIFS(V$5:V$34,$E$5:$E$34,2022)</f>
        <v>1154030307</v>
      </c>
      <c r="W35" s="268">
        <f t="shared" ref="W35:AC35" si="46">SUMIFS(W$5:W$34,$E$5:$E$34,2022)</f>
        <v>735447336</v>
      </c>
      <c r="X35" s="268">
        <f t="shared" si="46"/>
        <v>358226117</v>
      </c>
      <c r="Y35" s="268">
        <f t="shared" si="46"/>
        <v>41329330</v>
      </c>
      <c r="Z35" s="268">
        <f t="shared" si="46"/>
        <v>0</v>
      </c>
      <c r="AA35" s="268">
        <f>SUMIFS(AA$5:AA$34,$E$5:$E$34,2022)</f>
        <v>11339300</v>
      </c>
      <c r="AB35" s="268">
        <f t="shared" si="46"/>
        <v>1142691007</v>
      </c>
      <c r="AC35" s="268">
        <f t="shared" si="46"/>
        <v>1135002783</v>
      </c>
      <c r="AD35" s="416">
        <f>IFERROR(AC35/AB35,"")</f>
        <v>0.99327182593290508</v>
      </c>
    </row>
    <row r="36" spans="1:30" ht="12.75" customHeight="1" x14ac:dyDescent="0.2">
      <c r="H36" s="256"/>
      <c r="I36" s="245"/>
      <c r="J36" s="245"/>
      <c r="K36" s="245"/>
      <c r="L36" s="245"/>
      <c r="M36" s="245"/>
      <c r="N36" s="245"/>
      <c r="O36" s="245"/>
      <c r="P36" s="245"/>
      <c r="Q36" s="245"/>
      <c r="R36" s="245"/>
      <c r="S36" s="245"/>
      <c r="T36" s="245"/>
      <c r="U36" s="246"/>
      <c r="V36" s="245"/>
      <c r="W36" s="245"/>
    </row>
    <row r="37" spans="1:30" ht="12.75" customHeight="1" x14ac:dyDescent="0.2">
      <c r="H37" s="256"/>
      <c r="I37" s="245"/>
      <c r="J37" s="245"/>
      <c r="K37" s="245"/>
      <c r="L37" s="245"/>
      <c r="M37" s="245"/>
      <c r="N37" s="245"/>
      <c r="O37" s="245"/>
      <c r="P37" s="245"/>
      <c r="Q37" s="245"/>
      <c r="R37" s="245"/>
      <c r="S37" s="245"/>
      <c r="T37" s="245"/>
      <c r="U37" s="246"/>
      <c r="V37" s="245"/>
      <c r="W37" s="245"/>
    </row>
    <row r="38" spans="1:30" ht="12.75" customHeight="1" x14ac:dyDescent="0.2">
      <c r="H38" s="256"/>
      <c r="I38" s="245"/>
      <c r="J38" s="245"/>
      <c r="K38" s="245"/>
      <c r="L38" s="245"/>
      <c r="M38" s="245"/>
      <c r="N38" s="245"/>
      <c r="O38" s="245"/>
      <c r="P38" s="245"/>
      <c r="Q38" s="245"/>
      <c r="R38" s="245"/>
      <c r="S38" s="245"/>
      <c r="T38" s="245"/>
      <c r="U38" s="246"/>
      <c r="V38" s="245"/>
      <c r="W38" s="245"/>
    </row>
    <row r="39" spans="1:30" ht="12.75" customHeight="1" x14ac:dyDescent="0.2">
      <c r="H39" s="256"/>
      <c r="I39" s="245"/>
      <c r="J39" s="245"/>
      <c r="K39" s="245"/>
      <c r="L39" s="245"/>
      <c r="M39" s="245"/>
      <c r="N39" s="245"/>
      <c r="O39" s="245"/>
      <c r="P39" s="245"/>
      <c r="Q39" s="245"/>
      <c r="R39" s="245"/>
      <c r="S39" s="245"/>
      <c r="T39" s="245"/>
      <c r="U39" s="246"/>
      <c r="V39" s="245"/>
      <c r="W39" s="245"/>
    </row>
    <row r="40" spans="1:30" ht="12.75" customHeight="1" x14ac:dyDescent="0.2">
      <c r="H40" s="256"/>
      <c r="I40" s="245"/>
      <c r="J40" s="245"/>
      <c r="K40" s="245"/>
      <c r="L40" s="245"/>
      <c r="M40" s="245"/>
      <c r="N40" s="245"/>
      <c r="O40" s="245"/>
      <c r="P40" s="245"/>
      <c r="Q40" s="245"/>
      <c r="R40" s="245"/>
      <c r="S40" s="245"/>
      <c r="T40" s="245"/>
      <c r="U40" s="246"/>
      <c r="V40" s="245"/>
      <c r="W40" s="245"/>
    </row>
    <row r="41" spans="1:30" ht="12.75" customHeight="1" x14ac:dyDescent="0.2">
      <c r="H41" s="256"/>
      <c r="I41" s="245"/>
      <c r="J41" s="245"/>
      <c r="K41" s="245"/>
      <c r="L41" s="245"/>
      <c r="M41" s="245"/>
      <c r="N41" s="245"/>
      <c r="O41" s="245"/>
      <c r="P41" s="245"/>
      <c r="Q41" s="245"/>
      <c r="R41" s="245"/>
      <c r="S41" s="245"/>
      <c r="T41" s="245"/>
      <c r="U41" s="246"/>
      <c r="V41" s="245"/>
      <c r="W41" s="245"/>
    </row>
    <row r="42" spans="1:30" ht="12.75" customHeight="1" x14ac:dyDescent="0.2">
      <c r="H42" s="256"/>
      <c r="I42" s="245"/>
      <c r="J42" s="245"/>
      <c r="K42" s="245"/>
      <c r="L42" s="245"/>
      <c r="M42" s="245"/>
      <c r="N42" s="245"/>
      <c r="O42" s="245"/>
      <c r="P42" s="245"/>
      <c r="Q42" s="245"/>
      <c r="R42" s="245"/>
      <c r="S42" s="245"/>
      <c r="T42" s="245"/>
      <c r="U42" s="246"/>
      <c r="V42" s="245"/>
      <c r="W42" s="245"/>
    </row>
    <row r="43" spans="1:30" ht="12.75" customHeight="1" x14ac:dyDescent="0.2">
      <c r="H43" s="256"/>
      <c r="I43" s="245"/>
      <c r="J43" s="245"/>
      <c r="K43" s="245"/>
      <c r="L43" s="245"/>
      <c r="M43" s="245"/>
      <c r="N43" s="245"/>
      <c r="O43" s="245"/>
      <c r="P43" s="245"/>
      <c r="Q43" s="245"/>
      <c r="R43" s="245"/>
      <c r="S43" s="245"/>
      <c r="T43" s="245"/>
      <c r="U43" s="246"/>
      <c r="V43" s="245"/>
      <c r="W43" s="245"/>
    </row>
    <row r="44" spans="1:30" ht="12.75" customHeight="1" x14ac:dyDescent="0.2">
      <c r="H44" s="256"/>
      <c r="I44" s="245"/>
      <c r="J44" s="245"/>
      <c r="K44" s="245"/>
      <c r="L44" s="245"/>
      <c r="M44" s="245"/>
      <c r="N44" s="245"/>
      <c r="O44" s="245"/>
      <c r="P44" s="245"/>
      <c r="Q44" s="245"/>
      <c r="R44" s="245"/>
      <c r="S44" s="245"/>
      <c r="T44" s="245"/>
      <c r="U44" s="246"/>
      <c r="V44" s="245"/>
      <c r="W44" s="245"/>
    </row>
    <row r="45" spans="1:30" ht="12.75" customHeight="1" x14ac:dyDescent="0.2">
      <c r="H45" s="256"/>
      <c r="I45" s="245"/>
      <c r="J45" s="245"/>
      <c r="K45" s="245"/>
      <c r="L45" s="245"/>
      <c r="M45" s="245"/>
      <c r="N45" s="245"/>
      <c r="O45" s="245"/>
      <c r="P45" s="245"/>
      <c r="Q45" s="245"/>
      <c r="R45" s="245"/>
      <c r="S45" s="245"/>
      <c r="T45" s="245"/>
      <c r="U45" s="246"/>
      <c r="V45" s="245"/>
      <c r="W45" s="245"/>
    </row>
    <row r="46" spans="1:30" ht="12.75" customHeight="1" x14ac:dyDescent="0.2">
      <c r="H46" s="256"/>
      <c r="I46" s="245"/>
      <c r="J46" s="245"/>
      <c r="K46" s="245"/>
      <c r="L46" s="245"/>
      <c r="M46" s="245"/>
      <c r="N46" s="245"/>
      <c r="O46" s="245"/>
      <c r="P46" s="245"/>
      <c r="Q46" s="245"/>
      <c r="R46" s="245"/>
      <c r="S46" s="245"/>
      <c r="T46" s="245"/>
      <c r="U46" s="246"/>
      <c r="V46" s="245"/>
      <c r="W46" s="245"/>
    </row>
    <row r="47" spans="1:30" ht="12.75" customHeight="1" x14ac:dyDescent="0.2">
      <c r="H47" s="256"/>
      <c r="I47" s="245"/>
      <c r="J47" s="245"/>
      <c r="K47" s="245"/>
      <c r="L47" s="245"/>
      <c r="M47" s="245"/>
      <c r="N47" s="245"/>
      <c r="O47" s="245"/>
      <c r="P47" s="245"/>
      <c r="Q47" s="245"/>
      <c r="R47" s="245"/>
      <c r="S47" s="245"/>
      <c r="T47" s="245"/>
      <c r="U47" s="246"/>
      <c r="V47" s="245"/>
      <c r="W47" s="245"/>
    </row>
    <row r="48" spans="1:30" ht="12.75" customHeight="1" x14ac:dyDescent="0.2">
      <c r="H48" s="256"/>
      <c r="I48" s="245"/>
      <c r="J48" s="245"/>
      <c r="K48" s="245"/>
      <c r="L48" s="245"/>
      <c r="M48" s="245"/>
      <c r="N48" s="245"/>
      <c r="O48" s="245"/>
      <c r="P48" s="245"/>
      <c r="Q48" s="245"/>
      <c r="R48" s="245"/>
      <c r="S48" s="245"/>
      <c r="T48" s="245"/>
      <c r="U48" s="246"/>
      <c r="V48" s="245"/>
      <c r="W48" s="245"/>
    </row>
    <row r="49" spans="8:23" ht="12.75" customHeight="1" x14ac:dyDescent="0.2">
      <c r="H49" s="256"/>
      <c r="I49" s="245"/>
      <c r="J49" s="245"/>
      <c r="K49" s="245"/>
      <c r="L49" s="245"/>
      <c r="M49" s="245"/>
      <c r="N49" s="245"/>
      <c r="O49" s="245"/>
      <c r="P49" s="245"/>
      <c r="Q49" s="245"/>
      <c r="R49" s="245"/>
      <c r="S49" s="245"/>
      <c r="T49" s="245"/>
      <c r="U49" s="246"/>
      <c r="V49" s="245"/>
      <c r="W49" s="245"/>
    </row>
    <row r="50" spans="8:23" ht="12.75" customHeight="1" x14ac:dyDescent="0.2">
      <c r="H50" s="256"/>
      <c r="I50" s="245"/>
      <c r="J50" s="245"/>
      <c r="K50" s="245"/>
      <c r="L50" s="245"/>
      <c r="M50" s="245"/>
      <c r="N50" s="245"/>
      <c r="O50" s="245"/>
      <c r="P50" s="245"/>
      <c r="Q50" s="245"/>
      <c r="R50" s="245"/>
      <c r="S50" s="245"/>
      <c r="T50" s="245"/>
      <c r="U50" s="246"/>
      <c r="V50" s="245"/>
      <c r="W50" s="245"/>
    </row>
    <row r="51" spans="8:23" ht="12.75" customHeight="1" x14ac:dyDescent="0.2">
      <c r="H51" s="256"/>
      <c r="I51" s="245"/>
      <c r="J51" s="245"/>
      <c r="K51" s="245"/>
      <c r="L51" s="245"/>
      <c r="M51" s="245"/>
      <c r="N51" s="245"/>
      <c r="O51" s="245"/>
      <c r="P51" s="245"/>
      <c r="Q51" s="245"/>
      <c r="R51" s="245"/>
      <c r="S51" s="245"/>
      <c r="T51" s="245"/>
      <c r="U51" s="246"/>
      <c r="V51" s="245"/>
      <c r="W51" s="245"/>
    </row>
    <row r="52" spans="8:23" ht="12.75" customHeight="1" x14ac:dyDescent="0.2">
      <c r="H52" s="256"/>
      <c r="I52" s="245"/>
      <c r="J52" s="245"/>
      <c r="K52" s="245"/>
      <c r="L52" s="245"/>
      <c r="M52" s="245"/>
      <c r="N52" s="245"/>
      <c r="O52" s="245"/>
      <c r="P52" s="245"/>
      <c r="Q52" s="245"/>
      <c r="R52" s="245"/>
      <c r="S52" s="245"/>
      <c r="T52" s="245"/>
      <c r="U52" s="246"/>
      <c r="V52" s="245"/>
      <c r="W52" s="245"/>
    </row>
    <row r="53" spans="8:23" ht="12.75" customHeight="1" x14ac:dyDescent="0.2">
      <c r="H53" s="256"/>
      <c r="I53" s="245"/>
      <c r="J53" s="245"/>
      <c r="K53" s="245"/>
      <c r="L53" s="245"/>
      <c r="M53" s="245"/>
      <c r="N53" s="245"/>
      <c r="O53" s="245"/>
      <c r="P53" s="245"/>
      <c r="Q53" s="245"/>
      <c r="R53" s="245"/>
      <c r="S53" s="245"/>
      <c r="T53" s="245"/>
      <c r="U53" s="246"/>
      <c r="V53" s="245"/>
      <c r="W53" s="245"/>
    </row>
    <row r="54" spans="8:23" ht="12.75" customHeight="1" x14ac:dyDescent="0.2">
      <c r="H54" s="256"/>
      <c r="I54" s="245"/>
      <c r="J54" s="245"/>
      <c r="K54" s="245"/>
      <c r="L54" s="245"/>
      <c r="M54" s="245"/>
      <c r="N54" s="245"/>
      <c r="O54" s="245"/>
      <c r="P54" s="245"/>
      <c r="Q54" s="245"/>
      <c r="R54" s="245"/>
      <c r="S54" s="245"/>
      <c r="T54" s="245"/>
      <c r="U54" s="246"/>
      <c r="V54" s="245"/>
      <c r="W54" s="245"/>
    </row>
    <row r="55" spans="8:23" ht="12.75" customHeight="1" x14ac:dyDescent="0.2">
      <c r="H55" s="256"/>
      <c r="I55" s="245"/>
      <c r="J55" s="245"/>
      <c r="K55" s="245"/>
      <c r="L55" s="245"/>
      <c r="M55" s="245"/>
      <c r="N55" s="245"/>
      <c r="O55" s="245"/>
      <c r="P55" s="245"/>
      <c r="Q55" s="245"/>
      <c r="R55" s="245"/>
      <c r="S55" s="245"/>
      <c r="T55" s="245"/>
      <c r="U55" s="246"/>
      <c r="V55" s="245"/>
      <c r="W55" s="245"/>
    </row>
    <row r="56" spans="8:23" ht="12.75" customHeight="1" x14ac:dyDescent="0.2">
      <c r="H56" s="256"/>
      <c r="I56" s="245"/>
      <c r="J56" s="245"/>
      <c r="K56" s="245"/>
      <c r="L56" s="245"/>
      <c r="M56" s="245"/>
      <c r="N56" s="245"/>
      <c r="O56" s="245"/>
      <c r="P56" s="245"/>
      <c r="Q56" s="245"/>
      <c r="R56" s="245"/>
      <c r="S56" s="245"/>
      <c r="T56" s="245"/>
      <c r="U56" s="246"/>
      <c r="V56" s="245"/>
      <c r="W56" s="245"/>
    </row>
    <row r="57" spans="8:23" ht="12.75" customHeight="1" x14ac:dyDescent="0.2">
      <c r="H57" s="256"/>
      <c r="I57" s="245"/>
      <c r="J57" s="245"/>
      <c r="K57" s="245"/>
      <c r="L57" s="245"/>
      <c r="M57" s="245"/>
      <c r="N57" s="245"/>
      <c r="O57" s="245"/>
      <c r="P57" s="245"/>
      <c r="Q57" s="245"/>
      <c r="R57" s="245"/>
      <c r="S57" s="245"/>
      <c r="T57" s="245"/>
      <c r="U57" s="246"/>
      <c r="V57" s="245"/>
      <c r="W57" s="245"/>
    </row>
    <row r="58" spans="8:23" ht="12.75" customHeight="1" x14ac:dyDescent="0.2">
      <c r="H58" s="256"/>
      <c r="I58" s="245"/>
      <c r="J58" s="245"/>
      <c r="K58" s="245"/>
      <c r="L58" s="245"/>
      <c r="M58" s="245"/>
      <c r="N58" s="245"/>
      <c r="O58" s="245"/>
      <c r="P58" s="245"/>
      <c r="Q58" s="245"/>
      <c r="R58" s="245"/>
      <c r="S58" s="245"/>
      <c r="T58" s="245"/>
      <c r="U58" s="246"/>
      <c r="V58" s="245"/>
      <c r="W58" s="245"/>
    </row>
    <row r="59" spans="8:23" ht="12.75" customHeight="1" x14ac:dyDescent="0.2">
      <c r="H59" s="256"/>
      <c r="I59" s="245"/>
      <c r="J59" s="245"/>
      <c r="K59" s="245"/>
      <c r="L59" s="245"/>
      <c r="M59" s="245"/>
      <c r="N59" s="245"/>
      <c r="O59" s="245"/>
      <c r="P59" s="245"/>
      <c r="Q59" s="245"/>
      <c r="R59" s="245"/>
      <c r="S59" s="245"/>
      <c r="T59" s="245"/>
      <c r="U59" s="246"/>
      <c r="V59" s="245"/>
      <c r="W59" s="245"/>
    </row>
    <row r="60" spans="8:23" ht="12.75" customHeight="1" x14ac:dyDescent="0.2">
      <c r="H60" s="256"/>
      <c r="I60" s="245"/>
      <c r="J60" s="245"/>
      <c r="K60" s="245"/>
      <c r="L60" s="245"/>
      <c r="M60" s="245"/>
      <c r="N60" s="245"/>
      <c r="O60" s="245"/>
      <c r="P60" s="245"/>
      <c r="Q60" s="245"/>
      <c r="R60" s="245"/>
      <c r="S60" s="245"/>
      <c r="T60" s="245"/>
      <c r="U60" s="246"/>
      <c r="V60" s="245"/>
      <c r="W60" s="245"/>
    </row>
    <row r="61" spans="8:23" ht="12.75" customHeight="1" x14ac:dyDescent="0.2">
      <c r="H61" s="256"/>
      <c r="I61" s="245"/>
      <c r="J61" s="245"/>
      <c r="K61" s="245"/>
      <c r="L61" s="245"/>
      <c r="M61" s="245"/>
      <c r="N61" s="245"/>
      <c r="O61" s="245"/>
      <c r="P61" s="245"/>
      <c r="Q61" s="245"/>
      <c r="R61" s="245"/>
      <c r="S61" s="245"/>
      <c r="T61" s="245"/>
      <c r="U61" s="246"/>
      <c r="V61" s="245"/>
      <c r="W61" s="245"/>
    </row>
    <row r="62" spans="8:23" ht="12.75" customHeight="1" x14ac:dyDescent="0.2">
      <c r="H62" s="256"/>
      <c r="I62" s="245"/>
      <c r="J62" s="245"/>
      <c r="K62" s="245"/>
      <c r="L62" s="245"/>
      <c r="M62" s="245"/>
      <c r="N62" s="245"/>
      <c r="O62" s="245"/>
      <c r="P62" s="245"/>
      <c r="Q62" s="245"/>
      <c r="R62" s="245"/>
      <c r="S62" s="245"/>
      <c r="T62" s="245"/>
      <c r="U62" s="246"/>
      <c r="V62" s="245"/>
      <c r="W62" s="245"/>
    </row>
    <row r="63" spans="8:23" ht="12.75" customHeight="1" x14ac:dyDescent="0.2">
      <c r="H63" s="256"/>
      <c r="I63" s="245"/>
      <c r="J63" s="245"/>
      <c r="K63" s="245"/>
      <c r="L63" s="245"/>
      <c r="M63" s="245"/>
      <c r="N63" s="245"/>
      <c r="O63" s="245"/>
      <c r="P63" s="245"/>
      <c r="Q63" s="245"/>
      <c r="R63" s="245"/>
      <c r="S63" s="245"/>
      <c r="T63" s="245"/>
      <c r="U63" s="246"/>
      <c r="V63" s="245"/>
      <c r="W63" s="245"/>
    </row>
    <row r="64" spans="8:23" ht="12.75" customHeight="1" x14ac:dyDescent="0.2">
      <c r="H64" s="256"/>
      <c r="I64" s="245"/>
      <c r="J64" s="245"/>
      <c r="K64" s="245"/>
      <c r="L64" s="245"/>
      <c r="M64" s="245"/>
      <c r="N64" s="245"/>
      <c r="O64" s="245"/>
      <c r="P64" s="245"/>
      <c r="Q64" s="245"/>
      <c r="R64" s="245"/>
      <c r="S64" s="245"/>
      <c r="T64" s="245"/>
      <c r="U64" s="246"/>
      <c r="V64" s="245"/>
      <c r="W64" s="245"/>
    </row>
    <row r="65" spans="8:23" ht="12.75" customHeight="1" x14ac:dyDescent="0.2">
      <c r="H65" s="256"/>
      <c r="I65" s="245"/>
      <c r="J65" s="245"/>
      <c r="K65" s="245"/>
      <c r="L65" s="245"/>
      <c r="M65" s="245"/>
      <c r="N65" s="245"/>
      <c r="O65" s="245"/>
      <c r="P65" s="245"/>
      <c r="Q65" s="245"/>
      <c r="R65" s="245"/>
      <c r="S65" s="245"/>
      <c r="T65" s="245"/>
      <c r="U65" s="246"/>
      <c r="V65" s="245"/>
      <c r="W65" s="245"/>
    </row>
    <row r="66" spans="8:23" ht="12.75" customHeight="1" x14ac:dyDescent="0.2">
      <c r="H66" s="256"/>
      <c r="I66" s="245"/>
      <c r="J66" s="245"/>
      <c r="K66" s="245"/>
      <c r="L66" s="245"/>
      <c r="M66" s="245"/>
      <c r="N66" s="245"/>
      <c r="O66" s="245"/>
      <c r="P66" s="245"/>
      <c r="Q66" s="245"/>
      <c r="R66" s="245"/>
      <c r="S66" s="245"/>
      <c r="T66" s="245"/>
      <c r="U66" s="246"/>
      <c r="V66" s="245"/>
      <c r="W66" s="245"/>
    </row>
    <row r="67" spans="8:23" ht="12.75" customHeight="1" x14ac:dyDescent="0.2">
      <c r="H67" s="256"/>
      <c r="I67" s="245"/>
      <c r="J67" s="245"/>
      <c r="K67" s="245"/>
      <c r="L67" s="245"/>
      <c r="M67" s="245"/>
      <c r="N67" s="245"/>
      <c r="O67" s="245"/>
      <c r="P67" s="245"/>
      <c r="Q67" s="245"/>
      <c r="R67" s="245"/>
      <c r="S67" s="245"/>
      <c r="T67" s="245"/>
      <c r="U67" s="246"/>
      <c r="V67" s="245"/>
      <c r="W67" s="245"/>
    </row>
    <row r="68" spans="8:23" ht="12.75" customHeight="1" x14ac:dyDescent="0.2">
      <c r="H68" s="256"/>
      <c r="I68" s="245"/>
      <c r="J68" s="245"/>
      <c r="K68" s="245"/>
      <c r="L68" s="245"/>
      <c r="M68" s="245"/>
      <c r="N68" s="245"/>
      <c r="O68" s="245"/>
      <c r="P68" s="245"/>
      <c r="Q68" s="245"/>
      <c r="R68" s="245"/>
      <c r="S68" s="245"/>
      <c r="T68" s="245"/>
      <c r="U68" s="246"/>
      <c r="V68" s="245"/>
      <c r="W68" s="245"/>
    </row>
    <row r="69" spans="8:23" ht="12.75" customHeight="1" x14ac:dyDescent="0.2">
      <c r="H69" s="256"/>
      <c r="I69" s="245"/>
      <c r="J69" s="245"/>
      <c r="K69" s="245"/>
      <c r="L69" s="245"/>
      <c r="M69" s="245"/>
      <c r="N69" s="245"/>
      <c r="O69" s="245"/>
      <c r="P69" s="245"/>
      <c r="Q69" s="245"/>
      <c r="R69" s="245"/>
      <c r="S69" s="245"/>
      <c r="T69" s="245"/>
      <c r="U69" s="246"/>
      <c r="V69" s="245"/>
      <c r="W69" s="245"/>
    </row>
    <row r="70" spans="8:23" ht="12.75" customHeight="1" x14ac:dyDescent="0.2">
      <c r="H70" s="256"/>
      <c r="I70" s="245"/>
      <c r="J70" s="245"/>
      <c r="K70" s="245"/>
      <c r="L70" s="245"/>
      <c r="M70" s="245"/>
      <c r="N70" s="245"/>
      <c r="O70" s="245"/>
      <c r="P70" s="245"/>
      <c r="Q70" s="245"/>
      <c r="R70" s="245"/>
      <c r="S70" s="245"/>
      <c r="T70" s="245"/>
      <c r="U70" s="246"/>
      <c r="V70" s="245"/>
      <c r="W70" s="245"/>
    </row>
    <row r="71" spans="8:23" ht="12.75" customHeight="1" x14ac:dyDescent="0.2">
      <c r="H71" s="256"/>
      <c r="I71" s="245"/>
      <c r="J71" s="245"/>
      <c r="K71" s="245"/>
      <c r="L71" s="245"/>
      <c r="M71" s="245"/>
      <c r="N71" s="245"/>
      <c r="O71" s="245"/>
      <c r="P71" s="245"/>
      <c r="Q71" s="245"/>
      <c r="R71" s="245"/>
      <c r="S71" s="245"/>
      <c r="T71" s="245"/>
      <c r="U71" s="246"/>
      <c r="V71" s="245"/>
      <c r="W71" s="245"/>
    </row>
    <row r="72" spans="8:23" ht="12.75" customHeight="1" x14ac:dyDescent="0.2">
      <c r="H72" s="256"/>
      <c r="I72" s="245"/>
      <c r="J72" s="245"/>
      <c r="K72" s="245"/>
      <c r="L72" s="245"/>
      <c r="M72" s="245"/>
      <c r="N72" s="245"/>
      <c r="O72" s="245"/>
      <c r="P72" s="245"/>
      <c r="Q72" s="245"/>
      <c r="R72" s="245"/>
      <c r="S72" s="245"/>
      <c r="T72" s="245"/>
      <c r="U72" s="246"/>
      <c r="V72" s="245"/>
      <c r="W72" s="245"/>
    </row>
    <row r="73" spans="8:23" ht="12.75" customHeight="1" x14ac:dyDescent="0.2">
      <c r="H73" s="256"/>
      <c r="I73" s="245"/>
      <c r="J73" s="245"/>
      <c r="K73" s="245"/>
      <c r="L73" s="245"/>
      <c r="M73" s="245"/>
      <c r="N73" s="245"/>
      <c r="O73" s="245"/>
      <c r="P73" s="245"/>
      <c r="Q73" s="245"/>
      <c r="R73" s="245"/>
      <c r="S73" s="245"/>
      <c r="T73" s="245"/>
      <c r="U73" s="246"/>
      <c r="V73" s="245"/>
      <c r="W73" s="245"/>
    </row>
    <row r="74" spans="8:23" ht="12.75" customHeight="1" x14ac:dyDescent="0.2">
      <c r="H74" s="256"/>
      <c r="I74" s="245"/>
      <c r="J74" s="245"/>
      <c r="K74" s="245"/>
      <c r="L74" s="245"/>
      <c r="M74" s="245"/>
      <c r="N74" s="245"/>
      <c r="O74" s="245"/>
      <c r="P74" s="245"/>
      <c r="Q74" s="245"/>
      <c r="R74" s="245"/>
      <c r="S74" s="245"/>
      <c r="T74" s="245"/>
      <c r="U74" s="246"/>
      <c r="V74" s="245"/>
      <c r="W74" s="245"/>
    </row>
    <row r="75" spans="8:23" ht="12.75" customHeight="1" x14ac:dyDescent="0.2">
      <c r="H75" s="256"/>
      <c r="I75" s="245"/>
      <c r="J75" s="245"/>
      <c r="K75" s="245"/>
      <c r="L75" s="245"/>
      <c r="M75" s="245"/>
      <c r="N75" s="245"/>
      <c r="O75" s="245"/>
      <c r="P75" s="245"/>
      <c r="Q75" s="245"/>
      <c r="R75" s="245"/>
      <c r="S75" s="245"/>
      <c r="T75" s="245"/>
      <c r="U75" s="246"/>
      <c r="V75" s="245"/>
      <c r="W75" s="245"/>
    </row>
    <row r="76" spans="8:23" ht="12.75" customHeight="1" x14ac:dyDescent="0.2">
      <c r="H76" s="256"/>
      <c r="I76" s="245"/>
      <c r="J76" s="245"/>
      <c r="K76" s="245"/>
      <c r="L76" s="245"/>
      <c r="M76" s="245"/>
      <c r="N76" s="245"/>
      <c r="O76" s="245"/>
      <c r="P76" s="245"/>
      <c r="Q76" s="245"/>
      <c r="R76" s="245"/>
      <c r="S76" s="245"/>
      <c r="T76" s="245"/>
      <c r="U76" s="246"/>
      <c r="V76" s="245"/>
      <c r="W76" s="245"/>
    </row>
    <row r="77" spans="8:23" ht="12.75" customHeight="1" x14ac:dyDescent="0.2">
      <c r="H77" s="256"/>
      <c r="I77" s="245"/>
      <c r="J77" s="245"/>
      <c r="K77" s="245"/>
      <c r="L77" s="245"/>
      <c r="M77" s="245"/>
      <c r="N77" s="245"/>
      <c r="O77" s="245"/>
      <c r="P77" s="245"/>
      <c r="Q77" s="245"/>
      <c r="R77" s="245"/>
      <c r="S77" s="245"/>
      <c r="T77" s="245"/>
      <c r="U77" s="246"/>
      <c r="V77" s="245"/>
      <c r="W77" s="245"/>
    </row>
    <row r="78" spans="8:23" ht="12.75" customHeight="1" x14ac:dyDescent="0.2">
      <c r="H78" s="256"/>
      <c r="I78" s="245"/>
      <c r="J78" s="245"/>
      <c r="K78" s="245"/>
      <c r="L78" s="245"/>
      <c r="M78" s="245"/>
      <c r="N78" s="245"/>
      <c r="O78" s="245"/>
      <c r="P78" s="245"/>
      <c r="Q78" s="245"/>
      <c r="R78" s="245"/>
      <c r="S78" s="245"/>
      <c r="T78" s="245"/>
      <c r="U78" s="246"/>
      <c r="V78" s="245"/>
      <c r="W78" s="245"/>
    </row>
    <row r="79" spans="8:23" ht="12.75" customHeight="1" x14ac:dyDescent="0.2">
      <c r="H79" s="256"/>
      <c r="I79" s="245"/>
      <c r="J79" s="245"/>
      <c r="K79" s="245"/>
      <c r="L79" s="245"/>
      <c r="M79" s="245"/>
      <c r="N79" s="245"/>
      <c r="O79" s="245"/>
      <c r="P79" s="245"/>
      <c r="Q79" s="245"/>
      <c r="R79" s="245"/>
      <c r="S79" s="245"/>
      <c r="T79" s="245"/>
      <c r="U79" s="246"/>
      <c r="V79" s="245"/>
      <c r="W79" s="245"/>
    </row>
    <row r="80" spans="8:23" ht="12.75" customHeight="1" x14ac:dyDescent="0.2">
      <c r="H80" s="256"/>
      <c r="I80" s="245"/>
      <c r="J80" s="245"/>
      <c r="K80" s="245"/>
      <c r="L80" s="245"/>
      <c r="M80" s="245"/>
      <c r="N80" s="245"/>
      <c r="O80" s="245"/>
      <c r="P80" s="245"/>
      <c r="Q80" s="245"/>
      <c r="R80" s="245"/>
      <c r="S80" s="245"/>
      <c r="T80" s="245"/>
      <c r="U80" s="246"/>
      <c r="V80" s="245"/>
      <c r="W80" s="245"/>
    </row>
    <row r="81" spans="8:23" ht="12.75" customHeight="1" x14ac:dyDescent="0.2">
      <c r="H81" s="256"/>
      <c r="I81" s="245"/>
      <c r="J81" s="245"/>
      <c r="K81" s="245"/>
      <c r="L81" s="245"/>
      <c r="M81" s="245"/>
      <c r="N81" s="245"/>
      <c r="O81" s="245"/>
      <c r="P81" s="245"/>
      <c r="Q81" s="245"/>
      <c r="R81" s="245"/>
      <c r="S81" s="245"/>
      <c r="T81" s="245"/>
      <c r="U81" s="246"/>
      <c r="V81" s="245"/>
      <c r="W81" s="245"/>
    </row>
    <row r="82" spans="8:23" ht="12.75" customHeight="1" x14ac:dyDescent="0.2">
      <c r="H82" s="256"/>
      <c r="I82" s="245"/>
      <c r="J82" s="245"/>
      <c r="K82" s="245"/>
      <c r="L82" s="245"/>
      <c r="M82" s="245"/>
      <c r="N82" s="245"/>
      <c r="O82" s="245"/>
      <c r="P82" s="245"/>
      <c r="Q82" s="245"/>
      <c r="R82" s="245"/>
      <c r="S82" s="245"/>
      <c r="T82" s="245"/>
      <c r="U82" s="246"/>
      <c r="V82" s="245"/>
      <c r="W82" s="245"/>
    </row>
    <row r="83" spans="8:23" ht="12.75" customHeight="1" x14ac:dyDescent="0.2">
      <c r="H83" s="256"/>
      <c r="I83" s="245"/>
      <c r="J83" s="245"/>
      <c r="K83" s="245"/>
      <c r="L83" s="245"/>
      <c r="M83" s="245"/>
      <c r="N83" s="245"/>
      <c r="O83" s="245"/>
      <c r="P83" s="245"/>
      <c r="Q83" s="245"/>
      <c r="R83" s="245"/>
      <c r="S83" s="245"/>
      <c r="T83" s="245"/>
      <c r="U83" s="246"/>
      <c r="V83" s="245"/>
      <c r="W83" s="245"/>
    </row>
    <row r="84" spans="8:23" ht="12.75" customHeight="1" x14ac:dyDescent="0.2">
      <c r="H84" s="256"/>
      <c r="I84" s="245"/>
      <c r="J84" s="245"/>
      <c r="K84" s="245"/>
      <c r="L84" s="245"/>
      <c r="M84" s="245"/>
      <c r="N84" s="245"/>
      <c r="O84" s="245"/>
      <c r="P84" s="245"/>
      <c r="Q84" s="245"/>
      <c r="R84" s="245"/>
      <c r="S84" s="245"/>
      <c r="T84" s="245"/>
      <c r="U84" s="246"/>
      <c r="V84" s="245"/>
      <c r="W84" s="245"/>
    </row>
    <row r="85" spans="8:23" ht="12.75" customHeight="1" x14ac:dyDescent="0.2">
      <c r="H85" s="256"/>
      <c r="I85" s="245"/>
      <c r="J85" s="245"/>
      <c r="K85" s="245"/>
      <c r="L85" s="245"/>
      <c r="M85" s="245"/>
      <c r="N85" s="245"/>
      <c r="O85" s="245"/>
      <c r="P85" s="245"/>
      <c r="Q85" s="245"/>
      <c r="R85" s="245"/>
      <c r="S85" s="245"/>
      <c r="T85" s="245"/>
      <c r="U85" s="246"/>
      <c r="V85" s="245"/>
      <c r="W85" s="245"/>
    </row>
    <row r="86" spans="8:23" ht="12.75" customHeight="1" x14ac:dyDescent="0.2">
      <c r="H86" s="256"/>
      <c r="I86" s="245"/>
      <c r="J86" s="245"/>
      <c r="K86" s="245"/>
      <c r="L86" s="245"/>
      <c r="M86" s="245"/>
      <c r="N86" s="245"/>
      <c r="O86" s="245"/>
      <c r="P86" s="245"/>
      <c r="Q86" s="245"/>
      <c r="R86" s="245"/>
      <c r="S86" s="245"/>
      <c r="T86" s="245"/>
      <c r="U86" s="246"/>
      <c r="V86" s="245"/>
      <c r="W86" s="245"/>
    </row>
    <row r="87" spans="8:23" ht="12.75" customHeight="1" x14ac:dyDescent="0.2">
      <c r="H87" s="256"/>
      <c r="I87" s="245"/>
      <c r="J87" s="245"/>
      <c r="K87" s="245"/>
      <c r="L87" s="245"/>
      <c r="M87" s="245"/>
      <c r="N87" s="245"/>
      <c r="O87" s="245"/>
      <c r="P87" s="245"/>
      <c r="Q87" s="245"/>
      <c r="R87" s="245"/>
      <c r="S87" s="245"/>
      <c r="T87" s="245"/>
      <c r="U87" s="246"/>
      <c r="V87" s="245"/>
      <c r="W87" s="245"/>
    </row>
    <row r="88" spans="8:23" ht="12.75" customHeight="1" x14ac:dyDescent="0.2">
      <c r="H88" s="256"/>
      <c r="I88" s="245"/>
      <c r="J88" s="245"/>
      <c r="K88" s="245"/>
      <c r="L88" s="245"/>
      <c r="M88" s="245"/>
      <c r="N88" s="245"/>
      <c r="O88" s="245"/>
      <c r="P88" s="245"/>
      <c r="Q88" s="245"/>
      <c r="R88" s="245"/>
      <c r="S88" s="245"/>
      <c r="T88" s="245"/>
      <c r="U88" s="246"/>
      <c r="V88" s="245"/>
      <c r="W88" s="245"/>
    </row>
    <row r="89" spans="8:23" ht="12.75" customHeight="1" x14ac:dyDescent="0.2">
      <c r="H89" s="256"/>
      <c r="I89" s="245"/>
      <c r="J89" s="245"/>
      <c r="K89" s="245"/>
      <c r="L89" s="245"/>
      <c r="M89" s="245"/>
      <c r="N89" s="245"/>
      <c r="O89" s="245"/>
      <c r="P89" s="245"/>
      <c r="Q89" s="245"/>
      <c r="R89" s="245"/>
      <c r="S89" s="245"/>
      <c r="T89" s="245"/>
      <c r="U89" s="246"/>
      <c r="V89" s="245"/>
      <c r="W89" s="245"/>
    </row>
    <row r="90" spans="8:23" ht="12.75" customHeight="1" x14ac:dyDescent="0.2">
      <c r="H90" s="256"/>
      <c r="I90" s="245"/>
      <c r="J90" s="245"/>
      <c r="K90" s="245"/>
      <c r="L90" s="245"/>
      <c r="M90" s="245"/>
      <c r="N90" s="245"/>
      <c r="O90" s="245"/>
      <c r="P90" s="245"/>
      <c r="Q90" s="245"/>
      <c r="R90" s="245"/>
      <c r="S90" s="245"/>
      <c r="T90" s="245"/>
      <c r="U90" s="246"/>
      <c r="V90" s="245"/>
      <c r="W90" s="245"/>
    </row>
    <row r="91" spans="8:23" ht="12.75" customHeight="1" x14ac:dyDescent="0.2">
      <c r="H91" s="256"/>
      <c r="I91" s="245"/>
      <c r="J91" s="245"/>
      <c r="K91" s="245"/>
      <c r="L91" s="245"/>
      <c r="M91" s="245"/>
      <c r="N91" s="245"/>
      <c r="O91" s="245"/>
      <c r="P91" s="245"/>
      <c r="Q91" s="245"/>
      <c r="R91" s="245"/>
      <c r="S91" s="245"/>
      <c r="T91" s="245"/>
      <c r="U91" s="246"/>
      <c r="V91" s="245"/>
      <c r="W91" s="245"/>
    </row>
    <row r="92" spans="8:23" ht="12.75" customHeight="1" x14ac:dyDescent="0.2">
      <c r="H92" s="256"/>
      <c r="I92" s="245"/>
      <c r="J92" s="245"/>
      <c r="K92" s="245"/>
      <c r="L92" s="245"/>
      <c r="M92" s="245"/>
      <c r="N92" s="245"/>
      <c r="O92" s="245"/>
      <c r="P92" s="245"/>
      <c r="Q92" s="245"/>
      <c r="R92" s="245"/>
      <c r="S92" s="245"/>
      <c r="T92" s="245"/>
      <c r="U92" s="246"/>
      <c r="V92" s="245"/>
      <c r="W92" s="245"/>
    </row>
    <row r="93" spans="8:23" ht="12.75" customHeight="1" x14ac:dyDescent="0.2">
      <c r="H93" s="256"/>
      <c r="I93" s="245"/>
      <c r="J93" s="245"/>
      <c r="K93" s="245"/>
      <c r="L93" s="245"/>
      <c r="M93" s="245"/>
      <c r="N93" s="245"/>
      <c r="O93" s="245"/>
      <c r="P93" s="245"/>
      <c r="Q93" s="245"/>
      <c r="R93" s="245"/>
      <c r="S93" s="245"/>
      <c r="T93" s="245"/>
      <c r="U93" s="246"/>
      <c r="V93" s="245"/>
      <c r="W93" s="245"/>
    </row>
    <row r="94" spans="8:23" ht="12.75" customHeight="1" x14ac:dyDescent="0.2">
      <c r="H94" s="256"/>
      <c r="I94" s="245"/>
      <c r="J94" s="245"/>
      <c r="K94" s="245"/>
      <c r="L94" s="245"/>
      <c r="M94" s="245"/>
      <c r="N94" s="245"/>
      <c r="O94" s="245"/>
      <c r="P94" s="245"/>
      <c r="Q94" s="245"/>
      <c r="R94" s="245"/>
      <c r="S94" s="245"/>
      <c r="T94" s="245"/>
      <c r="U94" s="246"/>
      <c r="V94" s="245"/>
      <c r="W94" s="245"/>
    </row>
    <row r="95" spans="8:23" ht="12.75" customHeight="1" x14ac:dyDescent="0.2">
      <c r="H95" s="256"/>
      <c r="I95" s="245"/>
      <c r="J95" s="245"/>
      <c r="K95" s="245"/>
      <c r="L95" s="245"/>
      <c r="M95" s="245"/>
      <c r="N95" s="245"/>
      <c r="O95" s="245"/>
      <c r="P95" s="245"/>
      <c r="Q95" s="245"/>
      <c r="R95" s="245"/>
      <c r="S95" s="245"/>
      <c r="T95" s="245"/>
      <c r="U95" s="246"/>
      <c r="V95" s="245"/>
      <c r="W95" s="245"/>
    </row>
    <row r="96" spans="8:23" ht="12.75" customHeight="1" x14ac:dyDescent="0.2">
      <c r="H96" s="256"/>
      <c r="I96" s="245"/>
      <c r="J96" s="245"/>
      <c r="K96" s="245"/>
      <c r="L96" s="245"/>
      <c r="M96" s="245"/>
      <c r="N96" s="245"/>
      <c r="O96" s="245"/>
      <c r="P96" s="245"/>
      <c r="Q96" s="245"/>
      <c r="R96" s="245"/>
      <c r="S96" s="245"/>
      <c r="T96" s="245"/>
      <c r="U96" s="246"/>
      <c r="V96" s="245"/>
      <c r="W96" s="245"/>
    </row>
    <row r="97" spans="8:23" ht="12.75" customHeight="1" x14ac:dyDescent="0.2">
      <c r="H97" s="256"/>
      <c r="I97" s="245"/>
      <c r="J97" s="245"/>
      <c r="K97" s="245"/>
      <c r="L97" s="245"/>
      <c r="M97" s="245"/>
      <c r="N97" s="245"/>
      <c r="O97" s="245"/>
      <c r="P97" s="245"/>
      <c r="Q97" s="245"/>
      <c r="R97" s="245"/>
      <c r="S97" s="245"/>
      <c r="T97" s="245"/>
      <c r="U97" s="246"/>
      <c r="V97" s="245"/>
      <c r="W97" s="245"/>
    </row>
    <row r="98" spans="8:23" ht="12.75" customHeight="1" x14ac:dyDescent="0.2">
      <c r="H98" s="256"/>
      <c r="I98" s="245"/>
      <c r="J98" s="245"/>
      <c r="K98" s="245"/>
      <c r="L98" s="245"/>
      <c r="M98" s="245"/>
      <c r="N98" s="245"/>
      <c r="O98" s="245"/>
      <c r="P98" s="245"/>
      <c r="Q98" s="245"/>
      <c r="R98" s="245"/>
      <c r="S98" s="245"/>
      <c r="T98" s="245"/>
      <c r="U98" s="246"/>
      <c r="V98" s="245"/>
      <c r="W98" s="245"/>
    </row>
    <row r="99" spans="8:23" ht="12.75" customHeight="1" x14ac:dyDescent="0.2">
      <c r="H99" s="256"/>
      <c r="I99" s="245"/>
      <c r="J99" s="245"/>
      <c r="K99" s="245"/>
      <c r="L99" s="245"/>
      <c r="M99" s="245"/>
      <c r="N99" s="245"/>
      <c r="O99" s="245"/>
      <c r="P99" s="245"/>
      <c r="Q99" s="245"/>
      <c r="R99" s="245"/>
      <c r="S99" s="245"/>
      <c r="T99" s="245"/>
      <c r="U99" s="246"/>
      <c r="V99" s="245"/>
      <c r="W99" s="245"/>
    </row>
    <row r="100" spans="8:23" ht="12.75" customHeight="1" x14ac:dyDescent="0.2">
      <c r="H100" s="256"/>
      <c r="I100" s="245"/>
      <c r="J100" s="245"/>
      <c r="K100" s="245"/>
      <c r="L100" s="245"/>
      <c r="M100" s="245"/>
      <c r="N100" s="245"/>
      <c r="O100" s="245"/>
      <c r="P100" s="245"/>
      <c r="Q100" s="245"/>
      <c r="R100" s="245"/>
      <c r="S100" s="245"/>
      <c r="T100" s="245"/>
      <c r="U100" s="246"/>
      <c r="V100" s="245"/>
      <c r="W100" s="245"/>
    </row>
    <row r="101" spans="8:23" ht="12.75" customHeight="1" x14ac:dyDescent="0.2">
      <c r="H101" s="256"/>
      <c r="I101" s="245"/>
      <c r="J101" s="245"/>
      <c r="K101" s="245"/>
      <c r="L101" s="245"/>
      <c r="M101" s="245"/>
      <c r="N101" s="245"/>
      <c r="O101" s="245"/>
      <c r="P101" s="245"/>
      <c r="Q101" s="245"/>
      <c r="R101" s="245"/>
      <c r="S101" s="245"/>
      <c r="T101" s="245"/>
      <c r="U101" s="246"/>
      <c r="V101" s="245"/>
      <c r="W101" s="245"/>
    </row>
    <row r="102" spans="8:23" ht="12.75" customHeight="1" x14ac:dyDescent="0.2">
      <c r="H102" s="256"/>
      <c r="I102" s="245"/>
      <c r="J102" s="245"/>
      <c r="K102" s="245"/>
      <c r="L102" s="245"/>
      <c r="M102" s="245"/>
      <c r="N102" s="245"/>
      <c r="O102" s="245"/>
      <c r="P102" s="245"/>
      <c r="Q102" s="245"/>
      <c r="R102" s="245"/>
      <c r="S102" s="245"/>
      <c r="T102" s="245"/>
      <c r="U102" s="246"/>
      <c r="V102" s="245"/>
      <c r="W102" s="245"/>
    </row>
    <row r="103" spans="8:23" ht="12.75" customHeight="1" x14ac:dyDescent="0.2">
      <c r="H103" s="256"/>
      <c r="I103" s="245"/>
      <c r="J103" s="245"/>
      <c r="K103" s="245"/>
      <c r="L103" s="245"/>
      <c r="M103" s="245"/>
      <c r="N103" s="245"/>
      <c r="O103" s="245"/>
      <c r="P103" s="245"/>
      <c r="Q103" s="245"/>
      <c r="R103" s="245"/>
      <c r="S103" s="245"/>
      <c r="T103" s="245"/>
      <c r="U103" s="246"/>
      <c r="V103" s="245"/>
      <c r="W103" s="245"/>
    </row>
    <row r="104" spans="8:23" ht="12.75" customHeight="1" x14ac:dyDescent="0.2">
      <c r="H104" s="256"/>
      <c r="I104" s="245"/>
      <c r="J104" s="245"/>
      <c r="K104" s="245"/>
      <c r="L104" s="245"/>
      <c r="M104" s="245"/>
      <c r="N104" s="245"/>
      <c r="O104" s="245"/>
      <c r="P104" s="245"/>
      <c r="Q104" s="245"/>
      <c r="R104" s="245"/>
      <c r="S104" s="245"/>
      <c r="T104" s="245"/>
      <c r="U104" s="246"/>
      <c r="V104" s="245"/>
      <c r="W104" s="245"/>
    </row>
    <row r="105" spans="8:23" ht="12.75" customHeight="1" x14ac:dyDescent="0.2">
      <c r="H105" s="256"/>
      <c r="I105" s="245"/>
      <c r="J105" s="245"/>
      <c r="K105" s="245"/>
      <c r="L105" s="245"/>
      <c r="M105" s="245"/>
      <c r="N105" s="245"/>
      <c r="O105" s="245"/>
      <c r="P105" s="245"/>
      <c r="Q105" s="245"/>
      <c r="R105" s="245"/>
      <c r="S105" s="245"/>
      <c r="T105" s="245"/>
      <c r="U105" s="246"/>
      <c r="V105" s="245"/>
      <c r="W105" s="245"/>
    </row>
    <row r="106" spans="8:23" ht="12.75" customHeight="1" x14ac:dyDescent="0.2">
      <c r="H106" s="256"/>
      <c r="I106" s="245"/>
      <c r="J106" s="245"/>
      <c r="K106" s="245"/>
      <c r="L106" s="245"/>
      <c r="M106" s="245"/>
      <c r="N106" s="245"/>
      <c r="O106" s="245"/>
      <c r="P106" s="245"/>
      <c r="Q106" s="245"/>
      <c r="R106" s="245"/>
      <c r="S106" s="245"/>
      <c r="T106" s="245"/>
      <c r="U106" s="246"/>
      <c r="V106" s="245"/>
      <c r="W106" s="245"/>
    </row>
    <row r="107" spans="8:23" ht="12.75" customHeight="1" x14ac:dyDescent="0.2">
      <c r="H107" s="256"/>
      <c r="I107" s="245"/>
      <c r="J107" s="245"/>
      <c r="K107" s="245"/>
      <c r="L107" s="245"/>
      <c r="M107" s="245"/>
      <c r="N107" s="245"/>
      <c r="O107" s="245"/>
      <c r="P107" s="245"/>
      <c r="Q107" s="245"/>
      <c r="R107" s="245"/>
      <c r="S107" s="245"/>
      <c r="T107" s="245"/>
      <c r="U107" s="246"/>
      <c r="V107" s="245"/>
      <c r="W107" s="245"/>
    </row>
    <row r="108" spans="8:23" ht="12.75" customHeight="1" x14ac:dyDescent="0.2">
      <c r="H108" s="256"/>
      <c r="I108" s="245"/>
      <c r="J108" s="245"/>
      <c r="K108" s="245"/>
      <c r="L108" s="245"/>
      <c r="M108" s="245"/>
      <c r="N108" s="245"/>
      <c r="O108" s="245"/>
      <c r="P108" s="245"/>
      <c r="Q108" s="245"/>
      <c r="R108" s="245"/>
      <c r="S108" s="245"/>
      <c r="T108" s="245"/>
      <c r="U108" s="246"/>
      <c r="V108" s="245"/>
      <c r="W108" s="245"/>
    </row>
    <row r="109" spans="8:23" ht="12.75" customHeight="1" x14ac:dyDescent="0.2">
      <c r="H109" s="256"/>
      <c r="I109" s="245"/>
      <c r="J109" s="245"/>
      <c r="K109" s="245"/>
      <c r="L109" s="245"/>
      <c r="M109" s="245"/>
      <c r="N109" s="245"/>
      <c r="O109" s="245"/>
      <c r="P109" s="245"/>
      <c r="Q109" s="245"/>
      <c r="R109" s="245"/>
      <c r="S109" s="245"/>
      <c r="T109" s="245"/>
      <c r="U109" s="246"/>
      <c r="V109" s="245"/>
      <c r="W109" s="245"/>
    </row>
    <row r="110" spans="8:23" ht="12.75" customHeight="1" x14ac:dyDescent="0.2">
      <c r="H110" s="256"/>
      <c r="I110" s="245"/>
      <c r="J110" s="245"/>
      <c r="K110" s="245"/>
      <c r="L110" s="245"/>
      <c r="M110" s="245"/>
      <c r="N110" s="245"/>
      <c r="O110" s="245"/>
      <c r="P110" s="245"/>
      <c r="Q110" s="245"/>
      <c r="R110" s="245"/>
      <c r="S110" s="245"/>
      <c r="T110" s="245"/>
      <c r="U110" s="246"/>
      <c r="V110" s="245"/>
      <c r="W110" s="245"/>
    </row>
    <row r="111" spans="8:23" ht="12.75" customHeight="1" x14ac:dyDescent="0.2">
      <c r="H111" s="256"/>
      <c r="I111" s="245"/>
      <c r="J111" s="245"/>
      <c r="K111" s="245"/>
      <c r="L111" s="245"/>
      <c r="M111" s="245"/>
      <c r="N111" s="245"/>
      <c r="O111" s="245"/>
      <c r="P111" s="245"/>
      <c r="Q111" s="245"/>
      <c r="R111" s="245"/>
      <c r="S111" s="245"/>
      <c r="T111" s="245"/>
      <c r="U111" s="246"/>
      <c r="V111" s="245"/>
      <c r="W111" s="245"/>
    </row>
    <row r="112" spans="8:23" ht="12.75" customHeight="1" x14ac:dyDescent="0.2">
      <c r="H112" s="256"/>
      <c r="I112" s="245"/>
      <c r="J112" s="245"/>
      <c r="K112" s="245"/>
      <c r="L112" s="245"/>
      <c r="M112" s="245"/>
      <c r="N112" s="245"/>
      <c r="O112" s="245"/>
      <c r="P112" s="245"/>
      <c r="Q112" s="245"/>
      <c r="R112" s="245"/>
      <c r="S112" s="245"/>
      <c r="T112" s="245"/>
      <c r="U112" s="246"/>
      <c r="V112" s="245"/>
      <c r="W112" s="245"/>
    </row>
    <row r="113" spans="8:23" ht="12.75" customHeight="1" x14ac:dyDescent="0.2">
      <c r="H113" s="256"/>
      <c r="I113" s="245"/>
      <c r="J113" s="245"/>
      <c r="K113" s="245"/>
      <c r="L113" s="245"/>
      <c r="M113" s="245"/>
      <c r="N113" s="245"/>
      <c r="O113" s="245"/>
      <c r="P113" s="245"/>
      <c r="Q113" s="245"/>
      <c r="R113" s="245"/>
      <c r="S113" s="245"/>
      <c r="T113" s="245"/>
      <c r="U113" s="246"/>
      <c r="V113" s="245"/>
      <c r="W113" s="245"/>
    </row>
    <row r="114" spans="8:23" ht="12.75" customHeight="1" x14ac:dyDescent="0.2">
      <c r="H114" s="256"/>
      <c r="I114" s="245"/>
      <c r="J114" s="245"/>
      <c r="K114" s="245"/>
      <c r="L114" s="245"/>
      <c r="M114" s="245"/>
      <c r="N114" s="245"/>
      <c r="O114" s="245"/>
      <c r="P114" s="245"/>
      <c r="Q114" s="245"/>
      <c r="R114" s="245"/>
      <c r="S114" s="245"/>
      <c r="T114" s="245"/>
      <c r="U114" s="246"/>
      <c r="V114" s="245"/>
      <c r="W114" s="245"/>
    </row>
    <row r="115" spans="8:23" ht="12.75" customHeight="1" x14ac:dyDescent="0.2">
      <c r="H115" s="256"/>
      <c r="I115" s="245"/>
      <c r="J115" s="245"/>
      <c r="K115" s="245"/>
      <c r="L115" s="245"/>
      <c r="M115" s="245"/>
      <c r="N115" s="245"/>
      <c r="O115" s="245"/>
      <c r="P115" s="245"/>
      <c r="Q115" s="245"/>
      <c r="R115" s="245"/>
      <c r="S115" s="245"/>
      <c r="T115" s="245"/>
      <c r="U115" s="246"/>
      <c r="V115" s="245"/>
      <c r="W115" s="245"/>
    </row>
    <row r="116" spans="8:23" ht="12.75" customHeight="1" x14ac:dyDescent="0.2">
      <c r="H116" s="256"/>
      <c r="I116" s="245"/>
      <c r="J116" s="245"/>
      <c r="K116" s="245"/>
      <c r="L116" s="245"/>
      <c r="M116" s="245"/>
      <c r="N116" s="245"/>
      <c r="O116" s="245"/>
      <c r="P116" s="245"/>
      <c r="Q116" s="245"/>
      <c r="R116" s="245"/>
      <c r="S116" s="245"/>
      <c r="T116" s="245"/>
      <c r="U116" s="246"/>
      <c r="V116" s="245"/>
      <c r="W116" s="245"/>
    </row>
    <row r="117" spans="8:23" ht="12.75" customHeight="1" x14ac:dyDescent="0.2">
      <c r="H117" s="256"/>
      <c r="I117" s="245"/>
      <c r="J117" s="245"/>
      <c r="K117" s="245"/>
      <c r="L117" s="245"/>
      <c r="M117" s="245"/>
      <c r="N117" s="245"/>
      <c r="O117" s="245"/>
      <c r="P117" s="245"/>
      <c r="Q117" s="245"/>
      <c r="R117" s="245"/>
      <c r="S117" s="245"/>
      <c r="T117" s="245"/>
      <c r="U117" s="246"/>
      <c r="V117" s="245"/>
      <c r="W117" s="245"/>
    </row>
    <row r="118" spans="8:23" ht="12.75" customHeight="1" x14ac:dyDescent="0.2">
      <c r="H118" s="256"/>
      <c r="I118" s="245"/>
      <c r="J118" s="245"/>
      <c r="K118" s="245"/>
      <c r="L118" s="245"/>
      <c r="M118" s="245"/>
      <c r="N118" s="245"/>
      <c r="O118" s="245"/>
      <c r="P118" s="245"/>
      <c r="Q118" s="245"/>
      <c r="R118" s="245"/>
      <c r="S118" s="245"/>
      <c r="T118" s="245"/>
      <c r="U118" s="246"/>
      <c r="V118" s="245"/>
      <c r="W118" s="245"/>
    </row>
    <row r="119" spans="8:23" ht="12.75" customHeight="1" x14ac:dyDescent="0.2">
      <c r="H119" s="256"/>
      <c r="I119" s="245"/>
      <c r="J119" s="245"/>
      <c r="K119" s="245"/>
      <c r="L119" s="245"/>
      <c r="M119" s="245"/>
      <c r="N119" s="245"/>
      <c r="O119" s="245"/>
      <c r="P119" s="245"/>
      <c r="Q119" s="245"/>
      <c r="R119" s="245"/>
      <c r="S119" s="245"/>
      <c r="T119" s="245"/>
      <c r="U119" s="246"/>
      <c r="V119" s="245"/>
      <c r="W119" s="245"/>
    </row>
    <row r="120" spans="8:23" ht="12.75" customHeight="1" x14ac:dyDescent="0.2">
      <c r="H120" s="256"/>
      <c r="I120" s="245"/>
      <c r="J120" s="245"/>
      <c r="K120" s="245"/>
      <c r="L120" s="245"/>
      <c r="M120" s="245"/>
      <c r="N120" s="245"/>
      <c r="O120" s="245"/>
      <c r="P120" s="245"/>
      <c r="Q120" s="245"/>
      <c r="R120" s="245"/>
      <c r="S120" s="245"/>
      <c r="T120" s="245"/>
      <c r="U120" s="246"/>
      <c r="V120" s="245"/>
      <c r="W120" s="245"/>
    </row>
    <row r="121" spans="8:23" ht="12.75" customHeight="1" x14ac:dyDescent="0.2">
      <c r="H121" s="256"/>
      <c r="I121" s="245"/>
      <c r="J121" s="245"/>
      <c r="K121" s="245"/>
      <c r="L121" s="245"/>
      <c r="M121" s="245"/>
      <c r="N121" s="245"/>
      <c r="O121" s="245"/>
      <c r="P121" s="245"/>
      <c r="Q121" s="245"/>
      <c r="R121" s="245"/>
      <c r="S121" s="245"/>
      <c r="T121" s="245"/>
      <c r="U121" s="246"/>
      <c r="V121" s="245"/>
      <c r="W121" s="245"/>
    </row>
    <row r="122" spans="8:23" ht="12.75" customHeight="1" x14ac:dyDescent="0.2">
      <c r="H122" s="256"/>
      <c r="I122" s="245"/>
      <c r="J122" s="245"/>
      <c r="K122" s="245"/>
      <c r="L122" s="245"/>
      <c r="M122" s="245"/>
      <c r="N122" s="245"/>
      <c r="O122" s="245"/>
      <c r="P122" s="245"/>
      <c r="Q122" s="245"/>
      <c r="R122" s="245"/>
      <c r="S122" s="245"/>
      <c r="T122" s="245"/>
      <c r="U122" s="246"/>
      <c r="V122" s="245"/>
      <c r="W122" s="245"/>
    </row>
    <row r="123" spans="8:23" ht="12.75" customHeight="1" x14ac:dyDescent="0.2">
      <c r="H123" s="256"/>
      <c r="I123" s="245"/>
      <c r="J123" s="245"/>
      <c r="K123" s="245"/>
      <c r="L123" s="245"/>
      <c r="M123" s="245"/>
      <c r="N123" s="245"/>
      <c r="O123" s="245"/>
      <c r="P123" s="245"/>
      <c r="Q123" s="245"/>
      <c r="R123" s="245"/>
      <c r="S123" s="245"/>
      <c r="T123" s="245"/>
      <c r="U123" s="246"/>
      <c r="V123" s="245"/>
      <c r="W123" s="245"/>
    </row>
    <row r="124" spans="8:23" ht="12.75" customHeight="1" x14ac:dyDescent="0.2">
      <c r="H124" s="256"/>
      <c r="I124" s="245"/>
      <c r="J124" s="245"/>
      <c r="K124" s="245"/>
      <c r="L124" s="245"/>
      <c r="M124" s="245"/>
      <c r="N124" s="245"/>
      <c r="O124" s="245"/>
      <c r="P124" s="245"/>
      <c r="Q124" s="245"/>
      <c r="R124" s="245"/>
      <c r="S124" s="245"/>
      <c r="T124" s="245"/>
      <c r="U124" s="246"/>
      <c r="V124" s="245"/>
      <c r="W124" s="245"/>
    </row>
    <row r="125" spans="8:23" ht="12.75" customHeight="1" x14ac:dyDescent="0.2">
      <c r="H125" s="256"/>
      <c r="I125" s="245"/>
      <c r="J125" s="245"/>
      <c r="K125" s="245"/>
      <c r="L125" s="245"/>
      <c r="M125" s="245"/>
      <c r="N125" s="245"/>
      <c r="O125" s="245"/>
      <c r="P125" s="245"/>
      <c r="Q125" s="245"/>
      <c r="R125" s="245"/>
      <c r="S125" s="245"/>
      <c r="T125" s="245"/>
      <c r="U125" s="246"/>
      <c r="V125" s="245"/>
      <c r="W125" s="245"/>
    </row>
    <row r="126" spans="8:23" ht="12.75" customHeight="1" x14ac:dyDescent="0.2">
      <c r="H126" s="256"/>
      <c r="I126" s="245"/>
      <c r="J126" s="245"/>
      <c r="K126" s="245"/>
      <c r="L126" s="245"/>
      <c r="M126" s="245"/>
      <c r="N126" s="245"/>
      <c r="O126" s="245"/>
      <c r="P126" s="245"/>
      <c r="Q126" s="245"/>
      <c r="R126" s="245"/>
      <c r="S126" s="245"/>
      <c r="T126" s="245"/>
      <c r="U126" s="246"/>
      <c r="V126" s="245"/>
      <c r="W126" s="245"/>
    </row>
    <row r="127" spans="8:23" ht="12.75" customHeight="1" x14ac:dyDescent="0.2">
      <c r="H127" s="256"/>
      <c r="I127" s="245"/>
      <c r="J127" s="245"/>
      <c r="K127" s="245"/>
      <c r="L127" s="245"/>
      <c r="M127" s="245"/>
      <c r="N127" s="245"/>
      <c r="O127" s="245"/>
      <c r="P127" s="245"/>
      <c r="Q127" s="245"/>
      <c r="R127" s="245"/>
      <c r="S127" s="245"/>
      <c r="T127" s="245"/>
      <c r="U127" s="246"/>
      <c r="V127" s="245"/>
      <c r="W127" s="245"/>
    </row>
    <row r="128" spans="8:23" ht="12.75" customHeight="1" x14ac:dyDescent="0.2">
      <c r="H128" s="256"/>
      <c r="I128" s="245"/>
      <c r="J128" s="245"/>
      <c r="K128" s="245"/>
      <c r="L128" s="245"/>
      <c r="M128" s="245"/>
      <c r="N128" s="245"/>
      <c r="O128" s="245"/>
      <c r="P128" s="245"/>
      <c r="Q128" s="245"/>
      <c r="R128" s="245"/>
      <c r="S128" s="245"/>
      <c r="T128" s="245"/>
      <c r="U128" s="246"/>
      <c r="V128" s="245"/>
      <c r="W128" s="245"/>
    </row>
    <row r="129" spans="8:23" ht="12.75" customHeight="1" x14ac:dyDescent="0.2">
      <c r="H129" s="256"/>
      <c r="I129" s="245"/>
      <c r="J129" s="245"/>
      <c r="K129" s="245"/>
      <c r="L129" s="245"/>
      <c r="M129" s="245"/>
      <c r="N129" s="245"/>
      <c r="O129" s="245"/>
      <c r="P129" s="245"/>
      <c r="Q129" s="245"/>
      <c r="R129" s="245"/>
      <c r="S129" s="245"/>
      <c r="T129" s="245"/>
      <c r="U129" s="246"/>
      <c r="V129" s="245"/>
      <c r="W129" s="245"/>
    </row>
    <row r="130" spans="8:23" ht="12.75" customHeight="1" x14ac:dyDescent="0.2">
      <c r="H130" s="256"/>
      <c r="I130" s="245"/>
      <c r="J130" s="245"/>
      <c r="K130" s="245"/>
      <c r="L130" s="245"/>
      <c r="M130" s="245"/>
      <c r="N130" s="245"/>
      <c r="O130" s="245"/>
      <c r="P130" s="245"/>
      <c r="Q130" s="245"/>
      <c r="R130" s="245"/>
      <c r="S130" s="245"/>
      <c r="T130" s="245"/>
      <c r="U130" s="246"/>
      <c r="V130" s="245"/>
      <c r="W130" s="245"/>
    </row>
    <row r="131" spans="8:23" ht="12.75" customHeight="1" x14ac:dyDescent="0.2">
      <c r="H131" s="256"/>
      <c r="I131" s="245"/>
      <c r="J131" s="245"/>
      <c r="K131" s="245"/>
      <c r="L131" s="245"/>
      <c r="M131" s="245"/>
      <c r="N131" s="245"/>
      <c r="O131" s="245"/>
      <c r="P131" s="245"/>
      <c r="Q131" s="245"/>
      <c r="R131" s="245"/>
      <c r="S131" s="245"/>
      <c r="T131" s="245"/>
      <c r="U131" s="246"/>
      <c r="V131" s="245"/>
      <c r="W131" s="245"/>
    </row>
    <row r="132" spans="8:23" ht="12.75" customHeight="1" x14ac:dyDescent="0.2">
      <c r="H132" s="256"/>
      <c r="I132" s="245"/>
      <c r="J132" s="245"/>
      <c r="K132" s="245"/>
      <c r="L132" s="245"/>
      <c r="M132" s="245"/>
      <c r="N132" s="245"/>
      <c r="O132" s="245"/>
      <c r="P132" s="245"/>
      <c r="Q132" s="245"/>
      <c r="R132" s="245"/>
      <c r="S132" s="245"/>
      <c r="T132" s="245"/>
      <c r="U132" s="246"/>
      <c r="V132" s="245"/>
      <c r="W132" s="245"/>
    </row>
    <row r="133" spans="8:23" ht="12.75" customHeight="1" x14ac:dyDescent="0.2">
      <c r="H133" s="256"/>
      <c r="I133" s="245"/>
      <c r="J133" s="245"/>
      <c r="K133" s="245"/>
      <c r="L133" s="245"/>
      <c r="M133" s="245"/>
      <c r="N133" s="245"/>
      <c r="O133" s="245"/>
      <c r="P133" s="245"/>
      <c r="Q133" s="245"/>
      <c r="R133" s="245"/>
      <c r="S133" s="245"/>
      <c r="T133" s="245"/>
      <c r="U133" s="246"/>
      <c r="V133" s="245"/>
      <c r="W133" s="245"/>
    </row>
    <row r="134" spans="8:23" ht="12.75" customHeight="1" x14ac:dyDescent="0.2">
      <c r="H134" s="256"/>
      <c r="I134" s="245"/>
      <c r="J134" s="245"/>
      <c r="K134" s="245"/>
      <c r="L134" s="245"/>
      <c r="M134" s="245"/>
      <c r="N134" s="245"/>
      <c r="O134" s="245"/>
      <c r="P134" s="245"/>
      <c r="Q134" s="245"/>
      <c r="R134" s="245"/>
      <c r="S134" s="245"/>
      <c r="T134" s="245"/>
      <c r="U134" s="246"/>
      <c r="V134" s="245"/>
      <c r="W134" s="245"/>
    </row>
    <row r="135" spans="8:23" ht="12.75" customHeight="1" x14ac:dyDescent="0.2">
      <c r="H135" s="256"/>
      <c r="I135" s="245"/>
      <c r="J135" s="245"/>
      <c r="K135" s="245"/>
      <c r="L135" s="245"/>
      <c r="M135" s="245"/>
      <c r="N135" s="245"/>
      <c r="O135" s="245"/>
      <c r="P135" s="245"/>
      <c r="Q135" s="245"/>
      <c r="R135" s="245"/>
      <c r="S135" s="245"/>
      <c r="T135" s="245"/>
      <c r="U135" s="246"/>
      <c r="V135" s="245"/>
      <c r="W135" s="245"/>
    </row>
    <row r="136" spans="8:23" ht="12.75" customHeight="1" x14ac:dyDescent="0.2">
      <c r="H136" s="256"/>
      <c r="I136" s="245"/>
      <c r="J136" s="245"/>
      <c r="K136" s="245"/>
      <c r="L136" s="245"/>
      <c r="M136" s="245"/>
      <c r="N136" s="245"/>
      <c r="O136" s="245"/>
      <c r="P136" s="245"/>
      <c r="Q136" s="245"/>
      <c r="R136" s="245"/>
      <c r="S136" s="245"/>
      <c r="T136" s="245"/>
      <c r="U136" s="246"/>
      <c r="V136" s="245"/>
      <c r="W136" s="245"/>
    </row>
    <row r="137" spans="8:23" ht="12.75" customHeight="1" x14ac:dyDescent="0.2">
      <c r="H137" s="256"/>
      <c r="I137" s="245"/>
      <c r="J137" s="245"/>
      <c r="K137" s="245"/>
      <c r="L137" s="245"/>
      <c r="M137" s="245"/>
      <c r="N137" s="245"/>
      <c r="O137" s="245"/>
      <c r="P137" s="245"/>
      <c r="Q137" s="245"/>
      <c r="R137" s="245"/>
      <c r="S137" s="245"/>
      <c r="T137" s="245"/>
      <c r="U137" s="246"/>
      <c r="V137" s="245"/>
      <c r="W137" s="245"/>
    </row>
    <row r="138" spans="8:23" ht="12.75" customHeight="1" x14ac:dyDescent="0.2">
      <c r="H138" s="256"/>
      <c r="I138" s="245"/>
      <c r="J138" s="245"/>
      <c r="K138" s="245"/>
      <c r="L138" s="245"/>
      <c r="M138" s="245"/>
      <c r="N138" s="245"/>
      <c r="O138" s="245"/>
      <c r="P138" s="245"/>
      <c r="Q138" s="245"/>
      <c r="R138" s="245"/>
      <c r="S138" s="245"/>
      <c r="T138" s="245"/>
      <c r="U138" s="246"/>
      <c r="V138" s="245"/>
      <c r="W138" s="245"/>
    </row>
    <row r="139" spans="8:23" ht="12.75" customHeight="1" x14ac:dyDescent="0.2">
      <c r="H139" s="256"/>
      <c r="I139" s="245"/>
      <c r="J139" s="245"/>
      <c r="K139" s="245"/>
      <c r="L139" s="245"/>
      <c r="M139" s="245"/>
      <c r="N139" s="245"/>
      <c r="O139" s="245"/>
      <c r="P139" s="245"/>
      <c r="Q139" s="245"/>
      <c r="R139" s="245"/>
      <c r="S139" s="245"/>
      <c r="T139" s="245"/>
      <c r="U139" s="246"/>
      <c r="V139" s="245"/>
      <c r="W139" s="245"/>
    </row>
    <row r="140" spans="8:23" ht="12.75" customHeight="1" x14ac:dyDescent="0.2">
      <c r="H140" s="256"/>
      <c r="I140" s="245"/>
      <c r="J140" s="245"/>
      <c r="K140" s="245"/>
      <c r="L140" s="245"/>
      <c r="M140" s="245"/>
      <c r="N140" s="245"/>
      <c r="O140" s="245"/>
      <c r="P140" s="245"/>
      <c r="Q140" s="245"/>
      <c r="R140" s="245"/>
      <c r="S140" s="245"/>
      <c r="T140" s="245"/>
      <c r="U140" s="246"/>
      <c r="V140" s="245"/>
      <c r="W140" s="245"/>
    </row>
    <row r="141" spans="8:23" ht="12.75" customHeight="1" x14ac:dyDescent="0.2">
      <c r="H141" s="256"/>
      <c r="I141" s="245"/>
      <c r="J141" s="245"/>
      <c r="K141" s="245"/>
      <c r="L141" s="245"/>
      <c r="M141" s="245"/>
      <c r="N141" s="245"/>
      <c r="O141" s="245"/>
      <c r="P141" s="245"/>
      <c r="Q141" s="245"/>
      <c r="R141" s="245"/>
      <c r="S141" s="245"/>
      <c r="T141" s="245"/>
      <c r="U141" s="246"/>
      <c r="V141" s="245"/>
      <c r="W141" s="245"/>
    </row>
    <row r="142" spans="8:23" ht="12.75" customHeight="1" x14ac:dyDescent="0.2">
      <c r="H142" s="256"/>
      <c r="I142" s="245"/>
      <c r="J142" s="245"/>
      <c r="K142" s="245"/>
      <c r="L142" s="245"/>
      <c r="M142" s="245"/>
      <c r="N142" s="245"/>
      <c r="O142" s="245"/>
      <c r="P142" s="245"/>
      <c r="Q142" s="245"/>
      <c r="R142" s="245"/>
      <c r="S142" s="245"/>
      <c r="T142" s="245"/>
      <c r="U142" s="246"/>
      <c r="V142" s="245"/>
      <c r="W142" s="245"/>
    </row>
    <row r="143" spans="8:23" ht="12.75" customHeight="1" x14ac:dyDescent="0.2">
      <c r="H143" s="256"/>
      <c r="I143" s="245"/>
      <c r="J143" s="245"/>
      <c r="K143" s="245"/>
      <c r="L143" s="245"/>
      <c r="M143" s="245"/>
      <c r="N143" s="245"/>
      <c r="O143" s="245"/>
      <c r="P143" s="245"/>
      <c r="Q143" s="245"/>
      <c r="R143" s="245"/>
      <c r="S143" s="245"/>
      <c r="T143" s="245"/>
      <c r="U143" s="246"/>
      <c r="V143" s="245"/>
      <c r="W143" s="245"/>
    </row>
    <row r="144" spans="8:23" ht="12.75" customHeight="1" x14ac:dyDescent="0.2">
      <c r="H144" s="256"/>
      <c r="I144" s="245"/>
      <c r="J144" s="245"/>
      <c r="K144" s="245"/>
      <c r="L144" s="245"/>
      <c r="M144" s="245"/>
      <c r="N144" s="245"/>
      <c r="O144" s="245"/>
      <c r="P144" s="245"/>
      <c r="Q144" s="245"/>
      <c r="R144" s="245"/>
      <c r="S144" s="245"/>
      <c r="T144" s="245"/>
      <c r="U144" s="246"/>
      <c r="V144" s="245"/>
      <c r="W144" s="245"/>
    </row>
    <row r="145" spans="8:23" ht="12.75" customHeight="1" x14ac:dyDescent="0.2">
      <c r="H145" s="256"/>
      <c r="I145" s="245"/>
      <c r="J145" s="245"/>
      <c r="K145" s="245"/>
      <c r="L145" s="245"/>
      <c r="M145" s="245"/>
      <c r="N145" s="245"/>
      <c r="O145" s="245"/>
      <c r="P145" s="245"/>
      <c r="Q145" s="245"/>
      <c r="R145" s="245"/>
      <c r="S145" s="245"/>
      <c r="T145" s="245"/>
      <c r="U145" s="246"/>
      <c r="V145" s="245"/>
      <c r="W145" s="245"/>
    </row>
    <row r="146" spans="8:23" ht="12.75" customHeight="1" x14ac:dyDescent="0.2">
      <c r="H146" s="256"/>
      <c r="I146" s="245"/>
      <c r="J146" s="245"/>
      <c r="K146" s="245"/>
      <c r="L146" s="245"/>
      <c r="M146" s="245"/>
      <c r="N146" s="245"/>
      <c r="O146" s="245"/>
      <c r="P146" s="245"/>
      <c r="Q146" s="245"/>
      <c r="R146" s="245"/>
      <c r="S146" s="245"/>
      <c r="T146" s="245"/>
      <c r="U146" s="246"/>
      <c r="V146" s="245"/>
      <c r="W146" s="245"/>
    </row>
    <row r="147" spans="8:23" ht="12.75" customHeight="1" x14ac:dyDescent="0.2">
      <c r="H147" s="256"/>
      <c r="I147" s="245"/>
      <c r="J147" s="245"/>
      <c r="K147" s="245"/>
      <c r="L147" s="245"/>
      <c r="M147" s="245"/>
      <c r="N147" s="245"/>
      <c r="O147" s="245"/>
      <c r="P147" s="245"/>
      <c r="Q147" s="245"/>
      <c r="R147" s="245"/>
      <c r="S147" s="245"/>
      <c r="T147" s="245"/>
      <c r="U147" s="246"/>
      <c r="V147" s="245"/>
      <c r="W147" s="245"/>
    </row>
    <row r="148" spans="8:23" ht="12.75" customHeight="1" x14ac:dyDescent="0.2">
      <c r="H148" s="256"/>
      <c r="I148" s="245"/>
      <c r="J148" s="245"/>
      <c r="K148" s="245"/>
      <c r="L148" s="245"/>
      <c r="M148" s="245"/>
      <c r="N148" s="245"/>
      <c r="O148" s="245"/>
      <c r="P148" s="245"/>
      <c r="Q148" s="245"/>
      <c r="R148" s="245"/>
      <c r="S148" s="245"/>
      <c r="T148" s="245"/>
      <c r="U148" s="246"/>
      <c r="V148" s="245"/>
      <c r="W148" s="245"/>
    </row>
    <row r="149" spans="8:23" ht="12.75" customHeight="1" x14ac:dyDescent="0.2">
      <c r="H149" s="256"/>
      <c r="I149" s="245"/>
      <c r="J149" s="245"/>
      <c r="K149" s="245"/>
      <c r="L149" s="245"/>
      <c r="M149" s="245"/>
      <c r="N149" s="245"/>
      <c r="O149" s="245"/>
      <c r="P149" s="245"/>
      <c r="Q149" s="245"/>
      <c r="R149" s="245"/>
      <c r="S149" s="245"/>
      <c r="T149" s="245"/>
      <c r="U149" s="246"/>
      <c r="V149" s="245"/>
      <c r="W149" s="245"/>
    </row>
    <row r="150" spans="8:23" ht="12.75" customHeight="1" x14ac:dyDescent="0.2">
      <c r="H150" s="256"/>
      <c r="I150" s="245"/>
      <c r="J150" s="245"/>
      <c r="K150" s="245"/>
      <c r="L150" s="245"/>
      <c r="M150" s="245"/>
      <c r="N150" s="245"/>
      <c r="O150" s="245"/>
      <c r="P150" s="245"/>
      <c r="Q150" s="245"/>
      <c r="R150" s="245"/>
      <c r="S150" s="245"/>
      <c r="T150" s="245"/>
      <c r="U150" s="246"/>
      <c r="V150" s="245"/>
      <c r="W150" s="245"/>
    </row>
    <row r="151" spans="8:23" ht="12.75" customHeight="1" x14ac:dyDescent="0.2">
      <c r="H151" s="256"/>
      <c r="I151" s="245"/>
      <c r="J151" s="245"/>
      <c r="K151" s="245"/>
      <c r="L151" s="245"/>
      <c r="M151" s="245"/>
      <c r="N151" s="245"/>
      <c r="O151" s="245"/>
      <c r="P151" s="245"/>
      <c r="Q151" s="245"/>
      <c r="R151" s="245"/>
      <c r="S151" s="245"/>
      <c r="T151" s="245"/>
      <c r="U151" s="246"/>
      <c r="V151" s="245"/>
      <c r="W151" s="245"/>
    </row>
    <row r="152" spans="8:23" ht="12.75" customHeight="1" x14ac:dyDescent="0.2">
      <c r="H152" s="256"/>
      <c r="I152" s="245"/>
      <c r="J152" s="245"/>
      <c r="K152" s="245"/>
      <c r="L152" s="245"/>
      <c r="M152" s="245"/>
      <c r="N152" s="245"/>
      <c r="O152" s="245"/>
      <c r="P152" s="245"/>
      <c r="Q152" s="245"/>
      <c r="R152" s="245"/>
      <c r="S152" s="245"/>
      <c r="T152" s="245"/>
      <c r="U152" s="246"/>
      <c r="V152" s="245"/>
      <c r="W152" s="245"/>
    </row>
    <row r="153" spans="8:23" ht="12.75" customHeight="1" x14ac:dyDescent="0.2">
      <c r="H153" s="256"/>
      <c r="I153" s="245"/>
      <c r="J153" s="245"/>
      <c r="K153" s="245"/>
      <c r="L153" s="245"/>
      <c r="M153" s="245"/>
      <c r="N153" s="245"/>
      <c r="O153" s="245"/>
      <c r="P153" s="245"/>
      <c r="Q153" s="245"/>
      <c r="R153" s="245"/>
      <c r="S153" s="245"/>
      <c r="T153" s="245"/>
      <c r="U153" s="246"/>
      <c r="V153" s="245"/>
      <c r="W153" s="245"/>
    </row>
    <row r="154" spans="8:23" ht="12.75" customHeight="1" x14ac:dyDescent="0.2">
      <c r="H154" s="256"/>
      <c r="I154" s="245"/>
      <c r="J154" s="245"/>
      <c r="K154" s="245"/>
      <c r="L154" s="245"/>
      <c r="M154" s="245"/>
      <c r="N154" s="245"/>
      <c r="O154" s="245"/>
      <c r="P154" s="245"/>
      <c r="Q154" s="245"/>
      <c r="R154" s="245"/>
      <c r="S154" s="245"/>
      <c r="T154" s="245"/>
      <c r="U154" s="246"/>
      <c r="V154" s="245"/>
      <c r="W154" s="245"/>
    </row>
    <row r="155" spans="8:23" ht="12.75" customHeight="1" x14ac:dyDescent="0.2">
      <c r="H155" s="256"/>
      <c r="I155" s="245"/>
      <c r="J155" s="245"/>
      <c r="K155" s="245"/>
      <c r="L155" s="245"/>
      <c r="M155" s="245"/>
      <c r="N155" s="245"/>
      <c r="O155" s="245"/>
      <c r="P155" s="245"/>
      <c r="Q155" s="245"/>
      <c r="R155" s="245"/>
      <c r="S155" s="245"/>
      <c r="T155" s="245"/>
      <c r="U155" s="246"/>
      <c r="V155" s="245"/>
      <c r="W155" s="245"/>
    </row>
    <row r="156" spans="8:23" ht="12.75" customHeight="1" x14ac:dyDescent="0.2">
      <c r="H156" s="256"/>
      <c r="I156" s="245"/>
      <c r="J156" s="245"/>
      <c r="K156" s="245"/>
      <c r="L156" s="245"/>
      <c r="M156" s="245"/>
      <c r="N156" s="245"/>
      <c r="O156" s="245"/>
      <c r="P156" s="245"/>
      <c r="Q156" s="245"/>
      <c r="R156" s="245"/>
      <c r="S156" s="245"/>
      <c r="T156" s="245"/>
      <c r="U156" s="246"/>
      <c r="V156" s="245"/>
      <c r="W156" s="245"/>
    </row>
    <row r="157" spans="8:23" ht="12.75" customHeight="1" x14ac:dyDescent="0.2">
      <c r="H157" s="256"/>
      <c r="I157" s="245"/>
      <c r="J157" s="245"/>
      <c r="K157" s="245"/>
      <c r="L157" s="245"/>
      <c r="M157" s="245"/>
      <c r="N157" s="245"/>
      <c r="O157" s="245"/>
      <c r="P157" s="245"/>
      <c r="Q157" s="245"/>
      <c r="R157" s="245"/>
      <c r="S157" s="245"/>
      <c r="T157" s="245"/>
      <c r="U157" s="246"/>
      <c r="V157" s="245"/>
      <c r="W157" s="245"/>
    </row>
    <row r="158" spans="8:23" ht="12.75" customHeight="1" x14ac:dyDescent="0.2">
      <c r="H158" s="256"/>
      <c r="I158" s="245"/>
      <c r="J158" s="245"/>
      <c r="K158" s="245"/>
      <c r="L158" s="245"/>
      <c r="M158" s="245"/>
      <c r="N158" s="245"/>
      <c r="O158" s="245"/>
      <c r="P158" s="245"/>
      <c r="Q158" s="245"/>
      <c r="R158" s="245"/>
      <c r="S158" s="245"/>
      <c r="T158" s="245"/>
      <c r="U158" s="246"/>
      <c r="V158" s="245"/>
      <c r="W158" s="245"/>
    </row>
    <row r="159" spans="8:23" ht="12.75" customHeight="1" x14ac:dyDescent="0.2">
      <c r="H159" s="256"/>
      <c r="I159" s="245"/>
      <c r="J159" s="245"/>
      <c r="K159" s="245"/>
      <c r="L159" s="245"/>
      <c r="M159" s="245"/>
      <c r="N159" s="245"/>
      <c r="O159" s="245"/>
      <c r="P159" s="245"/>
      <c r="Q159" s="245"/>
      <c r="R159" s="245"/>
      <c r="S159" s="245"/>
      <c r="T159" s="245"/>
      <c r="U159" s="246"/>
      <c r="V159" s="245"/>
      <c r="W159" s="245"/>
    </row>
    <row r="160" spans="8:23" ht="12.75" customHeight="1" x14ac:dyDescent="0.2">
      <c r="H160" s="256"/>
      <c r="I160" s="245"/>
      <c r="J160" s="245"/>
      <c r="K160" s="245"/>
      <c r="L160" s="245"/>
      <c r="M160" s="245"/>
      <c r="N160" s="245"/>
      <c r="O160" s="245"/>
      <c r="P160" s="245"/>
      <c r="Q160" s="245"/>
      <c r="R160" s="245"/>
      <c r="S160" s="245"/>
      <c r="T160" s="245"/>
      <c r="U160" s="246"/>
      <c r="V160" s="245"/>
      <c r="W160" s="245"/>
    </row>
    <row r="161" spans="8:23" ht="12.75" customHeight="1" x14ac:dyDescent="0.2">
      <c r="H161" s="256"/>
      <c r="I161" s="245"/>
      <c r="J161" s="245"/>
      <c r="K161" s="245"/>
      <c r="L161" s="245"/>
      <c r="M161" s="245"/>
      <c r="N161" s="245"/>
      <c r="O161" s="245"/>
      <c r="P161" s="245"/>
      <c r="Q161" s="245"/>
      <c r="R161" s="245"/>
      <c r="S161" s="245"/>
      <c r="T161" s="245"/>
      <c r="U161" s="246"/>
      <c r="V161" s="245"/>
      <c r="W161" s="245"/>
    </row>
    <row r="162" spans="8:23" ht="12.75" customHeight="1" x14ac:dyDescent="0.2">
      <c r="H162" s="256"/>
      <c r="I162" s="245"/>
      <c r="J162" s="245"/>
      <c r="K162" s="245"/>
      <c r="L162" s="245"/>
      <c r="M162" s="245"/>
      <c r="N162" s="245"/>
      <c r="O162" s="245"/>
      <c r="P162" s="245"/>
      <c r="Q162" s="245"/>
      <c r="R162" s="245"/>
      <c r="S162" s="245"/>
      <c r="T162" s="245"/>
      <c r="U162" s="246"/>
      <c r="V162" s="245"/>
      <c r="W162" s="245"/>
    </row>
    <row r="163" spans="8:23" ht="12.75" customHeight="1" x14ac:dyDescent="0.2">
      <c r="H163" s="256"/>
      <c r="I163" s="245"/>
      <c r="J163" s="245"/>
      <c r="K163" s="245"/>
      <c r="L163" s="245"/>
      <c r="M163" s="245"/>
      <c r="N163" s="245"/>
      <c r="O163" s="245"/>
      <c r="P163" s="245"/>
      <c r="Q163" s="245"/>
      <c r="R163" s="245"/>
      <c r="S163" s="245"/>
      <c r="T163" s="245"/>
      <c r="U163" s="246"/>
      <c r="V163" s="245"/>
      <c r="W163" s="245"/>
    </row>
    <row r="164" spans="8:23" ht="12.75" customHeight="1" x14ac:dyDescent="0.2">
      <c r="H164" s="256"/>
      <c r="I164" s="245"/>
      <c r="J164" s="245"/>
      <c r="K164" s="245"/>
      <c r="L164" s="245"/>
      <c r="M164" s="245"/>
      <c r="N164" s="245"/>
      <c r="O164" s="245"/>
      <c r="P164" s="245"/>
      <c r="Q164" s="245"/>
      <c r="R164" s="245"/>
      <c r="S164" s="245"/>
      <c r="T164" s="245"/>
      <c r="U164" s="246"/>
      <c r="V164" s="245"/>
      <c r="W164" s="245"/>
    </row>
    <row r="165" spans="8:23" ht="12.75" customHeight="1" x14ac:dyDescent="0.2">
      <c r="H165" s="256"/>
      <c r="I165" s="245"/>
      <c r="J165" s="245"/>
      <c r="K165" s="245"/>
      <c r="L165" s="245"/>
      <c r="M165" s="245"/>
      <c r="N165" s="245"/>
      <c r="O165" s="245"/>
      <c r="P165" s="245"/>
      <c r="Q165" s="245"/>
      <c r="R165" s="245"/>
      <c r="S165" s="245"/>
      <c r="T165" s="245"/>
      <c r="U165" s="246"/>
      <c r="V165" s="245"/>
      <c r="W165" s="245"/>
    </row>
    <row r="166" spans="8:23" ht="12.75" customHeight="1" x14ac:dyDescent="0.2">
      <c r="H166" s="256"/>
      <c r="I166" s="245"/>
      <c r="J166" s="245"/>
      <c r="K166" s="245"/>
      <c r="L166" s="245"/>
      <c r="M166" s="245"/>
      <c r="N166" s="245"/>
      <c r="O166" s="245"/>
      <c r="P166" s="245"/>
      <c r="Q166" s="245"/>
      <c r="R166" s="245"/>
      <c r="S166" s="245"/>
      <c r="T166" s="245"/>
      <c r="U166" s="246"/>
      <c r="V166" s="245"/>
      <c r="W166" s="245"/>
    </row>
    <row r="167" spans="8:23" ht="12.75" customHeight="1" x14ac:dyDescent="0.2">
      <c r="H167" s="256"/>
      <c r="I167" s="245"/>
      <c r="J167" s="245"/>
      <c r="K167" s="245"/>
      <c r="L167" s="245"/>
      <c r="M167" s="245"/>
      <c r="N167" s="245"/>
      <c r="O167" s="245"/>
      <c r="P167" s="245"/>
      <c r="Q167" s="245"/>
      <c r="R167" s="245"/>
      <c r="S167" s="245"/>
      <c r="T167" s="245"/>
      <c r="U167" s="246"/>
      <c r="V167" s="245"/>
      <c r="W167" s="245"/>
    </row>
    <row r="168" spans="8:23" ht="12.75" customHeight="1" x14ac:dyDescent="0.2">
      <c r="H168" s="256"/>
      <c r="I168" s="245"/>
      <c r="J168" s="245"/>
      <c r="K168" s="245"/>
      <c r="L168" s="245"/>
      <c r="M168" s="245"/>
      <c r="N168" s="245"/>
      <c r="O168" s="245"/>
      <c r="P168" s="245"/>
      <c r="Q168" s="245"/>
      <c r="R168" s="245"/>
      <c r="S168" s="245"/>
      <c r="T168" s="245"/>
      <c r="U168" s="246"/>
      <c r="V168" s="245"/>
      <c r="W168" s="245"/>
    </row>
    <row r="169" spans="8:23" ht="12.75" customHeight="1" x14ac:dyDescent="0.2">
      <c r="H169" s="256"/>
      <c r="I169" s="245"/>
      <c r="J169" s="245"/>
      <c r="K169" s="245"/>
      <c r="L169" s="245"/>
      <c r="M169" s="245"/>
      <c r="N169" s="245"/>
      <c r="O169" s="245"/>
      <c r="P169" s="245"/>
      <c r="Q169" s="245"/>
      <c r="R169" s="245"/>
      <c r="S169" s="245"/>
      <c r="T169" s="245"/>
      <c r="U169" s="246"/>
      <c r="V169" s="245"/>
      <c r="W169" s="245"/>
    </row>
    <row r="170" spans="8:23" ht="12.75" customHeight="1" x14ac:dyDescent="0.2">
      <c r="H170" s="256"/>
      <c r="I170" s="245"/>
      <c r="J170" s="245"/>
      <c r="K170" s="245"/>
      <c r="L170" s="245"/>
      <c r="M170" s="245"/>
      <c r="N170" s="245"/>
      <c r="O170" s="245"/>
      <c r="P170" s="245"/>
      <c r="Q170" s="245"/>
      <c r="R170" s="245"/>
      <c r="S170" s="245"/>
      <c r="T170" s="245"/>
      <c r="U170" s="246"/>
      <c r="V170" s="245"/>
      <c r="W170" s="245"/>
    </row>
    <row r="171" spans="8:23" ht="12.75" customHeight="1" x14ac:dyDescent="0.2">
      <c r="H171" s="256"/>
      <c r="I171" s="245"/>
      <c r="J171" s="245"/>
      <c r="K171" s="245"/>
      <c r="L171" s="245"/>
      <c r="M171" s="245"/>
      <c r="N171" s="245"/>
      <c r="O171" s="245"/>
      <c r="P171" s="245"/>
      <c r="Q171" s="245"/>
      <c r="R171" s="245"/>
      <c r="S171" s="245"/>
      <c r="T171" s="245"/>
      <c r="U171" s="246"/>
      <c r="V171" s="245"/>
      <c r="W171" s="245"/>
    </row>
    <row r="172" spans="8:23" ht="12.75" customHeight="1" x14ac:dyDescent="0.2">
      <c r="H172" s="256"/>
      <c r="I172" s="245"/>
      <c r="J172" s="245"/>
      <c r="K172" s="245"/>
      <c r="L172" s="245"/>
      <c r="M172" s="245"/>
      <c r="N172" s="245"/>
      <c r="O172" s="245"/>
      <c r="P172" s="245"/>
      <c r="Q172" s="245"/>
      <c r="R172" s="245"/>
      <c r="S172" s="245"/>
      <c r="T172" s="245"/>
      <c r="U172" s="246"/>
      <c r="V172" s="245"/>
      <c r="W172" s="245"/>
    </row>
    <row r="173" spans="8:23" ht="12.75" customHeight="1" x14ac:dyDescent="0.2">
      <c r="H173" s="256"/>
      <c r="I173" s="245"/>
      <c r="J173" s="245"/>
      <c r="K173" s="245"/>
      <c r="L173" s="245"/>
      <c r="M173" s="245"/>
      <c r="N173" s="245"/>
      <c r="O173" s="245"/>
      <c r="P173" s="245"/>
      <c r="Q173" s="245"/>
      <c r="R173" s="245"/>
      <c r="S173" s="245"/>
      <c r="T173" s="245"/>
      <c r="U173" s="246"/>
      <c r="V173" s="245"/>
      <c r="W173" s="245"/>
    </row>
    <row r="174" spans="8:23" ht="12.75" customHeight="1" x14ac:dyDescent="0.2">
      <c r="H174" s="256"/>
      <c r="I174" s="245"/>
      <c r="J174" s="245"/>
      <c r="K174" s="245"/>
      <c r="L174" s="245"/>
      <c r="M174" s="245"/>
      <c r="N174" s="245"/>
      <c r="O174" s="245"/>
      <c r="P174" s="245"/>
      <c r="Q174" s="245"/>
      <c r="R174" s="245"/>
      <c r="S174" s="245"/>
      <c r="T174" s="245"/>
      <c r="U174" s="246"/>
      <c r="V174" s="245"/>
      <c r="W174" s="245"/>
    </row>
    <row r="175" spans="8:23" ht="12.75" customHeight="1" x14ac:dyDescent="0.2">
      <c r="H175" s="256"/>
      <c r="I175" s="245"/>
      <c r="J175" s="245"/>
      <c r="K175" s="245"/>
      <c r="L175" s="245"/>
      <c r="M175" s="245"/>
      <c r="N175" s="245"/>
      <c r="O175" s="245"/>
      <c r="P175" s="245"/>
      <c r="Q175" s="245"/>
      <c r="R175" s="245"/>
      <c r="S175" s="245"/>
      <c r="T175" s="245"/>
      <c r="U175" s="246"/>
      <c r="V175" s="245"/>
      <c r="W175" s="245"/>
    </row>
    <row r="176" spans="8:23" ht="12.75" customHeight="1" x14ac:dyDescent="0.2">
      <c r="H176" s="256"/>
      <c r="I176" s="245"/>
      <c r="J176" s="245"/>
      <c r="K176" s="245"/>
      <c r="L176" s="245"/>
      <c r="M176" s="245"/>
      <c r="N176" s="245"/>
      <c r="O176" s="245"/>
      <c r="P176" s="245"/>
      <c r="Q176" s="245"/>
      <c r="R176" s="245"/>
      <c r="S176" s="245"/>
      <c r="T176" s="245"/>
      <c r="U176" s="246"/>
      <c r="V176" s="245"/>
      <c r="W176" s="245"/>
    </row>
    <row r="177" spans="8:23" ht="12.75" customHeight="1" x14ac:dyDescent="0.2">
      <c r="H177" s="256"/>
      <c r="I177" s="245"/>
      <c r="J177" s="245"/>
      <c r="K177" s="245"/>
      <c r="L177" s="245"/>
      <c r="M177" s="245"/>
      <c r="N177" s="245"/>
      <c r="O177" s="245"/>
      <c r="P177" s="245"/>
      <c r="Q177" s="245"/>
      <c r="R177" s="245"/>
      <c r="S177" s="245"/>
      <c r="T177" s="245"/>
      <c r="U177" s="246"/>
      <c r="V177" s="245"/>
      <c r="W177" s="245"/>
    </row>
    <row r="178" spans="8:23" ht="12.75" customHeight="1" x14ac:dyDescent="0.2">
      <c r="H178" s="256"/>
      <c r="I178" s="245"/>
      <c r="J178" s="245"/>
      <c r="K178" s="245"/>
      <c r="L178" s="245"/>
      <c r="M178" s="245"/>
      <c r="N178" s="245"/>
      <c r="O178" s="245"/>
      <c r="P178" s="245"/>
      <c r="Q178" s="245"/>
      <c r="R178" s="245"/>
      <c r="S178" s="245"/>
      <c r="T178" s="245"/>
      <c r="U178" s="246"/>
      <c r="V178" s="245"/>
      <c r="W178" s="245"/>
    </row>
    <row r="179" spans="8:23" ht="12.75" customHeight="1" x14ac:dyDescent="0.2">
      <c r="H179" s="256"/>
      <c r="I179" s="245"/>
      <c r="J179" s="245"/>
      <c r="K179" s="245"/>
      <c r="L179" s="245"/>
      <c r="M179" s="245"/>
      <c r="N179" s="245"/>
      <c r="O179" s="245"/>
      <c r="P179" s="245"/>
      <c r="Q179" s="245"/>
      <c r="R179" s="245"/>
      <c r="S179" s="245"/>
      <c r="T179" s="245"/>
      <c r="U179" s="246"/>
      <c r="V179" s="245"/>
      <c r="W179" s="245"/>
    </row>
    <row r="180" spans="8:23" ht="12.75" customHeight="1" x14ac:dyDescent="0.2">
      <c r="H180" s="256"/>
      <c r="I180" s="245"/>
      <c r="J180" s="245"/>
      <c r="K180" s="245"/>
      <c r="L180" s="245"/>
      <c r="M180" s="245"/>
      <c r="N180" s="245"/>
      <c r="O180" s="245"/>
      <c r="P180" s="245"/>
      <c r="Q180" s="245"/>
      <c r="R180" s="245"/>
      <c r="S180" s="245"/>
      <c r="T180" s="245"/>
      <c r="U180" s="246"/>
      <c r="V180" s="245"/>
      <c r="W180" s="245"/>
    </row>
    <row r="181" spans="8:23" ht="12.75" customHeight="1" x14ac:dyDescent="0.2">
      <c r="H181" s="256"/>
      <c r="I181" s="245"/>
      <c r="J181" s="245"/>
      <c r="K181" s="245"/>
      <c r="L181" s="245"/>
      <c r="M181" s="245"/>
      <c r="N181" s="245"/>
      <c r="O181" s="245"/>
      <c r="P181" s="245"/>
      <c r="Q181" s="245"/>
      <c r="R181" s="245"/>
      <c r="S181" s="245"/>
      <c r="T181" s="245"/>
      <c r="U181" s="246"/>
      <c r="V181" s="245"/>
      <c r="W181" s="245"/>
    </row>
    <row r="182" spans="8:23" ht="12.75" customHeight="1" x14ac:dyDescent="0.2">
      <c r="H182" s="256"/>
      <c r="I182" s="245"/>
      <c r="J182" s="245"/>
      <c r="K182" s="245"/>
      <c r="L182" s="245"/>
      <c r="M182" s="245"/>
      <c r="N182" s="245"/>
      <c r="O182" s="245"/>
      <c r="P182" s="245"/>
      <c r="Q182" s="245"/>
      <c r="R182" s="245"/>
      <c r="S182" s="245"/>
      <c r="T182" s="245"/>
      <c r="U182" s="246"/>
      <c r="V182" s="245"/>
      <c r="W182" s="245"/>
    </row>
    <row r="183" spans="8:23" ht="12.75" customHeight="1" x14ac:dyDescent="0.2">
      <c r="H183" s="256"/>
      <c r="I183" s="245"/>
      <c r="J183" s="245"/>
      <c r="K183" s="245"/>
      <c r="L183" s="245"/>
      <c r="M183" s="245"/>
      <c r="N183" s="245"/>
      <c r="O183" s="245"/>
      <c r="P183" s="245"/>
      <c r="Q183" s="245"/>
      <c r="R183" s="245"/>
      <c r="S183" s="245"/>
      <c r="T183" s="245"/>
      <c r="U183" s="246"/>
      <c r="V183" s="245"/>
      <c r="W183" s="245"/>
    </row>
    <row r="184" spans="8:23" ht="12.75" customHeight="1" x14ac:dyDescent="0.2">
      <c r="H184" s="256"/>
      <c r="I184" s="245"/>
      <c r="J184" s="245"/>
      <c r="K184" s="245"/>
      <c r="L184" s="245"/>
      <c r="M184" s="245"/>
      <c r="N184" s="245"/>
      <c r="O184" s="245"/>
      <c r="P184" s="245"/>
      <c r="Q184" s="245"/>
      <c r="R184" s="245"/>
      <c r="S184" s="245"/>
      <c r="T184" s="245"/>
      <c r="U184" s="246"/>
      <c r="V184" s="245"/>
      <c r="W184" s="245"/>
    </row>
    <row r="185" spans="8:23" ht="12.75" customHeight="1" x14ac:dyDescent="0.2">
      <c r="H185" s="256"/>
      <c r="I185" s="245"/>
      <c r="J185" s="245"/>
      <c r="K185" s="245"/>
      <c r="L185" s="245"/>
      <c r="M185" s="245"/>
      <c r="N185" s="245"/>
      <c r="O185" s="245"/>
      <c r="P185" s="245"/>
      <c r="Q185" s="245"/>
      <c r="R185" s="245"/>
      <c r="S185" s="245"/>
      <c r="T185" s="245"/>
      <c r="U185" s="246"/>
      <c r="V185" s="245"/>
      <c r="W185" s="245"/>
    </row>
    <row r="186" spans="8:23" ht="12.75" customHeight="1" x14ac:dyDescent="0.2">
      <c r="H186" s="256"/>
      <c r="I186" s="245"/>
      <c r="J186" s="245"/>
      <c r="K186" s="245"/>
      <c r="L186" s="245"/>
      <c r="M186" s="245"/>
      <c r="N186" s="245"/>
      <c r="O186" s="245"/>
      <c r="P186" s="245"/>
      <c r="Q186" s="245"/>
      <c r="R186" s="245"/>
      <c r="S186" s="245"/>
      <c r="T186" s="245"/>
      <c r="U186" s="246"/>
      <c r="V186" s="245"/>
      <c r="W186" s="245"/>
    </row>
    <row r="187" spans="8:23" ht="12.75" customHeight="1" x14ac:dyDescent="0.2">
      <c r="H187" s="256"/>
      <c r="I187" s="245"/>
      <c r="J187" s="245"/>
      <c r="K187" s="245"/>
      <c r="L187" s="245"/>
      <c r="M187" s="245"/>
      <c r="N187" s="245"/>
      <c r="O187" s="245"/>
      <c r="P187" s="245"/>
      <c r="Q187" s="245"/>
      <c r="R187" s="245"/>
      <c r="S187" s="245"/>
      <c r="T187" s="245"/>
      <c r="U187" s="246"/>
      <c r="V187" s="245"/>
      <c r="W187" s="245"/>
    </row>
    <row r="188" spans="8:23" ht="12.75" customHeight="1" x14ac:dyDescent="0.2">
      <c r="H188" s="256"/>
      <c r="I188" s="245"/>
      <c r="J188" s="245"/>
      <c r="K188" s="245"/>
      <c r="L188" s="245"/>
      <c r="M188" s="245"/>
      <c r="N188" s="245"/>
      <c r="O188" s="245"/>
      <c r="P188" s="245"/>
      <c r="Q188" s="245"/>
      <c r="R188" s="245"/>
      <c r="S188" s="245"/>
      <c r="T188" s="245"/>
      <c r="U188" s="246"/>
      <c r="V188" s="245"/>
      <c r="W188" s="245"/>
    </row>
    <row r="189" spans="8:23" ht="12.75" customHeight="1" x14ac:dyDescent="0.2">
      <c r="H189" s="256"/>
      <c r="I189" s="245"/>
      <c r="J189" s="245"/>
      <c r="K189" s="245"/>
      <c r="L189" s="245"/>
      <c r="M189" s="245"/>
      <c r="N189" s="245"/>
      <c r="O189" s="245"/>
      <c r="P189" s="245"/>
      <c r="Q189" s="245"/>
      <c r="R189" s="245"/>
      <c r="S189" s="245"/>
      <c r="T189" s="245"/>
      <c r="U189" s="246"/>
      <c r="V189" s="245"/>
      <c r="W189" s="245"/>
    </row>
    <row r="190" spans="8:23" ht="12.75" customHeight="1" x14ac:dyDescent="0.2">
      <c r="H190" s="256"/>
      <c r="I190" s="245"/>
      <c r="J190" s="245"/>
      <c r="K190" s="245"/>
      <c r="L190" s="245"/>
      <c r="M190" s="245"/>
      <c r="N190" s="245"/>
      <c r="O190" s="245"/>
      <c r="P190" s="245"/>
      <c r="Q190" s="245"/>
      <c r="R190" s="245"/>
      <c r="S190" s="245"/>
      <c r="T190" s="245"/>
      <c r="U190" s="246"/>
      <c r="V190" s="245"/>
      <c r="W190" s="245"/>
    </row>
    <row r="191" spans="8:23" ht="12.75" customHeight="1" x14ac:dyDescent="0.2">
      <c r="H191" s="256"/>
      <c r="I191" s="245"/>
      <c r="J191" s="245"/>
      <c r="K191" s="245"/>
      <c r="L191" s="245"/>
      <c r="M191" s="245"/>
      <c r="N191" s="245"/>
      <c r="O191" s="245"/>
      <c r="P191" s="245"/>
      <c r="Q191" s="245"/>
      <c r="R191" s="245"/>
      <c r="S191" s="245"/>
      <c r="T191" s="245"/>
      <c r="U191" s="246"/>
      <c r="V191" s="245"/>
      <c r="W191" s="245"/>
    </row>
    <row r="192" spans="8:23" ht="12.75" customHeight="1" x14ac:dyDescent="0.2">
      <c r="H192" s="256"/>
      <c r="I192" s="245"/>
      <c r="J192" s="245"/>
      <c r="K192" s="245"/>
      <c r="L192" s="245"/>
      <c r="M192" s="245"/>
      <c r="N192" s="245"/>
      <c r="O192" s="245"/>
      <c r="P192" s="245"/>
      <c r="Q192" s="245"/>
      <c r="R192" s="245"/>
      <c r="S192" s="245"/>
      <c r="T192" s="245"/>
      <c r="U192" s="246"/>
      <c r="V192" s="245"/>
      <c r="W192" s="245"/>
    </row>
    <row r="193" spans="8:23" ht="12.75" customHeight="1" x14ac:dyDescent="0.2">
      <c r="H193" s="256"/>
      <c r="I193" s="245"/>
      <c r="J193" s="245"/>
      <c r="K193" s="245"/>
      <c r="L193" s="245"/>
      <c r="M193" s="245"/>
      <c r="N193" s="245"/>
      <c r="O193" s="245"/>
      <c r="P193" s="245"/>
      <c r="Q193" s="245"/>
      <c r="R193" s="245"/>
      <c r="S193" s="245"/>
      <c r="T193" s="245"/>
      <c r="U193" s="246"/>
      <c r="V193" s="245"/>
      <c r="W193" s="245"/>
    </row>
    <row r="194" spans="8:23" ht="12.75" customHeight="1" x14ac:dyDescent="0.2">
      <c r="H194" s="256"/>
      <c r="I194" s="245"/>
      <c r="J194" s="245"/>
      <c r="K194" s="245"/>
      <c r="L194" s="245"/>
      <c r="M194" s="245"/>
      <c r="N194" s="245"/>
      <c r="O194" s="245"/>
      <c r="P194" s="245"/>
      <c r="Q194" s="245"/>
      <c r="R194" s="245"/>
      <c r="S194" s="245"/>
      <c r="T194" s="245"/>
      <c r="U194" s="246"/>
      <c r="V194" s="245"/>
      <c r="W194" s="245"/>
    </row>
    <row r="195" spans="8:23" ht="12.75" customHeight="1" x14ac:dyDescent="0.2">
      <c r="H195" s="256"/>
      <c r="I195" s="245"/>
      <c r="J195" s="245"/>
      <c r="K195" s="245"/>
      <c r="L195" s="245"/>
      <c r="M195" s="245"/>
      <c r="N195" s="245"/>
      <c r="O195" s="245"/>
      <c r="P195" s="245"/>
      <c r="Q195" s="245"/>
      <c r="R195" s="245"/>
      <c r="S195" s="245"/>
      <c r="T195" s="245"/>
      <c r="U195" s="246"/>
      <c r="V195" s="245"/>
      <c r="W195" s="245"/>
    </row>
    <row r="196" spans="8:23" ht="12.75" customHeight="1" x14ac:dyDescent="0.2">
      <c r="H196" s="256"/>
      <c r="I196" s="245"/>
      <c r="J196" s="245"/>
      <c r="K196" s="245"/>
      <c r="L196" s="245"/>
      <c r="M196" s="245"/>
      <c r="N196" s="245"/>
      <c r="O196" s="245"/>
      <c r="P196" s="245"/>
      <c r="Q196" s="245"/>
      <c r="R196" s="245"/>
      <c r="S196" s="245"/>
      <c r="T196" s="245"/>
      <c r="U196" s="246"/>
      <c r="V196" s="245"/>
      <c r="W196" s="245"/>
    </row>
    <row r="197" spans="8:23" ht="12.75" customHeight="1" x14ac:dyDescent="0.2">
      <c r="H197" s="256"/>
      <c r="I197" s="245"/>
      <c r="J197" s="245"/>
      <c r="K197" s="245"/>
      <c r="L197" s="245"/>
      <c r="M197" s="245"/>
      <c r="N197" s="245"/>
      <c r="O197" s="245"/>
      <c r="P197" s="245"/>
      <c r="Q197" s="245"/>
      <c r="R197" s="245"/>
      <c r="S197" s="245"/>
      <c r="T197" s="245"/>
      <c r="U197" s="246"/>
      <c r="V197" s="245"/>
      <c r="W197" s="245"/>
    </row>
    <row r="198" spans="8:23" ht="12.75" customHeight="1" x14ac:dyDescent="0.2">
      <c r="H198" s="256"/>
      <c r="I198" s="245"/>
      <c r="J198" s="245"/>
      <c r="K198" s="245"/>
      <c r="L198" s="245"/>
      <c r="M198" s="245"/>
      <c r="N198" s="245"/>
      <c r="O198" s="245"/>
      <c r="P198" s="245"/>
      <c r="Q198" s="245"/>
      <c r="R198" s="245"/>
      <c r="S198" s="245"/>
      <c r="T198" s="245"/>
      <c r="U198" s="246"/>
      <c r="V198" s="245"/>
      <c r="W198" s="245"/>
    </row>
    <row r="199" spans="8:23" ht="12.75" customHeight="1" x14ac:dyDescent="0.2">
      <c r="H199" s="256"/>
      <c r="I199" s="245"/>
      <c r="J199" s="245"/>
      <c r="K199" s="245"/>
      <c r="L199" s="245"/>
      <c r="M199" s="245"/>
      <c r="N199" s="245"/>
      <c r="O199" s="245"/>
      <c r="P199" s="245"/>
      <c r="Q199" s="245"/>
      <c r="R199" s="245"/>
      <c r="S199" s="245"/>
      <c r="T199" s="245"/>
      <c r="U199" s="246"/>
      <c r="V199" s="245"/>
      <c r="W199" s="245"/>
    </row>
    <row r="200" spans="8:23" ht="12.75" customHeight="1" x14ac:dyDescent="0.2">
      <c r="H200" s="256"/>
      <c r="I200" s="245"/>
      <c r="J200" s="245"/>
      <c r="K200" s="245"/>
      <c r="L200" s="245"/>
      <c r="M200" s="245"/>
      <c r="N200" s="245"/>
      <c r="O200" s="245"/>
      <c r="P200" s="245"/>
      <c r="Q200" s="245"/>
      <c r="R200" s="245"/>
      <c r="S200" s="245"/>
      <c r="T200" s="245"/>
      <c r="U200" s="246"/>
      <c r="V200" s="245"/>
      <c r="W200" s="245"/>
    </row>
    <row r="201" spans="8:23" ht="12.75" customHeight="1" x14ac:dyDescent="0.2">
      <c r="H201" s="256"/>
      <c r="I201" s="245"/>
      <c r="J201" s="245"/>
      <c r="K201" s="245"/>
      <c r="L201" s="245"/>
      <c r="M201" s="245"/>
      <c r="N201" s="245"/>
      <c r="O201" s="245"/>
      <c r="P201" s="245"/>
      <c r="Q201" s="245"/>
      <c r="R201" s="245"/>
      <c r="S201" s="245"/>
      <c r="T201" s="245"/>
      <c r="U201" s="246"/>
      <c r="V201" s="245"/>
      <c r="W201" s="245"/>
    </row>
    <row r="202" spans="8:23" ht="12.75" customHeight="1" x14ac:dyDescent="0.2">
      <c r="H202" s="256"/>
      <c r="I202" s="245"/>
      <c r="J202" s="245"/>
      <c r="K202" s="245"/>
      <c r="L202" s="245"/>
      <c r="M202" s="245"/>
      <c r="N202" s="245"/>
      <c r="O202" s="245"/>
      <c r="P202" s="245"/>
      <c r="Q202" s="245"/>
      <c r="R202" s="245"/>
      <c r="S202" s="245"/>
      <c r="T202" s="245"/>
      <c r="U202" s="246"/>
      <c r="V202" s="245"/>
      <c r="W202" s="245"/>
    </row>
    <row r="203" spans="8:23" ht="12.75" customHeight="1" x14ac:dyDescent="0.2">
      <c r="H203" s="256"/>
      <c r="I203" s="245"/>
      <c r="J203" s="245"/>
      <c r="K203" s="245"/>
      <c r="L203" s="245"/>
      <c r="M203" s="245"/>
      <c r="N203" s="245"/>
      <c r="O203" s="245"/>
      <c r="P203" s="245"/>
      <c r="Q203" s="245"/>
      <c r="R203" s="245"/>
      <c r="S203" s="245"/>
      <c r="T203" s="245"/>
      <c r="U203" s="246"/>
      <c r="V203" s="245"/>
      <c r="W203" s="245"/>
    </row>
    <row r="204" spans="8:23" ht="12.75" customHeight="1" x14ac:dyDescent="0.2">
      <c r="H204" s="256"/>
      <c r="I204" s="245"/>
      <c r="J204" s="245"/>
      <c r="K204" s="245"/>
      <c r="L204" s="245"/>
      <c r="M204" s="245"/>
      <c r="N204" s="245"/>
      <c r="O204" s="245"/>
      <c r="P204" s="245"/>
      <c r="Q204" s="245"/>
      <c r="R204" s="245"/>
      <c r="S204" s="245"/>
      <c r="T204" s="245"/>
      <c r="U204" s="246"/>
      <c r="V204" s="245"/>
      <c r="W204" s="245"/>
    </row>
    <row r="205" spans="8:23" ht="12.75" customHeight="1" x14ac:dyDescent="0.2">
      <c r="H205" s="256"/>
      <c r="I205" s="245"/>
      <c r="J205" s="245"/>
      <c r="K205" s="245"/>
      <c r="L205" s="245"/>
      <c r="M205" s="245"/>
      <c r="N205" s="245"/>
      <c r="O205" s="245"/>
      <c r="P205" s="245"/>
      <c r="Q205" s="245"/>
      <c r="R205" s="245"/>
      <c r="S205" s="245"/>
      <c r="T205" s="245"/>
      <c r="U205" s="246"/>
      <c r="V205" s="245"/>
      <c r="W205" s="245"/>
    </row>
    <row r="206" spans="8:23" ht="12.75" customHeight="1" x14ac:dyDescent="0.2">
      <c r="H206" s="256"/>
      <c r="I206" s="245"/>
      <c r="J206" s="245"/>
      <c r="K206" s="245"/>
      <c r="L206" s="245"/>
      <c r="M206" s="245"/>
      <c r="N206" s="245"/>
      <c r="O206" s="245"/>
      <c r="P206" s="245"/>
      <c r="Q206" s="245"/>
      <c r="R206" s="245"/>
      <c r="S206" s="245"/>
      <c r="T206" s="245"/>
      <c r="U206" s="246"/>
      <c r="V206" s="245"/>
      <c r="W206" s="245"/>
    </row>
    <row r="207" spans="8:23" ht="12.75" customHeight="1" x14ac:dyDescent="0.2">
      <c r="H207" s="256"/>
      <c r="I207" s="245"/>
      <c r="J207" s="245"/>
      <c r="K207" s="245"/>
      <c r="L207" s="245"/>
      <c r="M207" s="245"/>
      <c r="N207" s="245"/>
      <c r="O207" s="245"/>
      <c r="P207" s="245"/>
      <c r="Q207" s="245"/>
      <c r="R207" s="245"/>
      <c r="S207" s="245"/>
      <c r="T207" s="245"/>
      <c r="U207" s="246"/>
      <c r="V207" s="245"/>
      <c r="W207" s="245"/>
    </row>
    <row r="208" spans="8:23" ht="12.75" customHeight="1" x14ac:dyDescent="0.2">
      <c r="H208" s="256"/>
      <c r="I208" s="245"/>
      <c r="J208" s="245"/>
      <c r="K208" s="245"/>
      <c r="L208" s="245"/>
      <c r="M208" s="245"/>
      <c r="N208" s="245"/>
      <c r="O208" s="245"/>
      <c r="P208" s="245"/>
      <c r="Q208" s="245"/>
      <c r="R208" s="245"/>
      <c r="S208" s="245"/>
      <c r="T208" s="245"/>
      <c r="U208" s="246"/>
      <c r="V208" s="245"/>
      <c r="W208" s="245"/>
    </row>
    <row r="209" spans="8:23" ht="12.75" customHeight="1" x14ac:dyDescent="0.2">
      <c r="H209" s="256"/>
      <c r="I209" s="245"/>
      <c r="J209" s="245"/>
      <c r="K209" s="245"/>
      <c r="L209" s="245"/>
      <c r="M209" s="245"/>
      <c r="N209" s="245"/>
      <c r="O209" s="245"/>
      <c r="P209" s="245"/>
      <c r="Q209" s="245"/>
      <c r="R209" s="245"/>
      <c r="S209" s="245"/>
      <c r="T209" s="245"/>
      <c r="U209" s="246"/>
      <c r="V209" s="245"/>
      <c r="W209" s="245"/>
    </row>
    <row r="210" spans="8:23" ht="12.75" customHeight="1" x14ac:dyDescent="0.2">
      <c r="H210" s="256"/>
      <c r="I210" s="245"/>
      <c r="J210" s="245"/>
      <c r="K210" s="245"/>
      <c r="L210" s="245"/>
      <c r="M210" s="245"/>
      <c r="N210" s="245"/>
      <c r="O210" s="245"/>
      <c r="P210" s="245"/>
      <c r="Q210" s="245"/>
      <c r="R210" s="245"/>
      <c r="S210" s="245"/>
      <c r="T210" s="245"/>
      <c r="U210" s="246"/>
      <c r="V210" s="245"/>
      <c r="W210" s="245"/>
    </row>
    <row r="211" spans="8:23" ht="12.75" customHeight="1" x14ac:dyDescent="0.2">
      <c r="H211" s="256"/>
      <c r="I211" s="245"/>
      <c r="J211" s="245"/>
      <c r="K211" s="245"/>
      <c r="L211" s="245"/>
      <c r="M211" s="245"/>
      <c r="N211" s="245"/>
      <c r="O211" s="245"/>
      <c r="P211" s="245"/>
      <c r="Q211" s="245"/>
      <c r="R211" s="245"/>
      <c r="S211" s="245"/>
      <c r="T211" s="245"/>
      <c r="U211" s="246"/>
      <c r="V211" s="245"/>
      <c r="W211" s="245"/>
    </row>
    <row r="212" spans="8:23" ht="12.75" customHeight="1" x14ac:dyDescent="0.2">
      <c r="H212" s="256"/>
      <c r="I212" s="245"/>
      <c r="J212" s="245"/>
      <c r="K212" s="245"/>
      <c r="L212" s="245"/>
      <c r="M212" s="245"/>
      <c r="N212" s="245"/>
      <c r="O212" s="245"/>
      <c r="P212" s="245"/>
      <c r="Q212" s="245"/>
      <c r="R212" s="245"/>
      <c r="S212" s="245"/>
      <c r="T212" s="245"/>
      <c r="U212" s="246"/>
      <c r="V212" s="245"/>
      <c r="W212" s="245"/>
    </row>
    <row r="213" spans="8:23" ht="12.75" customHeight="1" x14ac:dyDescent="0.2">
      <c r="H213" s="256"/>
      <c r="I213" s="245"/>
      <c r="J213" s="245"/>
      <c r="K213" s="245"/>
      <c r="L213" s="245"/>
      <c r="M213" s="245"/>
      <c r="N213" s="245"/>
      <c r="O213" s="245"/>
      <c r="P213" s="245"/>
      <c r="Q213" s="245"/>
      <c r="R213" s="245"/>
      <c r="S213" s="245"/>
      <c r="T213" s="245"/>
      <c r="U213" s="246"/>
      <c r="V213" s="245"/>
      <c r="W213" s="245"/>
    </row>
    <row r="214" spans="8:23" ht="12.75" customHeight="1" x14ac:dyDescent="0.2">
      <c r="H214" s="256"/>
      <c r="I214" s="245"/>
      <c r="J214" s="245"/>
      <c r="K214" s="245"/>
      <c r="L214" s="245"/>
      <c r="M214" s="245"/>
      <c r="N214" s="245"/>
      <c r="O214" s="245"/>
      <c r="P214" s="245"/>
      <c r="Q214" s="245"/>
      <c r="R214" s="245"/>
      <c r="S214" s="245"/>
      <c r="T214" s="245"/>
      <c r="U214" s="246"/>
      <c r="V214" s="245"/>
      <c r="W214" s="245"/>
    </row>
    <row r="215" spans="8:23" ht="12.75" customHeight="1" x14ac:dyDescent="0.2">
      <c r="H215" s="256"/>
      <c r="I215" s="245"/>
      <c r="J215" s="245"/>
      <c r="K215" s="245"/>
      <c r="L215" s="245"/>
      <c r="M215" s="245"/>
      <c r="N215" s="245"/>
      <c r="O215" s="245"/>
      <c r="P215" s="245"/>
      <c r="Q215" s="245"/>
      <c r="R215" s="245"/>
      <c r="S215" s="245"/>
      <c r="T215" s="245"/>
      <c r="U215" s="246"/>
      <c r="V215" s="245"/>
      <c r="W215" s="245"/>
    </row>
    <row r="216" spans="8:23" ht="12.75" customHeight="1" x14ac:dyDescent="0.2">
      <c r="H216" s="256"/>
      <c r="I216" s="245"/>
      <c r="J216" s="245"/>
      <c r="K216" s="245"/>
      <c r="L216" s="245"/>
      <c r="M216" s="245"/>
      <c r="N216" s="245"/>
      <c r="O216" s="245"/>
      <c r="P216" s="245"/>
      <c r="Q216" s="245"/>
      <c r="R216" s="245"/>
      <c r="S216" s="245"/>
      <c r="T216" s="245"/>
      <c r="U216" s="246"/>
      <c r="V216" s="245"/>
      <c r="W216" s="245"/>
    </row>
    <row r="217" spans="8:23" ht="12.75" customHeight="1" x14ac:dyDescent="0.2">
      <c r="H217" s="256"/>
      <c r="I217" s="245"/>
      <c r="J217" s="245"/>
      <c r="K217" s="245"/>
      <c r="L217" s="245"/>
      <c r="M217" s="245"/>
      <c r="N217" s="245"/>
      <c r="O217" s="245"/>
      <c r="P217" s="245"/>
      <c r="Q217" s="245"/>
      <c r="R217" s="245"/>
      <c r="S217" s="245"/>
      <c r="T217" s="245"/>
      <c r="U217" s="246"/>
      <c r="V217" s="245"/>
      <c r="W217" s="245"/>
    </row>
    <row r="218" spans="8:23" ht="12.75" customHeight="1" x14ac:dyDescent="0.2">
      <c r="H218" s="256"/>
      <c r="I218" s="245"/>
      <c r="J218" s="245"/>
      <c r="K218" s="245"/>
      <c r="L218" s="245"/>
      <c r="M218" s="245"/>
      <c r="N218" s="245"/>
      <c r="O218" s="245"/>
      <c r="P218" s="245"/>
      <c r="Q218" s="245"/>
      <c r="R218" s="245"/>
      <c r="S218" s="245"/>
      <c r="T218" s="245"/>
      <c r="U218" s="246"/>
      <c r="V218" s="245"/>
      <c r="W218" s="245"/>
    </row>
    <row r="219" spans="8:23" ht="12.75" customHeight="1" x14ac:dyDescent="0.2">
      <c r="H219" s="256"/>
      <c r="I219" s="245"/>
      <c r="J219" s="245"/>
      <c r="K219" s="245"/>
      <c r="L219" s="245"/>
      <c r="M219" s="245"/>
      <c r="N219" s="245"/>
      <c r="O219" s="245"/>
      <c r="P219" s="245"/>
      <c r="Q219" s="245"/>
      <c r="R219" s="245"/>
      <c r="S219" s="245"/>
      <c r="T219" s="245"/>
      <c r="U219" s="246"/>
      <c r="V219" s="245"/>
      <c r="W219" s="245"/>
    </row>
    <row r="220" spans="8:23" ht="12.75" customHeight="1" x14ac:dyDescent="0.2">
      <c r="H220" s="256"/>
      <c r="I220" s="245"/>
      <c r="J220" s="245"/>
      <c r="K220" s="245"/>
      <c r="L220" s="245"/>
      <c r="M220" s="245"/>
      <c r="N220" s="245"/>
      <c r="O220" s="245"/>
      <c r="P220" s="245"/>
      <c r="Q220" s="245"/>
      <c r="R220" s="245"/>
      <c r="S220" s="245"/>
      <c r="T220" s="245"/>
      <c r="U220" s="246"/>
      <c r="V220" s="245"/>
      <c r="W220" s="245"/>
    </row>
    <row r="221" spans="8:23" ht="15.75" customHeight="1" x14ac:dyDescent="0.2"/>
    <row r="222" spans="8:23" ht="15.75" customHeight="1" x14ac:dyDescent="0.2"/>
    <row r="223" spans="8:23" ht="15.75" customHeight="1" x14ac:dyDescent="0.2"/>
    <row r="224" spans="8: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formatCells="0" formatColumns="0" formatRows="0" sort="0" autoFilter="0" pivotTables="0"/>
  <autoFilter ref="A4:AE11"/>
  <mergeCells count="25">
    <mergeCell ref="A11:A16"/>
    <mergeCell ref="B11:B16"/>
    <mergeCell ref="C11:C16"/>
    <mergeCell ref="D11:D16"/>
    <mergeCell ref="I3:O3"/>
    <mergeCell ref="P3:U3"/>
    <mergeCell ref="V3:AD3"/>
    <mergeCell ref="A5:A10"/>
    <mergeCell ref="B5:B10"/>
    <mergeCell ref="C5:C10"/>
    <mergeCell ref="D5:D10"/>
    <mergeCell ref="F3:H3"/>
    <mergeCell ref="A17:A22"/>
    <mergeCell ref="B17:B22"/>
    <mergeCell ref="C17:C22"/>
    <mergeCell ref="D17:D22"/>
    <mergeCell ref="A23:A28"/>
    <mergeCell ref="B23:B28"/>
    <mergeCell ref="C23:C28"/>
    <mergeCell ref="D23:D28"/>
    <mergeCell ref="A29:A34"/>
    <mergeCell ref="B29:B34"/>
    <mergeCell ref="C29:C34"/>
    <mergeCell ref="D29:D34"/>
    <mergeCell ref="E35:H35"/>
  </mergeCells>
  <dataValidations count="1">
    <dataValidation allowBlank="1" showInputMessage="1" showErrorMessage="1" prompt="Se estandariza en porcentaje (%)." sqref="G6 G12 G24 G18 G30"/>
  </dataValidations>
  <pageMargins left="0.70866141732283472" right="0.70866141732283472" top="0.74803149606299213" bottom="0.74803149606299213" header="0" footer="0"/>
  <pageSetup paperSize="9" scale="26" orientation="landscape" r:id="rId1"/>
  <ignoredErrors>
    <ignoredError sqref="O35"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994"/>
  <sheetViews>
    <sheetView showGridLines="0" topLeftCell="B1" zoomScale="82" zoomScaleNormal="82" workbookViewId="0">
      <selection activeCell="M4" sqref="M4:M33"/>
    </sheetView>
  </sheetViews>
  <sheetFormatPr baseColWidth="10" defaultColWidth="12.625" defaultRowHeight="15" customHeight="1" x14ac:dyDescent="0.2"/>
  <cols>
    <col min="1" max="1" width="26.375" customWidth="1"/>
    <col min="2" max="2" width="18.125" customWidth="1"/>
    <col min="3" max="3" width="19.125" customWidth="1"/>
    <col min="4" max="4" width="18.125" customWidth="1"/>
    <col min="5" max="5" width="19.625" customWidth="1"/>
    <col min="6" max="9" width="8.875" customWidth="1"/>
    <col min="10" max="10" width="27" customWidth="1"/>
    <col min="11" max="11" width="66.75" customWidth="1"/>
    <col min="12" max="12" width="33.75" customWidth="1"/>
    <col min="13" max="13" width="59.625" customWidth="1"/>
    <col min="14" max="14" width="6.625" customWidth="1"/>
    <col min="15" max="18" width="11.875" customWidth="1"/>
    <col min="19" max="26" width="10" customWidth="1"/>
  </cols>
  <sheetData>
    <row r="1" spans="1:26" ht="20.25" customHeight="1" x14ac:dyDescent="0.2">
      <c r="A1" s="59"/>
      <c r="B1" s="59"/>
      <c r="C1" s="59"/>
      <c r="D1" s="59"/>
      <c r="E1" s="43"/>
      <c r="F1" s="39"/>
      <c r="G1" s="39"/>
      <c r="H1" s="39"/>
      <c r="I1" s="39"/>
      <c r="J1" s="60"/>
      <c r="K1" s="60"/>
      <c r="L1" s="60"/>
      <c r="M1" s="60"/>
      <c r="N1" s="37"/>
      <c r="O1" s="37"/>
      <c r="P1" s="37"/>
      <c r="Q1" s="37"/>
      <c r="R1" s="37"/>
      <c r="S1" s="37"/>
      <c r="T1" s="37"/>
      <c r="U1" s="37"/>
      <c r="V1" s="37"/>
      <c r="W1" s="37"/>
      <c r="X1" s="37"/>
      <c r="Y1" s="37"/>
      <c r="Z1" s="37"/>
    </row>
    <row r="2" spans="1:26" ht="20.25" customHeight="1" x14ac:dyDescent="0.2">
      <c r="A2" s="44"/>
      <c r="B2" s="44"/>
      <c r="C2" s="44"/>
      <c r="D2" s="44"/>
      <c r="E2" s="43"/>
      <c r="F2" s="747" t="s">
        <v>117</v>
      </c>
      <c r="G2" s="709"/>
      <c r="H2" s="709"/>
      <c r="I2" s="748"/>
      <c r="J2" s="749" t="s">
        <v>118</v>
      </c>
      <c r="K2" s="559"/>
      <c r="L2" s="559"/>
      <c r="M2" s="560"/>
      <c r="N2" s="61"/>
      <c r="O2" s="750" t="s">
        <v>119</v>
      </c>
      <c r="P2" s="709"/>
      <c r="Q2" s="709"/>
      <c r="R2" s="748"/>
      <c r="S2" s="58"/>
      <c r="T2" s="58"/>
      <c r="U2" s="58"/>
      <c r="V2" s="58"/>
      <c r="W2" s="58"/>
      <c r="X2" s="58"/>
      <c r="Y2" s="58"/>
      <c r="Z2" s="58"/>
    </row>
    <row r="3" spans="1:26" ht="89.25" customHeight="1" x14ac:dyDescent="0.2">
      <c r="A3" s="48" t="s">
        <v>120</v>
      </c>
      <c r="B3" s="48" t="s">
        <v>121</v>
      </c>
      <c r="C3" s="48" t="s">
        <v>122</v>
      </c>
      <c r="D3" s="48" t="s">
        <v>123</v>
      </c>
      <c r="E3" s="48" t="s">
        <v>124</v>
      </c>
      <c r="F3" s="48" t="s">
        <v>125</v>
      </c>
      <c r="G3" s="48" t="s">
        <v>126</v>
      </c>
      <c r="H3" s="48" t="s">
        <v>127</v>
      </c>
      <c r="I3" s="48" t="s">
        <v>128</v>
      </c>
      <c r="J3" s="275" t="s">
        <v>129</v>
      </c>
      <c r="K3" s="275" t="s">
        <v>130</v>
      </c>
      <c r="L3" s="275" t="s">
        <v>131</v>
      </c>
      <c r="M3" s="275" t="s">
        <v>132</v>
      </c>
      <c r="N3" s="62"/>
      <c r="O3" s="201" t="s">
        <v>97</v>
      </c>
      <c r="P3" s="201" t="s">
        <v>133</v>
      </c>
      <c r="Q3" s="201" t="s">
        <v>134</v>
      </c>
      <c r="R3" s="201" t="s">
        <v>135</v>
      </c>
      <c r="S3" s="63"/>
      <c r="T3" s="63"/>
      <c r="U3" s="63"/>
      <c r="V3" s="63"/>
      <c r="W3" s="63"/>
      <c r="X3" s="63"/>
      <c r="Y3" s="63"/>
      <c r="Z3" s="63"/>
    </row>
    <row r="4" spans="1:26" ht="20.100000000000001" customHeight="1" x14ac:dyDescent="0.2">
      <c r="A4" s="744" t="s">
        <v>1313</v>
      </c>
      <c r="B4" s="758">
        <v>383</v>
      </c>
      <c r="C4" s="758" t="s">
        <v>1372</v>
      </c>
      <c r="D4" s="758">
        <v>410</v>
      </c>
      <c r="E4" s="758" t="s">
        <v>1312</v>
      </c>
      <c r="F4" s="754">
        <v>0.01</v>
      </c>
      <c r="G4" s="754">
        <v>0.02</v>
      </c>
      <c r="H4" s="754">
        <v>0.01</v>
      </c>
      <c r="I4" s="754">
        <v>0.01</v>
      </c>
      <c r="J4" s="757" t="s">
        <v>1413</v>
      </c>
      <c r="K4" s="821" t="s">
        <v>1523</v>
      </c>
      <c r="L4" s="751" t="s">
        <v>1401</v>
      </c>
      <c r="M4" s="821" t="s">
        <v>1524</v>
      </c>
      <c r="N4" s="258"/>
      <c r="O4" s="270">
        <v>2020</v>
      </c>
      <c r="P4" s="271">
        <v>0.05</v>
      </c>
      <c r="Q4" s="271">
        <v>0.05</v>
      </c>
      <c r="R4" s="272">
        <f t="shared" ref="R4:R9" si="0">+Q4/P4</f>
        <v>1</v>
      </c>
      <c r="S4" s="37"/>
      <c r="T4" s="37"/>
      <c r="U4" s="37"/>
      <c r="V4" s="37"/>
      <c r="W4" s="37"/>
      <c r="X4" s="37"/>
      <c r="Y4" s="37"/>
      <c r="Z4" s="37"/>
    </row>
    <row r="5" spans="1:26" s="198" customFormat="1" ht="20.100000000000001" customHeight="1" x14ac:dyDescent="0.2">
      <c r="A5" s="728"/>
      <c r="B5" s="759"/>
      <c r="C5" s="759"/>
      <c r="D5" s="759"/>
      <c r="E5" s="759"/>
      <c r="F5" s="755"/>
      <c r="G5" s="755"/>
      <c r="H5" s="755"/>
      <c r="I5" s="755"/>
      <c r="J5" s="752"/>
      <c r="K5" s="822"/>
      <c r="L5" s="752"/>
      <c r="M5" s="824"/>
      <c r="N5" s="258"/>
      <c r="O5" s="278">
        <v>2021</v>
      </c>
      <c r="P5" s="276">
        <v>0.05</v>
      </c>
      <c r="Q5" s="276">
        <v>0.05</v>
      </c>
      <c r="R5" s="277">
        <f t="shared" si="0"/>
        <v>1</v>
      </c>
      <c r="S5" s="200"/>
      <c r="T5" s="200"/>
      <c r="U5" s="200"/>
      <c r="V5" s="200"/>
      <c r="W5" s="200"/>
      <c r="X5" s="200"/>
      <c r="Y5" s="200"/>
      <c r="Z5" s="200"/>
    </row>
    <row r="6" spans="1:26" s="197" customFormat="1" ht="20.100000000000001" customHeight="1" x14ac:dyDescent="0.25">
      <c r="A6" s="728"/>
      <c r="B6" s="759"/>
      <c r="C6" s="759"/>
      <c r="D6" s="759"/>
      <c r="E6" s="759"/>
      <c r="F6" s="755"/>
      <c r="G6" s="755"/>
      <c r="H6" s="755"/>
      <c r="I6" s="755"/>
      <c r="J6" s="752"/>
      <c r="K6" s="822"/>
      <c r="L6" s="752"/>
      <c r="M6" s="824"/>
      <c r="N6" s="258"/>
      <c r="O6" s="289">
        <v>2022</v>
      </c>
      <c r="P6" s="290">
        <v>0.05</v>
      </c>
      <c r="Q6" s="290">
        <f>F4+G4+H4+I4</f>
        <v>0.05</v>
      </c>
      <c r="R6" s="291">
        <f t="shared" si="0"/>
        <v>1</v>
      </c>
      <c r="S6" s="199"/>
      <c r="T6" s="199"/>
      <c r="U6" s="199"/>
      <c r="V6" s="199"/>
      <c r="W6" s="199"/>
      <c r="X6" s="199"/>
      <c r="Y6" s="199"/>
      <c r="Z6" s="199"/>
    </row>
    <row r="7" spans="1:26" ht="20.100000000000001" customHeight="1" x14ac:dyDescent="0.2">
      <c r="A7" s="728"/>
      <c r="B7" s="759"/>
      <c r="C7" s="759"/>
      <c r="D7" s="759"/>
      <c r="E7" s="759"/>
      <c r="F7" s="755"/>
      <c r="G7" s="755"/>
      <c r="H7" s="755"/>
      <c r="I7" s="755"/>
      <c r="J7" s="752"/>
      <c r="K7" s="822"/>
      <c r="L7" s="752"/>
      <c r="M7" s="824"/>
      <c r="N7" s="258"/>
      <c r="O7" s="273">
        <v>2023</v>
      </c>
      <c r="P7" s="274">
        <v>0.05</v>
      </c>
      <c r="Q7" s="274">
        <f t="shared" ref="Q7:Q8" si="1">F7+G7+H7+I7</f>
        <v>0</v>
      </c>
      <c r="R7" s="50">
        <f t="shared" si="0"/>
        <v>0</v>
      </c>
      <c r="S7" s="37"/>
      <c r="T7" s="37"/>
      <c r="U7" s="37"/>
      <c r="V7" s="37"/>
      <c r="W7" s="37"/>
      <c r="X7" s="37"/>
      <c r="Y7" s="37"/>
      <c r="Z7" s="37"/>
    </row>
    <row r="8" spans="1:26" ht="20.100000000000001" customHeight="1" x14ac:dyDescent="0.2">
      <c r="A8" s="728"/>
      <c r="B8" s="759"/>
      <c r="C8" s="759"/>
      <c r="D8" s="759"/>
      <c r="E8" s="759"/>
      <c r="F8" s="755"/>
      <c r="G8" s="755"/>
      <c r="H8" s="755"/>
      <c r="I8" s="755"/>
      <c r="J8" s="752"/>
      <c r="K8" s="822"/>
      <c r="L8" s="752"/>
      <c r="M8" s="824"/>
      <c r="N8" s="258"/>
      <c r="O8" s="273">
        <v>2024</v>
      </c>
      <c r="P8" s="274">
        <v>0.05</v>
      </c>
      <c r="Q8" s="274">
        <f t="shared" si="1"/>
        <v>0</v>
      </c>
      <c r="R8" s="50">
        <f t="shared" si="0"/>
        <v>0</v>
      </c>
      <c r="S8" s="37"/>
      <c r="T8" s="37"/>
      <c r="U8" s="37"/>
      <c r="V8" s="37"/>
      <c r="W8" s="37"/>
      <c r="X8" s="37"/>
      <c r="Y8" s="37"/>
      <c r="Z8" s="37"/>
    </row>
    <row r="9" spans="1:26" ht="20.100000000000001" customHeight="1" x14ac:dyDescent="0.2">
      <c r="A9" s="729"/>
      <c r="B9" s="759"/>
      <c r="C9" s="759"/>
      <c r="D9" s="759"/>
      <c r="E9" s="759"/>
      <c r="F9" s="755"/>
      <c r="G9" s="755"/>
      <c r="H9" s="755"/>
      <c r="I9" s="755"/>
      <c r="J9" s="752"/>
      <c r="K9" s="822"/>
      <c r="L9" s="752"/>
      <c r="M9" s="824"/>
      <c r="N9" s="258"/>
      <c r="O9" s="292" t="s">
        <v>137</v>
      </c>
      <c r="P9" s="293">
        <f>SUM(P4:P8)</f>
        <v>0.25</v>
      </c>
      <c r="Q9" s="293">
        <f>SUM(Q4:Q8)</f>
        <v>0.15000000000000002</v>
      </c>
      <c r="R9" s="294">
        <f t="shared" si="0"/>
        <v>0.60000000000000009</v>
      </c>
      <c r="S9" s="37"/>
      <c r="T9" s="37"/>
      <c r="U9" s="37"/>
      <c r="V9" s="37"/>
      <c r="W9" s="37"/>
      <c r="X9" s="37"/>
      <c r="Y9" s="37"/>
      <c r="Z9" s="37"/>
    </row>
    <row r="10" spans="1:26" ht="20.100000000000001" customHeight="1" x14ac:dyDescent="0.2">
      <c r="A10" s="744" t="s">
        <v>1321</v>
      </c>
      <c r="B10" s="759"/>
      <c r="C10" s="759"/>
      <c r="D10" s="759"/>
      <c r="E10" s="759"/>
      <c r="F10" s="755"/>
      <c r="G10" s="755"/>
      <c r="H10" s="755"/>
      <c r="I10" s="755"/>
      <c r="J10" s="752"/>
      <c r="K10" s="822"/>
      <c r="L10" s="752"/>
      <c r="M10" s="824"/>
      <c r="N10" s="37"/>
      <c r="O10" s="279"/>
      <c r="P10" s="280"/>
      <c r="Q10" s="281"/>
      <c r="R10" s="282"/>
      <c r="S10" s="37"/>
      <c r="T10" s="37"/>
      <c r="U10" s="37"/>
      <c r="V10" s="37"/>
      <c r="W10" s="37"/>
      <c r="X10" s="37"/>
      <c r="Y10" s="37"/>
      <c r="Z10" s="37"/>
    </row>
    <row r="11" spans="1:26" ht="20.100000000000001" customHeight="1" x14ac:dyDescent="0.2">
      <c r="A11" s="728"/>
      <c r="B11" s="759"/>
      <c r="C11" s="759"/>
      <c r="D11" s="759"/>
      <c r="E11" s="759"/>
      <c r="F11" s="755"/>
      <c r="G11" s="755"/>
      <c r="H11" s="755"/>
      <c r="I11" s="755"/>
      <c r="J11" s="752"/>
      <c r="K11" s="822"/>
      <c r="L11" s="752"/>
      <c r="M11" s="824"/>
      <c r="N11" s="37"/>
      <c r="O11" s="283"/>
      <c r="P11" s="284"/>
      <c r="Q11" s="285"/>
      <c r="R11" s="286"/>
      <c r="S11" s="37"/>
      <c r="T11" s="37"/>
      <c r="U11" s="37"/>
      <c r="V11" s="37"/>
      <c r="W11" s="37"/>
      <c r="X11" s="37"/>
      <c r="Y11" s="37"/>
      <c r="Z11" s="37"/>
    </row>
    <row r="12" spans="1:26" ht="20.100000000000001" customHeight="1" x14ac:dyDescent="0.2">
      <c r="A12" s="728"/>
      <c r="B12" s="759"/>
      <c r="C12" s="759"/>
      <c r="D12" s="759"/>
      <c r="E12" s="759"/>
      <c r="F12" s="755"/>
      <c r="G12" s="755"/>
      <c r="H12" s="755"/>
      <c r="I12" s="755"/>
      <c r="J12" s="752"/>
      <c r="K12" s="822"/>
      <c r="L12" s="752"/>
      <c r="M12" s="824"/>
      <c r="N12" s="37"/>
      <c r="O12" s="287"/>
      <c r="P12" s="284"/>
      <c r="Q12" s="285"/>
      <c r="R12" s="286"/>
      <c r="S12" s="37"/>
      <c r="T12" s="37"/>
      <c r="U12" s="37"/>
      <c r="V12" s="37"/>
      <c r="W12" s="37"/>
      <c r="X12" s="37"/>
      <c r="Y12" s="37"/>
      <c r="Z12" s="37"/>
    </row>
    <row r="13" spans="1:26" ht="20.100000000000001" customHeight="1" x14ac:dyDescent="0.2">
      <c r="A13" s="728"/>
      <c r="B13" s="759"/>
      <c r="C13" s="759"/>
      <c r="D13" s="759"/>
      <c r="E13" s="759"/>
      <c r="F13" s="755"/>
      <c r="G13" s="755"/>
      <c r="H13" s="755"/>
      <c r="I13" s="755"/>
      <c r="J13" s="752"/>
      <c r="K13" s="822"/>
      <c r="L13" s="752"/>
      <c r="M13" s="824"/>
      <c r="N13" s="37"/>
      <c r="O13" s="287"/>
      <c r="P13" s="284"/>
      <c r="Q13" s="285"/>
      <c r="R13" s="286"/>
      <c r="S13" s="37"/>
      <c r="T13" s="37"/>
      <c r="U13" s="37"/>
      <c r="V13" s="37"/>
      <c r="W13" s="37"/>
      <c r="X13" s="37"/>
      <c r="Y13" s="37"/>
      <c r="Z13" s="37"/>
    </row>
    <row r="14" spans="1:26" ht="20.100000000000001" customHeight="1" x14ac:dyDescent="0.2">
      <c r="A14" s="728"/>
      <c r="B14" s="759"/>
      <c r="C14" s="759"/>
      <c r="D14" s="759"/>
      <c r="E14" s="759"/>
      <c r="F14" s="755"/>
      <c r="G14" s="755"/>
      <c r="H14" s="755"/>
      <c r="I14" s="755"/>
      <c r="J14" s="752"/>
      <c r="K14" s="822"/>
      <c r="L14" s="752"/>
      <c r="M14" s="824"/>
      <c r="N14" s="37"/>
      <c r="O14" s="287"/>
      <c r="P14" s="284"/>
      <c r="Q14" s="285"/>
      <c r="R14" s="286"/>
      <c r="S14" s="37"/>
      <c r="T14" s="37"/>
      <c r="U14" s="37"/>
      <c r="V14" s="37"/>
      <c r="W14" s="37"/>
      <c r="X14" s="37"/>
      <c r="Y14" s="37"/>
      <c r="Z14" s="37"/>
    </row>
    <row r="15" spans="1:26" ht="20.100000000000001" customHeight="1" x14ac:dyDescent="0.2">
      <c r="A15" s="745"/>
      <c r="B15" s="759"/>
      <c r="C15" s="759"/>
      <c r="D15" s="759"/>
      <c r="E15" s="759"/>
      <c r="F15" s="755"/>
      <c r="G15" s="755"/>
      <c r="H15" s="755"/>
      <c r="I15" s="755"/>
      <c r="J15" s="752"/>
      <c r="K15" s="822"/>
      <c r="L15" s="752"/>
      <c r="M15" s="824"/>
      <c r="N15" s="37"/>
      <c r="O15" s="287"/>
      <c r="P15" s="284"/>
      <c r="Q15" s="285"/>
      <c r="R15" s="286"/>
      <c r="S15" s="37"/>
      <c r="T15" s="37"/>
      <c r="U15" s="37"/>
      <c r="V15" s="37"/>
      <c r="W15" s="37"/>
      <c r="X15" s="37"/>
      <c r="Y15" s="37"/>
      <c r="Z15" s="37"/>
    </row>
    <row r="16" spans="1:26" ht="20.100000000000001" customHeight="1" x14ac:dyDescent="0.2">
      <c r="A16" s="727" t="s">
        <v>1328</v>
      </c>
      <c r="B16" s="759"/>
      <c r="C16" s="759"/>
      <c r="D16" s="759"/>
      <c r="E16" s="759"/>
      <c r="F16" s="755"/>
      <c r="G16" s="755"/>
      <c r="H16" s="755"/>
      <c r="I16" s="755"/>
      <c r="J16" s="752"/>
      <c r="K16" s="822"/>
      <c r="L16" s="752"/>
      <c r="M16" s="824"/>
      <c r="N16" s="37"/>
      <c r="O16" s="287"/>
      <c r="P16" s="284"/>
      <c r="Q16" s="285"/>
      <c r="R16" s="286"/>
      <c r="S16" s="37"/>
      <c r="T16" s="37"/>
      <c r="U16" s="37"/>
      <c r="V16" s="37"/>
      <c r="W16" s="37"/>
      <c r="X16" s="37"/>
      <c r="Y16" s="37"/>
      <c r="Z16" s="37"/>
    </row>
    <row r="17" spans="1:26" ht="20.100000000000001" customHeight="1" x14ac:dyDescent="0.2">
      <c r="A17" s="728"/>
      <c r="B17" s="759"/>
      <c r="C17" s="759"/>
      <c r="D17" s="759"/>
      <c r="E17" s="759"/>
      <c r="F17" s="755"/>
      <c r="G17" s="755"/>
      <c r="H17" s="755"/>
      <c r="I17" s="755"/>
      <c r="J17" s="752"/>
      <c r="K17" s="822"/>
      <c r="L17" s="752"/>
      <c r="M17" s="824"/>
      <c r="N17" s="37"/>
      <c r="O17" s="283"/>
      <c r="P17" s="284"/>
      <c r="Q17" s="285"/>
      <c r="R17" s="286"/>
      <c r="S17" s="37"/>
      <c r="T17" s="37"/>
      <c r="U17" s="37"/>
      <c r="V17" s="37"/>
      <c r="W17" s="37"/>
      <c r="X17" s="37"/>
      <c r="Y17" s="37"/>
      <c r="Z17" s="37"/>
    </row>
    <row r="18" spans="1:26" ht="20.100000000000001" customHeight="1" x14ac:dyDescent="0.2">
      <c r="A18" s="728"/>
      <c r="B18" s="759"/>
      <c r="C18" s="759"/>
      <c r="D18" s="759"/>
      <c r="E18" s="759"/>
      <c r="F18" s="755"/>
      <c r="G18" s="755"/>
      <c r="H18" s="755"/>
      <c r="I18" s="755"/>
      <c r="J18" s="752"/>
      <c r="K18" s="822"/>
      <c r="L18" s="752"/>
      <c r="M18" s="824"/>
      <c r="N18" s="37"/>
      <c r="O18" s="287"/>
      <c r="P18" s="284"/>
      <c r="Q18" s="285"/>
      <c r="R18" s="286"/>
      <c r="S18" s="37"/>
      <c r="T18" s="37"/>
      <c r="U18" s="37"/>
      <c r="V18" s="37"/>
      <c r="W18" s="37"/>
      <c r="X18" s="37"/>
      <c r="Y18" s="37"/>
      <c r="Z18" s="37"/>
    </row>
    <row r="19" spans="1:26" ht="20.100000000000001" customHeight="1" x14ac:dyDescent="0.2">
      <c r="A19" s="728"/>
      <c r="B19" s="759"/>
      <c r="C19" s="759"/>
      <c r="D19" s="759"/>
      <c r="E19" s="759"/>
      <c r="F19" s="755"/>
      <c r="G19" s="755"/>
      <c r="H19" s="755"/>
      <c r="I19" s="755"/>
      <c r="J19" s="752"/>
      <c r="K19" s="822"/>
      <c r="L19" s="752"/>
      <c r="M19" s="824"/>
      <c r="N19" s="37"/>
      <c r="O19" s="287"/>
      <c r="P19" s="284"/>
      <c r="Q19" s="285"/>
      <c r="R19" s="286"/>
      <c r="S19" s="37"/>
      <c r="T19" s="37"/>
      <c r="U19" s="37"/>
      <c r="V19" s="37"/>
      <c r="W19" s="37"/>
      <c r="X19" s="37"/>
      <c r="Y19" s="37"/>
      <c r="Z19" s="37"/>
    </row>
    <row r="20" spans="1:26" ht="20.100000000000001" customHeight="1" x14ac:dyDescent="0.2">
      <c r="A20" s="728"/>
      <c r="B20" s="759"/>
      <c r="C20" s="759"/>
      <c r="D20" s="759"/>
      <c r="E20" s="759"/>
      <c r="F20" s="755"/>
      <c r="G20" s="755"/>
      <c r="H20" s="755"/>
      <c r="I20" s="755"/>
      <c r="J20" s="752"/>
      <c r="K20" s="822"/>
      <c r="L20" s="752"/>
      <c r="M20" s="824"/>
      <c r="N20" s="37"/>
      <c r="O20" s="287"/>
      <c r="P20" s="284"/>
      <c r="Q20" s="285"/>
      <c r="R20" s="286"/>
      <c r="S20" s="37"/>
      <c r="T20" s="37"/>
      <c r="U20" s="37"/>
      <c r="V20" s="37"/>
      <c r="W20" s="37"/>
      <c r="X20" s="37"/>
      <c r="Y20" s="37"/>
      <c r="Z20" s="37"/>
    </row>
    <row r="21" spans="1:26" ht="20.100000000000001" customHeight="1" x14ac:dyDescent="0.2">
      <c r="A21" s="729"/>
      <c r="B21" s="759"/>
      <c r="C21" s="759"/>
      <c r="D21" s="759"/>
      <c r="E21" s="759"/>
      <c r="F21" s="755"/>
      <c r="G21" s="755"/>
      <c r="H21" s="755"/>
      <c r="I21" s="755"/>
      <c r="J21" s="752"/>
      <c r="K21" s="822"/>
      <c r="L21" s="752"/>
      <c r="M21" s="824"/>
      <c r="N21" s="37"/>
      <c r="O21" s="287"/>
      <c r="P21" s="288"/>
      <c r="Q21" s="285"/>
      <c r="R21" s="286"/>
      <c r="S21" s="37"/>
      <c r="T21" s="37"/>
      <c r="U21" s="37"/>
      <c r="V21" s="37"/>
      <c r="W21" s="37"/>
      <c r="X21" s="37"/>
      <c r="Y21" s="37"/>
      <c r="Z21" s="37"/>
    </row>
    <row r="22" spans="1:26" ht="20.100000000000001" customHeight="1" x14ac:dyDescent="0.2">
      <c r="A22" s="744" t="s">
        <v>1336</v>
      </c>
      <c r="B22" s="759"/>
      <c r="C22" s="759"/>
      <c r="D22" s="759"/>
      <c r="E22" s="759"/>
      <c r="F22" s="755"/>
      <c r="G22" s="755"/>
      <c r="H22" s="755"/>
      <c r="I22" s="755"/>
      <c r="J22" s="752"/>
      <c r="K22" s="822"/>
      <c r="L22" s="752"/>
      <c r="M22" s="824"/>
      <c r="N22" s="37"/>
      <c r="O22" s="37"/>
      <c r="P22" s="37"/>
      <c r="Q22" s="37"/>
      <c r="R22" s="37"/>
      <c r="S22" s="37"/>
      <c r="T22" s="37"/>
      <c r="U22" s="37"/>
      <c r="V22" s="37"/>
      <c r="W22" s="37"/>
      <c r="X22" s="37"/>
      <c r="Y22" s="37"/>
      <c r="Z22" s="37"/>
    </row>
    <row r="23" spans="1:26" ht="20.100000000000001" customHeight="1" x14ac:dyDescent="0.2">
      <c r="A23" s="728"/>
      <c r="B23" s="759"/>
      <c r="C23" s="759"/>
      <c r="D23" s="759"/>
      <c r="E23" s="759"/>
      <c r="F23" s="755"/>
      <c r="G23" s="755"/>
      <c r="H23" s="755"/>
      <c r="I23" s="755"/>
      <c r="J23" s="752"/>
      <c r="K23" s="822"/>
      <c r="L23" s="752"/>
      <c r="M23" s="824"/>
      <c r="N23" s="37"/>
      <c r="O23" s="37"/>
      <c r="P23" s="37"/>
      <c r="Q23" s="37"/>
      <c r="R23" s="37"/>
      <c r="S23" s="37"/>
      <c r="T23" s="37"/>
      <c r="U23" s="37"/>
      <c r="V23" s="37"/>
      <c r="W23" s="37"/>
      <c r="X23" s="37"/>
      <c r="Y23" s="37"/>
      <c r="Z23" s="37"/>
    </row>
    <row r="24" spans="1:26" ht="20.100000000000001" customHeight="1" x14ac:dyDescent="0.2">
      <c r="A24" s="728"/>
      <c r="B24" s="759"/>
      <c r="C24" s="759"/>
      <c r="D24" s="759"/>
      <c r="E24" s="759"/>
      <c r="F24" s="755"/>
      <c r="G24" s="755"/>
      <c r="H24" s="755"/>
      <c r="I24" s="755"/>
      <c r="J24" s="752"/>
      <c r="K24" s="822"/>
      <c r="L24" s="752"/>
      <c r="M24" s="824"/>
      <c r="N24" s="37"/>
      <c r="O24" s="37"/>
      <c r="P24" s="37"/>
      <c r="Q24" s="37"/>
      <c r="R24" s="37"/>
      <c r="S24" s="37"/>
      <c r="T24" s="37"/>
      <c r="U24" s="37"/>
      <c r="V24" s="37"/>
      <c r="W24" s="37"/>
      <c r="X24" s="37"/>
      <c r="Y24" s="37"/>
      <c r="Z24" s="37"/>
    </row>
    <row r="25" spans="1:26" ht="20.100000000000001" customHeight="1" x14ac:dyDescent="0.2">
      <c r="A25" s="728"/>
      <c r="B25" s="759"/>
      <c r="C25" s="759"/>
      <c r="D25" s="759"/>
      <c r="E25" s="759"/>
      <c r="F25" s="755"/>
      <c r="G25" s="755"/>
      <c r="H25" s="755"/>
      <c r="I25" s="755"/>
      <c r="J25" s="752"/>
      <c r="K25" s="822"/>
      <c r="L25" s="752"/>
      <c r="M25" s="824"/>
      <c r="N25" s="37"/>
      <c r="O25" s="37"/>
      <c r="P25" s="37"/>
      <c r="Q25" s="37"/>
      <c r="R25" s="37"/>
      <c r="S25" s="37"/>
      <c r="T25" s="37"/>
      <c r="U25" s="37"/>
      <c r="V25" s="37"/>
      <c r="W25" s="37"/>
      <c r="X25" s="37"/>
      <c r="Y25" s="37"/>
      <c r="Z25" s="37"/>
    </row>
    <row r="26" spans="1:26" ht="20.100000000000001" customHeight="1" x14ac:dyDescent="0.2">
      <c r="A26" s="728"/>
      <c r="B26" s="759"/>
      <c r="C26" s="759"/>
      <c r="D26" s="759"/>
      <c r="E26" s="759"/>
      <c r="F26" s="755"/>
      <c r="G26" s="755"/>
      <c r="H26" s="755"/>
      <c r="I26" s="755"/>
      <c r="J26" s="752"/>
      <c r="K26" s="822"/>
      <c r="L26" s="752"/>
      <c r="M26" s="824"/>
      <c r="N26" s="37"/>
      <c r="O26" s="37"/>
      <c r="P26" s="37"/>
      <c r="Q26" s="37"/>
      <c r="R26" s="37"/>
      <c r="S26" s="37"/>
      <c r="T26" s="37"/>
      <c r="U26" s="37"/>
      <c r="V26" s="37"/>
      <c r="W26" s="37"/>
      <c r="X26" s="37"/>
      <c r="Y26" s="37"/>
      <c r="Z26" s="37"/>
    </row>
    <row r="27" spans="1:26" ht="20.100000000000001" customHeight="1" x14ac:dyDescent="0.2">
      <c r="A27" s="729"/>
      <c r="B27" s="759"/>
      <c r="C27" s="759"/>
      <c r="D27" s="759"/>
      <c r="E27" s="759"/>
      <c r="F27" s="755"/>
      <c r="G27" s="755"/>
      <c r="H27" s="755"/>
      <c r="I27" s="755"/>
      <c r="J27" s="752"/>
      <c r="K27" s="822"/>
      <c r="L27" s="752"/>
      <c r="M27" s="824"/>
      <c r="N27" s="37"/>
      <c r="O27" s="37"/>
      <c r="P27" s="37"/>
      <c r="Q27" s="37"/>
      <c r="R27" s="37"/>
      <c r="S27" s="37"/>
      <c r="T27" s="37"/>
      <c r="U27" s="37"/>
      <c r="V27" s="37"/>
      <c r="W27" s="37"/>
      <c r="X27" s="37"/>
      <c r="Y27" s="37"/>
      <c r="Z27" s="37"/>
    </row>
    <row r="28" spans="1:26" ht="20.100000000000001" customHeight="1" x14ac:dyDescent="0.2">
      <c r="A28" s="744" t="s">
        <v>1342</v>
      </c>
      <c r="B28" s="759"/>
      <c r="C28" s="759"/>
      <c r="D28" s="759"/>
      <c r="E28" s="759"/>
      <c r="F28" s="755"/>
      <c r="G28" s="755"/>
      <c r="H28" s="755"/>
      <c r="I28" s="755"/>
      <c r="J28" s="752"/>
      <c r="K28" s="822"/>
      <c r="L28" s="752"/>
      <c r="M28" s="824"/>
      <c r="N28" s="37"/>
      <c r="O28" s="37"/>
      <c r="P28" s="37"/>
      <c r="Q28" s="37"/>
      <c r="R28" s="37"/>
      <c r="S28" s="37"/>
      <c r="T28" s="37"/>
      <c r="U28" s="37"/>
      <c r="V28" s="37"/>
      <c r="W28" s="37"/>
      <c r="X28" s="37"/>
      <c r="Y28" s="37"/>
      <c r="Z28" s="37"/>
    </row>
    <row r="29" spans="1:26" ht="20.100000000000001" customHeight="1" x14ac:dyDescent="0.2">
      <c r="A29" s="728"/>
      <c r="B29" s="759"/>
      <c r="C29" s="759"/>
      <c r="D29" s="759"/>
      <c r="E29" s="759"/>
      <c r="F29" s="755"/>
      <c r="G29" s="755"/>
      <c r="H29" s="755"/>
      <c r="I29" s="755"/>
      <c r="J29" s="752"/>
      <c r="K29" s="822"/>
      <c r="L29" s="752"/>
      <c r="M29" s="824"/>
      <c r="N29" s="37"/>
      <c r="O29" s="37"/>
      <c r="P29" s="37"/>
      <c r="Q29" s="37"/>
      <c r="R29" s="37"/>
      <c r="S29" s="37"/>
      <c r="T29" s="37"/>
      <c r="U29" s="37"/>
      <c r="V29" s="37"/>
      <c r="W29" s="37"/>
      <c r="X29" s="37"/>
      <c r="Y29" s="37"/>
      <c r="Z29" s="37"/>
    </row>
    <row r="30" spans="1:26" ht="20.100000000000001" customHeight="1" x14ac:dyDescent="0.2">
      <c r="A30" s="728"/>
      <c r="B30" s="759"/>
      <c r="C30" s="759"/>
      <c r="D30" s="759"/>
      <c r="E30" s="759"/>
      <c r="F30" s="755"/>
      <c r="G30" s="755"/>
      <c r="H30" s="755"/>
      <c r="I30" s="755"/>
      <c r="J30" s="752"/>
      <c r="K30" s="822"/>
      <c r="L30" s="752"/>
      <c r="M30" s="824"/>
      <c r="N30" s="37"/>
      <c r="O30" s="37"/>
      <c r="P30" s="37"/>
      <c r="Q30" s="37"/>
      <c r="R30" s="37"/>
      <c r="S30" s="37"/>
      <c r="T30" s="37"/>
      <c r="U30" s="37"/>
      <c r="V30" s="37"/>
      <c r="W30" s="37"/>
      <c r="X30" s="37"/>
      <c r="Y30" s="37"/>
      <c r="Z30" s="37"/>
    </row>
    <row r="31" spans="1:26" ht="20.100000000000001" customHeight="1" x14ac:dyDescent="0.2">
      <c r="A31" s="728"/>
      <c r="B31" s="759"/>
      <c r="C31" s="759"/>
      <c r="D31" s="759"/>
      <c r="E31" s="759"/>
      <c r="F31" s="755"/>
      <c r="G31" s="755"/>
      <c r="H31" s="755"/>
      <c r="I31" s="755"/>
      <c r="J31" s="752"/>
      <c r="K31" s="822"/>
      <c r="L31" s="752"/>
      <c r="M31" s="824"/>
      <c r="N31" s="37"/>
      <c r="O31" s="37"/>
      <c r="P31" s="37"/>
      <c r="Q31" s="37"/>
      <c r="R31" s="37"/>
      <c r="S31" s="37"/>
      <c r="T31" s="37"/>
      <c r="U31" s="37"/>
      <c r="V31" s="37"/>
      <c r="W31" s="37"/>
      <c r="X31" s="37"/>
      <c r="Y31" s="37"/>
      <c r="Z31" s="37"/>
    </row>
    <row r="32" spans="1:26" ht="20.100000000000001" customHeight="1" x14ac:dyDescent="0.2">
      <c r="A32" s="728"/>
      <c r="B32" s="759"/>
      <c r="C32" s="759"/>
      <c r="D32" s="759"/>
      <c r="E32" s="759"/>
      <c r="F32" s="755"/>
      <c r="G32" s="755"/>
      <c r="H32" s="755"/>
      <c r="I32" s="755"/>
      <c r="J32" s="752"/>
      <c r="K32" s="822"/>
      <c r="L32" s="752"/>
      <c r="M32" s="824"/>
      <c r="N32" s="37"/>
      <c r="O32" s="37"/>
      <c r="P32" s="37"/>
      <c r="Q32" s="37"/>
      <c r="R32" s="37"/>
      <c r="S32" s="37"/>
      <c r="T32" s="37"/>
      <c r="U32" s="37"/>
      <c r="V32" s="37"/>
      <c r="W32" s="37"/>
      <c r="X32" s="37"/>
      <c r="Y32" s="37"/>
      <c r="Z32" s="37"/>
    </row>
    <row r="33" spans="1:26" ht="20.100000000000001" customHeight="1" x14ac:dyDescent="0.2">
      <c r="A33" s="729"/>
      <c r="B33" s="760"/>
      <c r="C33" s="760"/>
      <c r="D33" s="760"/>
      <c r="E33" s="760"/>
      <c r="F33" s="756"/>
      <c r="G33" s="756"/>
      <c r="H33" s="756"/>
      <c r="I33" s="756"/>
      <c r="J33" s="753"/>
      <c r="K33" s="823"/>
      <c r="L33" s="753"/>
      <c r="M33" s="825"/>
      <c r="N33" s="37"/>
      <c r="O33" s="37"/>
      <c r="P33" s="37"/>
      <c r="Q33" s="37"/>
      <c r="R33" s="37"/>
      <c r="S33" s="37"/>
      <c r="T33" s="37"/>
      <c r="U33" s="37"/>
      <c r="V33" s="37"/>
      <c r="W33" s="37"/>
      <c r="X33" s="37"/>
      <c r="Y33" s="37"/>
      <c r="Z33" s="37"/>
    </row>
    <row r="34" spans="1:26" ht="12.75" customHeight="1" x14ac:dyDescent="0.2">
      <c r="A34" s="37"/>
      <c r="B34" s="37"/>
      <c r="C34" s="37"/>
      <c r="D34" s="37"/>
      <c r="E34" s="43"/>
      <c r="F34" s="39"/>
      <c r="G34" s="39"/>
      <c r="H34" s="39"/>
      <c r="I34" s="39"/>
      <c r="J34" s="37"/>
      <c r="K34" s="64"/>
      <c r="L34" s="64"/>
      <c r="M34" s="64"/>
      <c r="N34" s="37"/>
      <c r="O34" s="37"/>
      <c r="P34" s="37"/>
      <c r="Q34" s="37"/>
      <c r="R34" s="37"/>
      <c r="S34" s="37"/>
      <c r="T34" s="37"/>
      <c r="U34" s="37"/>
      <c r="V34" s="37"/>
      <c r="W34" s="37"/>
      <c r="X34" s="37"/>
      <c r="Y34" s="37"/>
      <c r="Z34" s="37"/>
    </row>
    <row r="35" spans="1:26" ht="12.75" customHeight="1" x14ac:dyDescent="0.2">
      <c r="A35" s="37"/>
      <c r="B35" s="37"/>
      <c r="C35" s="37"/>
      <c r="D35" s="37"/>
      <c r="E35" s="43"/>
      <c r="F35" s="39"/>
      <c r="G35" s="39"/>
      <c r="H35" s="39"/>
      <c r="I35" s="39"/>
      <c r="J35" s="37"/>
      <c r="K35" s="64"/>
      <c r="L35" s="64"/>
      <c r="M35" s="64"/>
      <c r="N35" s="37"/>
      <c r="O35" s="37"/>
      <c r="P35" s="37"/>
      <c r="Q35" s="37"/>
      <c r="R35" s="37"/>
      <c r="S35" s="37"/>
      <c r="T35" s="37"/>
      <c r="U35" s="37"/>
      <c r="V35" s="37"/>
      <c r="W35" s="37"/>
      <c r="X35" s="37"/>
      <c r="Y35" s="37"/>
      <c r="Z35" s="37"/>
    </row>
    <row r="36" spans="1:26" ht="12.75" customHeight="1" x14ac:dyDescent="0.2">
      <c r="A36" s="37"/>
      <c r="B36" s="37"/>
      <c r="C36" s="37"/>
      <c r="D36" s="37"/>
      <c r="E36" s="43"/>
      <c r="F36" s="39"/>
      <c r="G36" s="39"/>
      <c r="H36" s="39"/>
      <c r="I36" s="39"/>
      <c r="J36" s="37"/>
      <c r="K36" s="64"/>
      <c r="L36" s="64"/>
      <c r="M36" s="64"/>
      <c r="N36" s="37"/>
      <c r="O36" s="37"/>
      <c r="P36" s="37"/>
      <c r="Q36" s="37"/>
      <c r="R36" s="37"/>
      <c r="S36" s="37"/>
      <c r="T36" s="37"/>
      <c r="U36" s="37"/>
      <c r="V36" s="37"/>
      <c r="W36" s="37"/>
      <c r="X36" s="37"/>
      <c r="Y36" s="37"/>
      <c r="Z36" s="37"/>
    </row>
    <row r="37" spans="1:26" ht="12.75" customHeight="1" x14ac:dyDescent="0.2">
      <c r="A37" s="37"/>
      <c r="B37" s="37"/>
      <c r="C37" s="37"/>
      <c r="D37" s="37"/>
      <c r="E37" s="43"/>
      <c r="F37" s="39"/>
      <c r="G37" s="39"/>
      <c r="H37" s="39"/>
      <c r="I37" s="39"/>
      <c r="J37" s="37"/>
      <c r="K37" s="64"/>
      <c r="L37" s="64"/>
      <c r="M37" s="64"/>
      <c r="N37" s="37"/>
      <c r="O37" s="37"/>
      <c r="P37" s="37"/>
      <c r="Q37" s="37"/>
      <c r="R37" s="37"/>
      <c r="S37" s="37"/>
      <c r="T37" s="37"/>
      <c r="U37" s="37"/>
      <c r="V37" s="37"/>
      <c r="W37" s="37"/>
      <c r="X37" s="37"/>
      <c r="Y37" s="37"/>
      <c r="Z37" s="37"/>
    </row>
    <row r="38" spans="1:26" ht="12.75" customHeight="1" x14ac:dyDescent="0.2">
      <c r="A38" s="37"/>
      <c r="B38" s="37"/>
      <c r="C38" s="37"/>
      <c r="D38" s="37"/>
      <c r="E38" s="43"/>
      <c r="F38" s="39"/>
      <c r="G38" s="39"/>
      <c r="H38" s="39"/>
      <c r="I38" s="39"/>
      <c r="J38" s="37"/>
      <c r="K38" s="64"/>
      <c r="L38" s="64"/>
      <c r="M38" s="64"/>
      <c r="N38" s="37"/>
      <c r="O38" s="37"/>
      <c r="P38" s="37"/>
      <c r="Q38" s="37"/>
      <c r="R38" s="37"/>
      <c r="S38" s="37"/>
      <c r="T38" s="37"/>
      <c r="U38" s="37"/>
      <c r="V38" s="37"/>
      <c r="W38" s="37"/>
      <c r="X38" s="37"/>
      <c r="Y38" s="37"/>
      <c r="Z38" s="37"/>
    </row>
    <row r="39" spans="1:26" ht="12.75" customHeight="1" x14ac:dyDescent="0.2">
      <c r="A39" s="37"/>
      <c r="B39" s="37"/>
      <c r="C39" s="37"/>
      <c r="D39" s="37"/>
      <c r="E39" s="43"/>
      <c r="F39" s="39"/>
      <c r="G39" s="39"/>
      <c r="H39" s="39"/>
      <c r="I39" s="39"/>
      <c r="J39" s="37"/>
      <c r="K39" s="64"/>
      <c r="L39" s="64"/>
      <c r="M39" s="64"/>
      <c r="N39" s="37"/>
      <c r="O39" s="37"/>
      <c r="P39" s="37"/>
      <c r="Q39" s="37"/>
      <c r="R39" s="37"/>
      <c r="S39" s="37"/>
      <c r="T39" s="37"/>
      <c r="U39" s="37"/>
      <c r="V39" s="37"/>
      <c r="W39" s="37"/>
      <c r="X39" s="37"/>
      <c r="Y39" s="37"/>
      <c r="Z39" s="37"/>
    </row>
    <row r="40" spans="1:26" ht="12.75" customHeight="1" x14ac:dyDescent="0.2">
      <c r="A40" s="37"/>
      <c r="B40" s="37"/>
      <c r="C40" s="37"/>
      <c r="D40" s="37"/>
      <c r="E40" s="43"/>
      <c r="F40" s="39"/>
      <c r="G40" s="39"/>
      <c r="H40" s="39"/>
      <c r="I40" s="39"/>
      <c r="J40" s="37"/>
      <c r="K40" s="64"/>
      <c r="L40" s="64"/>
      <c r="M40" s="64"/>
      <c r="N40" s="37"/>
      <c r="O40" s="37"/>
      <c r="P40" s="37"/>
      <c r="Q40" s="37"/>
      <c r="R40" s="37"/>
      <c r="S40" s="37"/>
      <c r="T40" s="37"/>
      <c r="U40" s="37"/>
      <c r="V40" s="37"/>
      <c r="W40" s="37"/>
      <c r="X40" s="37"/>
      <c r="Y40" s="37"/>
      <c r="Z40" s="37"/>
    </row>
    <row r="41" spans="1:26" ht="12.75" customHeight="1" x14ac:dyDescent="0.2">
      <c r="A41" s="37"/>
      <c r="B41" s="37"/>
      <c r="C41" s="37"/>
      <c r="D41" s="37"/>
      <c r="E41" s="43"/>
      <c r="F41" s="39"/>
      <c r="G41" s="39"/>
      <c r="H41" s="39"/>
      <c r="I41" s="39"/>
      <c r="J41" s="37"/>
      <c r="K41" s="64"/>
      <c r="L41" s="64"/>
      <c r="M41" s="64"/>
      <c r="N41" s="37"/>
      <c r="O41" s="37"/>
      <c r="P41" s="37"/>
      <c r="Q41" s="37"/>
      <c r="R41" s="37"/>
      <c r="S41" s="37"/>
      <c r="T41" s="37"/>
      <c r="U41" s="37"/>
      <c r="V41" s="37"/>
      <c r="W41" s="37"/>
      <c r="X41" s="37"/>
      <c r="Y41" s="37"/>
      <c r="Z41" s="37"/>
    </row>
    <row r="42" spans="1:26" ht="12.75" customHeight="1" x14ac:dyDescent="0.2">
      <c r="A42" s="37"/>
      <c r="B42" s="37"/>
      <c r="C42" s="37"/>
      <c r="D42" s="37"/>
      <c r="E42" s="43"/>
      <c r="F42" s="39"/>
      <c r="G42" s="39"/>
      <c r="H42" s="39"/>
      <c r="I42" s="39"/>
      <c r="J42" s="37"/>
      <c r="K42" s="64"/>
      <c r="L42" s="64"/>
      <c r="M42" s="64"/>
      <c r="N42" s="37"/>
      <c r="O42" s="37"/>
      <c r="P42" s="37"/>
      <c r="Q42" s="37"/>
      <c r="R42" s="37"/>
      <c r="S42" s="37"/>
      <c r="T42" s="37"/>
      <c r="U42" s="37"/>
      <c r="V42" s="37"/>
      <c r="W42" s="37"/>
      <c r="X42" s="37"/>
      <c r="Y42" s="37"/>
      <c r="Z42" s="37"/>
    </row>
    <row r="43" spans="1:26" ht="12.75" customHeight="1" x14ac:dyDescent="0.2">
      <c r="A43" s="37"/>
      <c r="B43" s="37"/>
      <c r="C43" s="37"/>
      <c r="D43" s="37"/>
      <c r="E43" s="43"/>
      <c r="F43" s="39"/>
      <c r="G43" s="39"/>
      <c r="H43" s="39"/>
      <c r="I43" s="39"/>
      <c r="J43" s="37"/>
      <c r="K43" s="64"/>
      <c r="L43" s="64"/>
      <c r="M43" s="64"/>
      <c r="N43" s="37"/>
      <c r="O43" s="37"/>
      <c r="P43" s="37"/>
      <c r="Q43" s="37"/>
      <c r="R43" s="37"/>
      <c r="S43" s="37"/>
      <c r="T43" s="37"/>
      <c r="U43" s="37"/>
      <c r="V43" s="37"/>
      <c r="W43" s="37"/>
      <c r="X43" s="37"/>
      <c r="Y43" s="37"/>
      <c r="Z43" s="37"/>
    </row>
    <row r="44" spans="1:26" ht="12.75" customHeight="1" x14ac:dyDescent="0.2">
      <c r="A44" s="37"/>
      <c r="B44" s="37"/>
      <c r="C44" s="37"/>
      <c r="D44" s="37"/>
      <c r="E44" s="43"/>
      <c r="F44" s="39"/>
      <c r="G44" s="39"/>
      <c r="H44" s="39"/>
      <c r="I44" s="39"/>
      <c r="J44" s="37"/>
      <c r="K44" s="64"/>
      <c r="L44" s="64"/>
      <c r="M44" s="64"/>
      <c r="N44" s="37"/>
      <c r="O44" s="37"/>
      <c r="P44" s="37"/>
      <c r="Q44" s="37"/>
      <c r="R44" s="37"/>
      <c r="S44" s="37"/>
      <c r="T44" s="37"/>
      <c r="U44" s="37"/>
      <c r="V44" s="37"/>
      <c r="W44" s="37"/>
      <c r="X44" s="37"/>
      <c r="Y44" s="37"/>
      <c r="Z44" s="37"/>
    </row>
    <row r="45" spans="1:26" ht="12.75" customHeight="1" x14ac:dyDescent="0.2">
      <c r="A45" s="37"/>
      <c r="B45" s="37"/>
      <c r="C45" s="37"/>
      <c r="D45" s="37"/>
      <c r="E45" s="43"/>
      <c r="F45" s="39"/>
      <c r="G45" s="39"/>
      <c r="H45" s="39"/>
      <c r="I45" s="39"/>
      <c r="J45" s="37"/>
      <c r="K45" s="64"/>
      <c r="L45" s="64"/>
      <c r="M45" s="64"/>
      <c r="N45" s="37"/>
      <c r="O45" s="37"/>
      <c r="P45" s="37"/>
      <c r="Q45" s="37"/>
      <c r="R45" s="37"/>
      <c r="S45" s="37"/>
      <c r="T45" s="37"/>
      <c r="U45" s="37"/>
      <c r="V45" s="37"/>
      <c r="W45" s="37"/>
      <c r="X45" s="37"/>
      <c r="Y45" s="37"/>
      <c r="Z45" s="37"/>
    </row>
    <row r="46" spans="1:26" ht="12.75" customHeight="1" x14ac:dyDescent="0.2">
      <c r="A46" s="37"/>
      <c r="B46" s="37"/>
      <c r="C46" s="37"/>
      <c r="D46" s="37"/>
      <c r="E46" s="43"/>
      <c r="F46" s="39"/>
      <c r="G46" s="39"/>
      <c r="H46" s="39"/>
      <c r="I46" s="39"/>
      <c r="J46" s="37"/>
      <c r="K46" s="64"/>
      <c r="L46" s="64"/>
      <c r="M46" s="64"/>
      <c r="N46" s="37"/>
      <c r="O46" s="37"/>
      <c r="P46" s="37"/>
      <c r="Q46" s="37"/>
      <c r="R46" s="37"/>
      <c r="S46" s="37"/>
      <c r="T46" s="37"/>
      <c r="U46" s="37"/>
      <c r="V46" s="37"/>
      <c r="W46" s="37"/>
      <c r="X46" s="37"/>
      <c r="Y46" s="37"/>
      <c r="Z46" s="37"/>
    </row>
    <row r="47" spans="1:26" ht="12.75" customHeight="1" x14ac:dyDescent="0.2">
      <c r="A47" s="37"/>
      <c r="B47" s="37"/>
      <c r="C47" s="37"/>
      <c r="D47" s="37"/>
      <c r="E47" s="43"/>
      <c r="F47" s="39"/>
      <c r="G47" s="39"/>
      <c r="H47" s="39"/>
      <c r="I47" s="39"/>
      <c r="J47" s="37"/>
      <c r="K47" s="64"/>
      <c r="L47" s="64"/>
      <c r="M47" s="64"/>
      <c r="N47" s="37"/>
      <c r="O47" s="37"/>
      <c r="P47" s="37"/>
      <c r="Q47" s="37"/>
      <c r="R47" s="37"/>
      <c r="S47" s="37"/>
      <c r="T47" s="37"/>
      <c r="U47" s="37"/>
      <c r="V47" s="37"/>
      <c r="W47" s="37"/>
      <c r="X47" s="37"/>
      <c r="Y47" s="37"/>
      <c r="Z47" s="37"/>
    </row>
    <row r="48" spans="1:26" ht="12.75" customHeight="1" x14ac:dyDescent="0.2">
      <c r="A48" s="37"/>
      <c r="B48" s="37"/>
      <c r="C48" s="37"/>
      <c r="D48" s="37"/>
      <c r="E48" s="43"/>
      <c r="F48" s="39"/>
      <c r="G48" s="39"/>
      <c r="H48" s="39"/>
      <c r="I48" s="39"/>
      <c r="J48" s="37"/>
      <c r="K48" s="64"/>
      <c r="L48" s="64"/>
      <c r="M48" s="64"/>
      <c r="N48" s="37"/>
      <c r="O48" s="37"/>
      <c r="P48" s="37"/>
      <c r="Q48" s="37"/>
      <c r="R48" s="37"/>
      <c r="S48" s="37"/>
      <c r="T48" s="37"/>
      <c r="U48" s="37"/>
      <c r="V48" s="37"/>
      <c r="W48" s="37"/>
      <c r="X48" s="37"/>
      <c r="Y48" s="37"/>
      <c r="Z48" s="37"/>
    </row>
    <row r="49" spans="1:26" ht="12.75" customHeight="1" x14ac:dyDescent="0.2">
      <c r="A49" s="37"/>
      <c r="B49" s="37"/>
      <c r="C49" s="37"/>
      <c r="D49" s="37"/>
      <c r="E49" s="43"/>
      <c r="F49" s="39"/>
      <c r="G49" s="39"/>
      <c r="H49" s="39"/>
      <c r="I49" s="39"/>
      <c r="J49" s="37"/>
      <c r="K49" s="64"/>
      <c r="L49" s="64"/>
      <c r="M49" s="64"/>
      <c r="N49" s="37"/>
      <c r="O49" s="37"/>
      <c r="P49" s="37"/>
      <c r="Q49" s="37"/>
      <c r="R49" s="37"/>
      <c r="S49" s="37"/>
      <c r="T49" s="37"/>
      <c r="U49" s="37"/>
      <c r="V49" s="37"/>
      <c r="W49" s="37"/>
      <c r="X49" s="37"/>
      <c r="Y49" s="37"/>
      <c r="Z49" s="37"/>
    </row>
    <row r="50" spans="1:26" ht="12.75" customHeight="1" x14ac:dyDescent="0.2">
      <c r="A50" s="37"/>
      <c r="B50" s="37"/>
      <c r="C50" s="37"/>
      <c r="D50" s="37"/>
      <c r="E50" s="43"/>
      <c r="F50" s="39"/>
      <c r="G50" s="39"/>
      <c r="H50" s="39"/>
      <c r="I50" s="39"/>
      <c r="J50" s="37"/>
      <c r="K50" s="64"/>
      <c r="L50" s="64"/>
      <c r="M50" s="64"/>
      <c r="N50" s="37"/>
      <c r="O50" s="37"/>
      <c r="P50" s="37"/>
      <c r="Q50" s="37"/>
      <c r="R50" s="37"/>
      <c r="S50" s="37"/>
      <c r="T50" s="37"/>
      <c r="U50" s="37"/>
      <c r="V50" s="37"/>
      <c r="W50" s="37"/>
      <c r="X50" s="37"/>
      <c r="Y50" s="37"/>
      <c r="Z50" s="37"/>
    </row>
    <row r="51" spans="1:26" ht="12.75" customHeight="1" x14ac:dyDescent="0.2">
      <c r="A51" s="37"/>
      <c r="B51" s="37"/>
      <c r="C51" s="37"/>
      <c r="D51" s="37"/>
      <c r="E51" s="43"/>
      <c r="F51" s="39"/>
      <c r="G51" s="39"/>
      <c r="H51" s="39"/>
      <c r="I51" s="39"/>
      <c r="J51" s="37"/>
      <c r="K51" s="64"/>
      <c r="L51" s="64"/>
      <c r="M51" s="64"/>
      <c r="N51" s="37"/>
      <c r="O51" s="37"/>
      <c r="P51" s="37"/>
      <c r="Q51" s="37"/>
      <c r="R51" s="37"/>
      <c r="S51" s="37"/>
      <c r="T51" s="37"/>
      <c r="U51" s="37"/>
      <c r="V51" s="37"/>
      <c r="W51" s="37"/>
      <c r="X51" s="37"/>
      <c r="Y51" s="37"/>
      <c r="Z51" s="37"/>
    </row>
    <row r="52" spans="1:26" ht="12.75" customHeight="1" x14ac:dyDescent="0.2">
      <c r="A52" s="37"/>
      <c r="B52" s="37"/>
      <c r="C52" s="37"/>
      <c r="D52" s="37"/>
      <c r="E52" s="43"/>
      <c r="F52" s="39"/>
      <c r="G52" s="39"/>
      <c r="H52" s="39"/>
      <c r="I52" s="39"/>
      <c r="J52" s="37"/>
      <c r="K52" s="64"/>
      <c r="L52" s="64"/>
      <c r="M52" s="64"/>
      <c r="N52" s="37"/>
      <c r="O52" s="37"/>
      <c r="P52" s="37"/>
      <c r="Q52" s="37"/>
      <c r="R52" s="37"/>
      <c r="S52" s="37"/>
      <c r="T52" s="37"/>
      <c r="U52" s="37"/>
      <c r="V52" s="37"/>
      <c r="W52" s="37"/>
      <c r="X52" s="37"/>
      <c r="Y52" s="37"/>
      <c r="Z52" s="37"/>
    </row>
    <row r="53" spans="1:26" ht="12.75" customHeight="1" x14ac:dyDescent="0.2">
      <c r="A53" s="37"/>
      <c r="B53" s="37"/>
      <c r="C53" s="37"/>
      <c r="D53" s="37"/>
      <c r="E53" s="43"/>
      <c r="F53" s="39"/>
      <c r="G53" s="39"/>
      <c r="H53" s="39"/>
      <c r="I53" s="39"/>
      <c r="J53" s="37"/>
      <c r="K53" s="64"/>
      <c r="L53" s="64"/>
      <c r="M53" s="64"/>
      <c r="N53" s="37"/>
      <c r="O53" s="37"/>
      <c r="P53" s="37"/>
      <c r="Q53" s="37"/>
      <c r="R53" s="37"/>
      <c r="S53" s="37"/>
      <c r="T53" s="37"/>
      <c r="U53" s="37"/>
      <c r="V53" s="37"/>
      <c r="W53" s="37"/>
      <c r="X53" s="37"/>
      <c r="Y53" s="37"/>
      <c r="Z53" s="37"/>
    </row>
    <row r="54" spans="1:26" ht="12.75" customHeight="1" x14ac:dyDescent="0.2">
      <c r="A54" s="37"/>
      <c r="B54" s="37"/>
      <c r="C54" s="37"/>
      <c r="D54" s="37"/>
      <c r="E54" s="43"/>
      <c r="F54" s="39"/>
      <c r="G54" s="39"/>
      <c r="H54" s="39"/>
      <c r="I54" s="39"/>
      <c r="J54" s="37"/>
      <c r="K54" s="64"/>
      <c r="L54" s="64"/>
      <c r="M54" s="64"/>
      <c r="N54" s="37"/>
      <c r="O54" s="37"/>
      <c r="P54" s="37"/>
      <c r="Q54" s="37"/>
      <c r="R54" s="37"/>
      <c r="S54" s="37"/>
      <c r="T54" s="37"/>
      <c r="U54" s="37"/>
      <c r="V54" s="37"/>
      <c r="W54" s="37"/>
      <c r="X54" s="37"/>
      <c r="Y54" s="37"/>
      <c r="Z54" s="37"/>
    </row>
    <row r="55" spans="1:26" ht="12.75" customHeight="1" x14ac:dyDescent="0.2">
      <c r="A55" s="37"/>
      <c r="B55" s="37"/>
      <c r="C55" s="37"/>
      <c r="D55" s="37"/>
      <c r="E55" s="43"/>
      <c r="F55" s="39"/>
      <c r="G55" s="39"/>
      <c r="H55" s="39"/>
      <c r="I55" s="39"/>
      <c r="J55" s="37"/>
      <c r="K55" s="64"/>
      <c r="L55" s="64"/>
      <c r="M55" s="64"/>
      <c r="N55" s="37"/>
      <c r="O55" s="37"/>
      <c r="P55" s="37"/>
      <c r="Q55" s="37"/>
      <c r="R55" s="37"/>
      <c r="S55" s="37"/>
      <c r="T55" s="37"/>
      <c r="U55" s="37"/>
      <c r="V55" s="37"/>
      <c r="W55" s="37"/>
      <c r="X55" s="37"/>
      <c r="Y55" s="37"/>
      <c r="Z55" s="37"/>
    </row>
    <row r="56" spans="1:26" ht="12.75" customHeight="1" x14ac:dyDescent="0.2">
      <c r="A56" s="37"/>
      <c r="B56" s="37"/>
      <c r="C56" s="37"/>
      <c r="D56" s="37"/>
      <c r="E56" s="43"/>
      <c r="F56" s="39"/>
      <c r="G56" s="39"/>
      <c r="H56" s="39"/>
      <c r="I56" s="39"/>
      <c r="J56" s="37"/>
      <c r="K56" s="64"/>
      <c r="L56" s="64"/>
      <c r="M56" s="64"/>
      <c r="N56" s="37"/>
      <c r="O56" s="37"/>
      <c r="P56" s="37"/>
      <c r="Q56" s="37"/>
      <c r="R56" s="37"/>
      <c r="S56" s="37"/>
      <c r="T56" s="37"/>
      <c r="U56" s="37"/>
      <c r="V56" s="37"/>
      <c r="W56" s="37"/>
      <c r="X56" s="37"/>
      <c r="Y56" s="37"/>
      <c r="Z56" s="37"/>
    </row>
    <row r="57" spans="1:26" ht="12.75" customHeight="1" x14ac:dyDescent="0.2">
      <c r="A57" s="37"/>
      <c r="B57" s="37"/>
      <c r="C57" s="37"/>
      <c r="D57" s="37"/>
      <c r="E57" s="43"/>
      <c r="F57" s="39"/>
      <c r="G57" s="39"/>
      <c r="H57" s="39"/>
      <c r="I57" s="39"/>
      <c r="J57" s="37"/>
      <c r="K57" s="64"/>
      <c r="L57" s="64"/>
      <c r="M57" s="64"/>
      <c r="N57" s="37"/>
      <c r="O57" s="37"/>
      <c r="P57" s="37"/>
      <c r="Q57" s="37"/>
      <c r="R57" s="37"/>
      <c r="S57" s="37"/>
      <c r="T57" s="37"/>
      <c r="U57" s="37"/>
      <c r="V57" s="37"/>
      <c r="W57" s="37"/>
      <c r="X57" s="37"/>
      <c r="Y57" s="37"/>
      <c r="Z57" s="37"/>
    </row>
    <row r="58" spans="1:26" ht="12.75" customHeight="1" x14ac:dyDescent="0.2">
      <c r="A58" s="37"/>
      <c r="B58" s="37"/>
      <c r="C58" s="37"/>
      <c r="D58" s="37"/>
      <c r="E58" s="43"/>
      <c r="F58" s="39"/>
      <c r="G58" s="39"/>
      <c r="H58" s="39"/>
      <c r="I58" s="39"/>
      <c r="J58" s="37"/>
      <c r="K58" s="64"/>
      <c r="L58" s="64"/>
      <c r="M58" s="64"/>
      <c r="N58" s="37"/>
      <c r="O58" s="37"/>
      <c r="P58" s="37"/>
      <c r="Q58" s="37"/>
      <c r="R58" s="37"/>
      <c r="S58" s="37"/>
      <c r="T58" s="37"/>
      <c r="U58" s="37"/>
      <c r="V58" s="37"/>
      <c r="W58" s="37"/>
      <c r="X58" s="37"/>
      <c r="Y58" s="37"/>
      <c r="Z58" s="37"/>
    </row>
    <row r="59" spans="1:26" ht="12.75" customHeight="1" x14ac:dyDescent="0.2">
      <c r="A59" s="37"/>
      <c r="B59" s="37"/>
      <c r="C59" s="37"/>
      <c r="D59" s="37"/>
      <c r="E59" s="43"/>
      <c r="F59" s="39"/>
      <c r="G59" s="39"/>
      <c r="H59" s="39"/>
      <c r="I59" s="39"/>
      <c r="J59" s="37"/>
      <c r="K59" s="64"/>
      <c r="L59" s="64"/>
      <c r="M59" s="64"/>
      <c r="N59" s="37"/>
      <c r="O59" s="37"/>
      <c r="P59" s="37"/>
      <c r="Q59" s="37"/>
      <c r="R59" s="37"/>
      <c r="S59" s="37"/>
      <c r="T59" s="37"/>
      <c r="U59" s="37"/>
      <c r="V59" s="37"/>
      <c r="W59" s="37"/>
      <c r="X59" s="37"/>
      <c r="Y59" s="37"/>
      <c r="Z59" s="37"/>
    </row>
    <row r="60" spans="1:26" ht="12.75" customHeight="1" x14ac:dyDescent="0.2">
      <c r="A60" s="37"/>
      <c r="B60" s="37"/>
      <c r="C60" s="37"/>
      <c r="D60" s="37"/>
      <c r="E60" s="43"/>
      <c r="F60" s="39"/>
      <c r="G60" s="39"/>
      <c r="H60" s="39"/>
      <c r="I60" s="39"/>
      <c r="J60" s="37"/>
      <c r="K60" s="64"/>
      <c r="L60" s="64"/>
      <c r="M60" s="64"/>
      <c r="N60" s="37"/>
      <c r="O60" s="37"/>
      <c r="P60" s="37"/>
      <c r="Q60" s="37"/>
      <c r="R60" s="37"/>
      <c r="S60" s="37"/>
      <c r="T60" s="37"/>
      <c r="U60" s="37"/>
      <c r="V60" s="37"/>
      <c r="W60" s="37"/>
      <c r="X60" s="37"/>
      <c r="Y60" s="37"/>
      <c r="Z60" s="37"/>
    </row>
    <row r="61" spans="1:26" ht="12.75" customHeight="1" x14ac:dyDescent="0.2">
      <c r="A61" s="37"/>
      <c r="B61" s="37"/>
      <c r="C61" s="37"/>
      <c r="D61" s="37"/>
      <c r="E61" s="43"/>
      <c r="F61" s="39"/>
      <c r="G61" s="39"/>
      <c r="H61" s="39"/>
      <c r="I61" s="39"/>
      <c r="J61" s="37"/>
      <c r="K61" s="64"/>
      <c r="L61" s="64"/>
      <c r="M61" s="64"/>
      <c r="N61" s="37"/>
      <c r="O61" s="37"/>
      <c r="P61" s="37"/>
      <c r="Q61" s="37"/>
      <c r="R61" s="37"/>
      <c r="S61" s="37"/>
      <c r="T61" s="37"/>
      <c r="U61" s="37"/>
      <c r="V61" s="37"/>
      <c r="W61" s="37"/>
      <c r="X61" s="37"/>
      <c r="Y61" s="37"/>
      <c r="Z61" s="37"/>
    </row>
    <row r="62" spans="1:26" ht="12.75" customHeight="1" x14ac:dyDescent="0.2">
      <c r="A62" s="37"/>
      <c r="B62" s="37"/>
      <c r="C62" s="37"/>
      <c r="D62" s="37"/>
      <c r="E62" s="43"/>
      <c r="F62" s="39"/>
      <c r="G62" s="39"/>
      <c r="H62" s="39"/>
      <c r="I62" s="39"/>
      <c r="J62" s="37"/>
      <c r="K62" s="64"/>
      <c r="L62" s="64"/>
      <c r="M62" s="64"/>
      <c r="N62" s="37"/>
      <c r="O62" s="37"/>
      <c r="P62" s="37"/>
      <c r="Q62" s="37"/>
      <c r="R62" s="37"/>
      <c r="S62" s="37"/>
      <c r="T62" s="37"/>
      <c r="U62" s="37"/>
      <c r="V62" s="37"/>
      <c r="W62" s="37"/>
      <c r="X62" s="37"/>
      <c r="Y62" s="37"/>
      <c r="Z62" s="37"/>
    </row>
    <row r="63" spans="1:26" ht="12.75" customHeight="1" x14ac:dyDescent="0.2">
      <c r="A63" s="37"/>
      <c r="B63" s="37"/>
      <c r="C63" s="37"/>
      <c r="D63" s="37"/>
      <c r="E63" s="43"/>
      <c r="F63" s="39"/>
      <c r="G63" s="39"/>
      <c r="H63" s="39"/>
      <c r="I63" s="39"/>
      <c r="J63" s="37"/>
      <c r="K63" s="64"/>
      <c r="L63" s="64"/>
      <c r="M63" s="64"/>
      <c r="N63" s="37"/>
      <c r="O63" s="37"/>
      <c r="P63" s="37"/>
      <c r="Q63" s="37"/>
      <c r="R63" s="37"/>
      <c r="S63" s="37"/>
      <c r="T63" s="37"/>
      <c r="U63" s="37"/>
      <c r="V63" s="37"/>
      <c r="W63" s="37"/>
      <c r="X63" s="37"/>
      <c r="Y63" s="37"/>
      <c r="Z63" s="37"/>
    </row>
    <row r="64" spans="1:26" ht="12.75" customHeight="1" x14ac:dyDescent="0.2">
      <c r="A64" s="37"/>
      <c r="B64" s="37"/>
      <c r="C64" s="37"/>
      <c r="D64" s="37"/>
      <c r="E64" s="43"/>
      <c r="F64" s="39"/>
      <c r="G64" s="39"/>
      <c r="H64" s="39"/>
      <c r="I64" s="39"/>
      <c r="J64" s="37"/>
      <c r="K64" s="64"/>
      <c r="L64" s="64"/>
      <c r="M64" s="64"/>
      <c r="N64" s="37"/>
      <c r="O64" s="37"/>
      <c r="P64" s="37"/>
      <c r="Q64" s="37"/>
      <c r="R64" s="37"/>
      <c r="S64" s="37"/>
      <c r="T64" s="37"/>
      <c r="U64" s="37"/>
      <c r="V64" s="37"/>
      <c r="W64" s="37"/>
      <c r="X64" s="37"/>
      <c r="Y64" s="37"/>
      <c r="Z64" s="37"/>
    </row>
    <row r="65" spans="1:26" ht="12.75" customHeight="1" x14ac:dyDescent="0.2">
      <c r="A65" s="37"/>
      <c r="B65" s="37"/>
      <c r="C65" s="37"/>
      <c r="D65" s="37"/>
      <c r="E65" s="43"/>
      <c r="F65" s="39"/>
      <c r="G65" s="39"/>
      <c r="H65" s="39"/>
      <c r="I65" s="39"/>
      <c r="J65" s="37"/>
      <c r="K65" s="64"/>
      <c r="L65" s="64"/>
      <c r="M65" s="64"/>
      <c r="N65" s="37"/>
      <c r="O65" s="37"/>
      <c r="P65" s="37"/>
      <c r="Q65" s="37"/>
      <c r="R65" s="37"/>
      <c r="S65" s="37"/>
      <c r="T65" s="37"/>
      <c r="U65" s="37"/>
      <c r="V65" s="37"/>
      <c r="W65" s="37"/>
      <c r="X65" s="37"/>
      <c r="Y65" s="37"/>
      <c r="Z65" s="37"/>
    </row>
    <row r="66" spans="1:26" ht="12.75" customHeight="1" x14ac:dyDescent="0.2">
      <c r="A66" s="37"/>
      <c r="B66" s="37"/>
      <c r="C66" s="37"/>
      <c r="D66" s="37"/>
      <c r="E66" s="43"/>
      <c r="F66" s="39"/>
      <c r="G66" s="39"/>
      <c r="H66" s="39"/>
      <c r="I66" s="39"/>
      <c r="J66" s="37"/>
      <c r="K66" s="64"/>
      <c r="L66" s="64"/>
      <c r="M66" s="64"/>
      <c r="N66" s="37"/>
      <c r="O66" s="37"/>
      <c r="P66" s="37"/>
      <c r="Q66" s="37"/>
      <c r="R66" s="37"/>
      <c r="S66" s="37"/>
      <c r="T66" s="37"/>
      <c r="U66" s="37"/>
      <c r="V66" s="37"/>
      <c r="W66" s="37"/>
      <c r="X66" s="37"/>
      <c r="Y66" s="37"/>
      <c r="Z66" s="37"/>
    </row>
    <row r="67" spans="1:26" ht="12.75" customHeight="1" x14ac:dyDescent="0.2">
      <c r="A67" s="37"/>
      <c r="B67" s="37"/>
      <c r="C67" s="37"/>
      <c r="D67" s="37"/>
      <c r="E67" s="43"/>
      <c r="F67" s="39"/>
      <c r="G67" s="39"/>
      <c r="H67" s="39"/>
      <c r="I67" s="39"/>
      <c r="J67" s="37"/>
      <c r="K67" s="64"/>
      <c r="L67" s="64"/>
      <c r="M67" s="64"/>
      <c r="N67" s="37"/>
      <c r="O67" s="37"/>
      <c r="P67" s="37"/>
      <c r="Q67" s="37"/>
      <c r="R67" s="37"/>
      <c r="S67" s="37"/>
      <c r="T67" s="37"/>
      <c r="U67" s="37"/>
      <c r="V67" s="37"/>
      <c r="W67" s="37"/>
      <c r="X67" s="37"/>
      <c r="Y67" s="37"/>
      <c r="Z67" s="37"/>
    </row>
    <row r="68" spans="1:26" ht="12.75" customHeight="1" x14ac:dyDescent="0.2">
      <c r="A68" s="37"/>
      <c r="B68" s="37"/>
      <c r="C68" s="37"/>
      <c r="D68" s="37"/>
      <c r="E68" s="43"/>
      <c r="F68" s="39"/>
      <c r="G68" s="39"/>
      <c r="H68" s="39"/>
      <c r="I68" s="39"/>
      <c r="J68" s="37"/>
      <c r="K68" s="64"/>
      <c r="L68" s="64"/>
      <c r="M68" s="64"/>
      <c r="N68" s="37"/>
      <c r="O68" s="37"/>
      <c r="P68" s="37"/>
      <c r="Q68" s="37"/>
      <c r="R68" s="37"/>
      <c r="S68" s="37"/>
      <c r="T68" s="37"/>
      <c r="U68" s="37"/>
      <c r="V68" s="37"/>
      <c r="W68" s="37"/>
      <c r="X68" s="37"/>
      <c r="Y68" s="37"/>
      <c r="Z68" s="37"/>
    </row>
    <row r="69" spans="1:26" ht="12.75" customHeight="1" x14ac:dyDescent="0.2">
      <c r="A69" s="37"/>
      <c r="B69" s="37"/>
      <c r="C69" s="37"/>
      <c r="D69" s="37"/>
      <c r="E69" s="43"/>
      <c r="F69" s="39"/>
      <c r="G69" s="39"/>
      <c r="H69" s="39"/>
      <c r="I69" s="39"/>
      <c r="J69" s="37"/>
      <c r="K69" s="64"/>
      <c r="L69" s="64"/>
      <c r="M69" s="64"/>
      <c r="N69" s="37"/>
      <c r="O69" s="37"/>
      <c r="P69" s="37"/>
      <c r="Q69" s="37"/>
      <c r="R69" s="37"/>
      <c r="S69" s="37"/>
      <c r="T69" s="37"/>
      <c r="U69" s="37"/>
      <c r="V69" s="37"/>
      <c r="W69" s="37"/>
      <c r="X69" s="37"/>
      <c r="Y69" s="37"/>
      <c r="Z69" s="37"/>
    </row>
    <row r="70" spans="1:26" ht="12.75" customHeight="1" x14ac:dyDescent="0.2">
      <c r="A70" s="37"/>
      <c r="B70" s="37"/>
      <c r="C70" s="37"/>
      <c r="D70" s="37"/>
      <c r="E70" s="43"/>
      <c r="F70" s="39"/>
      <c r="G70" s="39"/>
      <c r="H70" s="39"/>
      <c r="I70" s="39"/>
      <c r="J70" s="37"/>
      <c r="K70" s="64"/>
      <c r="L70" s="64"/>
      <c r="M70" s="64"/>
      <c r="N70" s="37"/>
      <c r="O70" s="37"/>
      <c r="P70" s="37"/>
      <c r="Q70" s="37"/>
      <c r="R70" s="37"/>
      <c r="S70" s="37"/>
      <c r="T70" s="37"/>
      <c r="U70" s="37"/>
      <c r="V70" s="37"/>
      <c r="W70" s="37"/>
      <c r="X70" s="37"/>
      <c r="Y70" s="37"/>
      <c r="Z70" s="37"/>
    </row>
    <row r="71" spans="1:26" ht="12.75" customHeight="1" x14ac:dyDescent="0.2">
      <c r="A71" s="37"/>
      <c r="B71" s="37"/>
      <c r="C71" s="37"/>
      <c r="D71" s="37"/>
      <c r="E71" s="43"/>
      <c r="F71" s="39"/>
      <c r="G71" s="39"/>
      <c r="H71" s="39"/>
      <c r="I71" s="39"/>
      <c r="J71" s="37"/>
      <c r="K71" s="64"/>
      <c r="L71" s="64"/>
      <c r="M71" s="64"/>
      <c r="N71" s="37"/>
      <c r="O71" s="37"/>
      <c r="P71" s="37"/>
      <c r="Q71" s="37"/>
      <c r="R71" s="37"/>
      <c r="S71" s="37"/>
      <c r="T71" s="37"/>
      <c r="U71" s="37"/>
      <c r="V71" s="37"/>
      <c r="W71" s="37"/>
      <c r="X71" s="37"/>
      <c r="Y71" s="37"/>
      <c r="Z71" s="37"/>
    </row>
    <row r="72" spans="1:26" ht="12.75" customHeight="1" x14ac:dyDescent="0.2">
      <c r="A72" s="37"/>
      <c r="B72" s="37"/>
      <c r="C72" s="37"/>
      <c r="D72" s="37"/>
      <c r="E72" s="43"/>
      <c r="F72" s="39"/>
      <c r="G72" s="39"/>
      <c r="H72" s="39"/>
      <c r="I72" s="39"/>
      <c r="J72" s="37"/>
      <c r="K72" s="64"/>
      <c r="L72" s="64"/>
      <c r="M72" s="64"/>
      <c r="N72" s="37"/>
      <c r="O72" s="37"/>
      <c r="P72" s="37"/>
      <c r="Q72" s="37"/>
      <c r="R72" s="37"/>
      <c r="S72" s="37"/>
      <c r="T72" s="37"/>
      <c r="U72" s="37"/>
      <c r="V72" s="37"/>
      <c r="W72" s="37"/>
      <c r="X72" s="37"/>
      <c r="Y72" s="37"/>
      <c r="Z72" s="37"/>
    </row>
    <row r="73" spans="1:26" ht="12.75" customHeight="1" x14ac:dyDescent="0.2">
      <c r="A73" s="37"/>
      <c r="B73" s="37"/>
      <c r="C73" s="37"/>
      <c r="D73" s="37"/>
      <c r="E73" s="43"/>
      <c r="F73" s="39"/>
      <c r="G73" s="39"/>
      <c r="H73" s="39"/>
      <c r="I73" s="39"/>
      <c r="J73" s="37"/>
      <c r="K73" s="64"/>
      <c r="L73" s="64"/>
      <c r="M73" s="64"/>
      <c r="N73" s="37"/>
      <c r="O73" s="37"/>
      <c r="P73" s="37"/>
      <c r="Q73" s="37"/>
      <c r="R73" s="37"/>
      <c r="S73" s="37"/>
      <c r="T73" s="37"/>
      <c r="U73" s="37"/>
      <c r="V73" s="37"/>
      <c r="W73" s="37"/>
      <c r="X73" s="37"/>
      <c r="Y73" s="37"/>
      <c r="Z73" s="37"/>
    </row>
    <row r="74" spans="1:26" ht="12.75" customHeight="1" x14ac:dyDescent="0.2">
      <c r="A74" s="37"/>
      <c r="B74" s="37"/>
      <c r="C74" s="37"/>
      <c r="D74" s="37"/>
      <c r="E74" s="43"/>
      <c r="F74" s="39"/>
      <c r="G74" s="39"/>
      <c r="H74" s="39"/>
      <c r="I74" s="39"/>
      <c r="J74" s="37"/>
      <c r="K74" s="64"/>
      <c r="L74" s="64"/>
      <c r="M74" s="64"/>
      <c r="N74" s="37"/>
      <c r="O74" s="37"/>
      <c r="P74" s="37"/>
      <c r="Q74" s="37"/>
      <c r="R74" s="37"/>
      <c r="S74" s="37"/>
      <c r="T74" s="37"/>
      <c r="U74" s="37"/>
      <c r="V74" s="37"/>
      <c r="W74" s="37"/>
      <c r="X74" s="37"/>
      <c r="Y74" s="37"/>
      <c r="Z74" s="37"/>
    </row>
    <row r="75" spans="1:26" ht="12.75" customHeight="1" x14ac:dyDescent="0.2">
      <c r="A75" s="37"/>
      <c r="B75" s="37"/>
      <c r="C75" s="37"/>
      <c r="D75" s="37"/>
      <c r="E75" s="43"/>
      <c r="F75" s="39"/>
      <c r="G75" s="39"/>
      <c r="H75" s="39"/>
      <c r="I75" s="39"/>
      <c r="J75" s="37"/>
      <c r="K75" s="64"/>
      <c r="L75" s="64"/>
      <c r="M75" s="64"/>
      <c r="N75" s="37"/>
      <c r="O75" s="37"/>
      <c r="P75" s="37"/>
      <c r="Q75" s="37"/>
      <c r="R75" s="37"/>
      <c r="S75" s="37"/>
      <c r="T75" s="37"/>
      <c r="U75" s="37"/>
      <c r="V75" s="37"/>
      <c r="W75" s="37"/>
      <c r="X75" s="37"/>
      <c r="Y75" s="37"/>
      <c r="Z75" s="37"/>
    </row>
    <row r="76" spans="1:26" ht="12.75" customHeight="1" x14ac:dyDescent="0.2">
      <c r="A76" s="37"/>
      <c r="B76" s="37"/>
      <c r="C76" s="37"/>
      <c r="D76" s="37"/>
      <c r="E76" s="43"/>
      <c r="F76" s="39"/>
      <c r="G76" s="39"/>
      <c r="H76" s="39"/>
      <c r="I76" s="39"/>
      <c r="J76" s="37"/>
      <c r="K76" s="64"/>
      <c r="L76" s="64"/>
      <c r="M76" s="64"/>
      <c r="N76" s="37"/>
      <c r="O76" s="37"/>
      <c r="P76" s="37"/>
      <c r="Q76" s="37"/>
      <c r="R76" s="37"/>
      <c r="S76" s="37"/>
      <c r="T76" s="37"/>
      <c r="U76" s="37"/>
      <c r="V76" s="37"/>
      <c r="W76" s="37"/>
      <c r="X76" s="37"/>
      <c r="Y76" s="37"/>
      <c r="Z76" s="37"/>
    </row>
    <row r="77" spans="1:26" ht="12.75" customHeight="1" x14ac:dyDescent="0.2">
      <c r="A77" s="37"/>
      <c r="B77" s="37"/>
      <c r="C77" s="37"/>
      <c r="D77" s="37"/>
      <c r="E77" s="43"/>
      <c r="F77" s="39"/>
      <c r="G77" s="39"/>
      <c r="H77" s="39"/>
      <c r="I77" s="39"/>
      <c r="J77" s="37"/>
      <c r="K77" s="64"/>
      <c r="L77" s="64"/>
      <c r="M77" s="64"/>
      <c r="N77" s="37"/>
      <c r="O77" s="37"/>
      <c r="P77" s="37"/>
      <c r="Q77" s="37"/>
      <c r="R77" s="37"/>
      <c r="S77" s="37"/>
      <c r="T77" s="37"/>
      <c r="U77" s="37"/>
      <c r="V77" s="37"/>
      <c r="W77" s="37"/>
      <c r="X77" s="37"/>
      <c r="Y77" s="37"/>
      <c r="Z77" s="37"/>
    </row>
    <row r="78" spans="1:26" ht="12.75" customHeight="1" x14ac:dyDescent="0.2">
      <c r="A78" s="37"/>
      <c r="B78" s="37"/>
      <c r="C78" s="37"/>
      <c r="D78" s="37"/>
      <c r="E78" s="43"/>
      <c r="F78" s="39"/>
      <c r="G78" s="39"/>
      <c r="H78" s="39"/>
      <c r="I78" s="39"/>
      <c r="J78" s="37"/>
      <c r="K78" s="64"/>
      <c r="L78" s="64"/>
      <c r="M78" s="64"/>
      <c r="N78" s="37"/>
      <c r="O78" s="37"/>
      <c r="P78" s="37"/>
      <c r="Q78" s="37"/>
      <c r="R78" s="37"/>
      <c r="S78" s="37"/>
      <c r="T78" s="37"/>
      <c r="U78" s="37"/>
      <c r="V78" s="37"/>
      <c r="W78" s="37"/>
      <c r="X78" s="37"/>
      <c r="Y78" s="37"/>
      <c r="Z78" s="37"/>
    </row>
    <row r="79" spans="1:26" ht="12.75" customHeight="1" x14ac:dyDescent="0.2">
      <c r="A79" s="37"/>
      <c r="B79" s="37"/>
      <c r="C79" s="37"/>
      <c r="D79" s="37"/>
      <c r="E79" s="43"/>
      <c r="F79" s="39"/>
      <c r="G79" s="39"/>
      <c r="H79" s="39"/>
      <c r="I79" s="39"/>
      <c r="J79" s="37"/>
      <c r="K79" s="64"/>
      <c r="L79" s="64"/>
      <c r="M79" s="64"/>
      <c r="N79" s="37"/>
      <c r="O79" s="37"/>
      <c r="P79" s="37"/>
      <c r="Q79" s="37"/>
      <c r="R79" s="37"/>
      <c r="S79" s="37"/>
      <c r="T79" s="37"/>
      <c r="U79" s="37"/>
      <c r="V79" s="37"/>
      <c r="W79" s="37"/>
      <c r="X79" s="37"/>
      <c r="Y79" s="37"/>
      <c r="Z79" s="37"/>
    </row>
    <row r="80" spans="1:26" ht="12.75" customHeight="1" x14ac:dyDescent="0.2">
      <c r="A80" s="37"/>
      <c r="B80" s="37"/>
      <c r="C80" s="37"/>
      <c r="D80" s="37"/>
      <c r="E80" s="43"/>
      <c r="F80" s="39"/>
      <c r="G80" s="39"/>
      <c r="H80" s="39"/>
      <c r="I80" s="39"/>
      <c r="J80" s="37"/>
      <c r="K80" s="64"/>
      <c r="L80" s="64"/>
      <c r="M80" s="64"/>
      <c r="N80" s="37"/>
      <c r="O80" s="37"/>
      <c r="P80" s="37"/>
      <c r="Q80" s="37"/>
      <c r="R80" s="37"/>
      <c r="S80" s="37"/>
      <c r="T80" s="37"/>
      <c r="U80" s="37"/>
      <c r="V80" s="37"/>
      <c r="W80" s="37"/>
      <c r="X80" s="37"/>
      <c r="Y80" s="37"/>
      <c r="Z80" s="37"/>
    </row>
    <row r="81" spans="1:26" ht="12.75" customHeight="1" x14ac:dyDescent="0.2">
      <c r="A81" s="37"/>
      <c r="B81" s="37"/>
      <c r="C81" s="37"/>
      <c r="D81" s="37"/>
      <c r="E81" s="43"/>
      <c r="F81" s="39"/>
      <c r="G81" s="39"/>
      <c r="H81" s="39"/>
      <c r="I81" s="39"/>
      <c r="J81" s="37"/>
      <c r="K81" s="64"/>
      <c r="L81" s="64"/>
      <c r="M81" s="64"/>
      <c r="N81" s="37"/>
      <c r="O81" s="37"/>
      <c r="P81" s="37"/>
      <c r="Q81" s="37"/>
      <c r="R81" s="37"/>
      <c r="S81" s="37"/>
      <c r="T81" s="37"/>
      <c r="U81" s="37"/>
      <c r="V81" s="37"/>
      <c r="W81" s="37"/>
      <c r="X81" s="37"/>
      <c r="Y81" s="37"/>
      <c r="Z81" s="37"/>
    </row>
    <row r="82" spans="1:26" ht="12.75" customHeight="1" x14ac:dyDescent="0.2">
      <c r="A82" s="37"/>
      <c r="B82" s="37"/>
      <c r="C82" s="37"/>
      <c r="D82" s="37"/>
      <c r="E82" s="43"/>
      <c r="F82" s="39"/>
      <c r="G82" s="39"/>
      <c r="H82" s="39"/>
      <c r="I82" s="39"/>
      <c r="J82" s="37"/>
      <c r="K82" s="64"/>
      <c r="L82" s="64"/>
      <c r="M82" s="64"/>
      <c r="N82" s="37"/>
      <c r="O82" s="37"/>
      <c r="P82" s="37"/>
      <c r="Q82" s="37"/>
      <c r="R82" s="37"/>
      <c r="S82" s="37"/>
      <c r="T82" s="37"/>
      <c r="U82" s="37"/>
      <c r="V82" s="37"/>
      <c r="W82" s="37"/>
      <c r="X82" s="37"/>
      <c r="Y82" s="37"/>
      <c r="Z82" s="37"/>
    </row>
    <row r="83" spans="1:26" ht="12.75" customHeight="1" x14ac:dyDescent="0.2">
      <c r="A83" s="37"/>
      <c r="B83" s="37"/>
      <c r="C83" s="37"/>
      <c r="D83" s="37"/>
      <c r="E83" s="43"/>
      <c r="F83" s="39"/>
      <c r="G83" s="39"/>
      <c r="H83" s="39"/>
      <c r="I83" s="39"/>
      <c r="J83" s="37"/>
      <c r="K83" s="64"/>
      <c r="L83" s="64"/>
      <c r="M83" s="64"/>
      <c r="N83" s="37"/>
      <c r="O83" s="37"/>
      <c r="P83" s="37"/>
      <c r="Q83" s="37"/>
      <c r="R83" s="37"/>
      <c r="S83" s="37"/>
      <c r="T83" s="37"/>
      <c r="U83" s="37"/>
      <c r="V83" s="37"/>
      <c r="W83" s="37"/>
      <c r="X83" s="37"/>
      <c r="Y83" s="37"/>
      <c r="Z83" s="37"/>
    </row>
    <row r="84" spans="1:26" ht="12.75" customHeight="1" x14ac:dyDescent="0.2">
      <c r="A84" s="37"/>
      <c r="B84" s="37"/>
      <c r="C84" s="37"/>
      <c r="D84" s="37"/>
      <c r="E84" s="43"/>
      <c r="F84" s="39"/>
      <c r="G84" s="39"/>
      <c r="H84" s="39"/>
      <c r="I84" s="39"/>
      <c r="J84" s="37"/>
      <c r="K84" s="64"/>
      <c r="L84" s="64"/>
      <c r="M84" s="64"/>
      <c r="N84" s="37"/>
      <c r="O84" s="37"/>
      <c r="P84" s="37"/>
      <c r="Q84" s="37"/>
      <c r="R84" s="37"/>
      <c r="S84" s="37"/>
      <c r="T84" s="37"/>
      <c r="U84" s="37"/>
      <c r="V84" s="37"/>
      <c r="W84" s="37"/>
      <c r="X84" s="37"/>
      <c r="Y84" s="37"/>
      <c r="Z84" s="37"/>
    </row>
    <row r="85" spans="1:26" ht="12.75" customHeight="1" x14ac:dyDescent="0.2">
      <c r="A85" s="37"/>
      <c r="B85" s="37"/>
      <c r="C85" s="37"/>
      <c r="D85" s="37"/>
      <c r="E85" s="43"/>
      <c r="F85" s="39"/>
      <c r="G85" s="39"/>
      <c r="H85" s="39"/>
      <c r="I85" s="39"/>
      <c r="J85" s="37"/>
      <c r="K85" s="64"/>
      <c r="L85" s="64"/>
      <c r="M85" s="64"/>
      <c r="N85" s="37"/>
      <c r="O85" s="37"/>
      <c r="P85" s="37"/>
      <c r="Q85" s="37"/>
      <c r="R85" s="37"/>
      <c r="S85" s="37"/>
      <c r="T85" s="37"/>
      <c r="U85" s="37"/>
      <c r="V85" s="37"/>
      <c r="W85" s="37"/>
      <c r="X85" s="37"/>
      <c r="Y85" s="37"/>
      <c r="Z85" s="37"/>
    </row>
    <row r="86" spans="1:26" ht="12.75" customHeight="1" x14ac:dyDescent="0.2">
      <c r="A86" s="37"/>
      <c r="B86" s="37"/>
      <c r="C86" s="37"/>
      <c r="D86" s="37"/>
      <c r="E86" s="43"/>
      <c r="F86" s="39"/>
      <c r="G86" s="39"/>
      <c r="H86" s="39"/>
      <c r="I86" s="39"/>
      <c r="J86" s="37"/>
      <c r="K86" s="64"/>
      <c r="L86" s="64"/>
      <c r="M86" s="64"/>
      <c r="N86" s="37"/>
      <c r="O86" s="37"/>
      <c r="P86" s="37"/>
      <c r="Q86" s="37"/>
      <c r="R86" s="37"/>
      <c r="S86" s="37"/>
      <c r="T86" s="37"/>
      <c r="U86" s="37"/>
      <c r="V86" s="37"/>
      <c r="W86" s="37"/>
      <c r="X86" s="37"/>
      <c r="Y86" s="37"/>
      <c r="Z86" s="37"/>
    </row>
    <row r="87" spans="1:26" ht="12.75" customHeight="1" x14ac:dyDescent="0.2">
      <c r="A87" s="37"/>
      <c r="B87" s="37"/>
      <c r="C87" s="37"/>
      <c r="D87" s="37"/>
      <c r="E87" s="43"/>
      <c r="F87" s="39"/>
      <c r="G87" s="39"/>
      <c r="H87" s="39"/>
      <c r="I87" s="39"/>
      <c r="J87" s="37"/>
      <c r="K87" s="64"/>
      <c r="L87" s="64"/>
      <c r="M87" s="64"/>
      <c r="N87" s="37"/>
      <c r="O87" s="37"/>
      <c r="P87" s="37"/>
      <c r="Q87" s="37"/>
      <c r="R87" s="37"/>
      <c r="S87" s="37"/>
      <c r="T87" s="37"/>
      <c r="U87" s="37"/>
      <c r="V87" s="37"/>
      <c r="W87" s="37"/>
      <c r="X87" s="37"/>
      <c r="Y87" s="37"/>
      <c r="Z87" s="37"/>
    </row>
    <row r="88" spans="1:26" ht="12.75" customHeight="1" x14ac:dyDescent="0.2">
      <c r="A88" s="37"/>
      <c r="B88" s="37"/>
      <c r="C88" s="37"/>
      <c r="D88" s="37"/>
      <c r="E88" s="43"/>
      <c r="F88" s="39"/>
      <c r="G88" s="39"/>
      <c r="H88" s="39"/>
      <c r="I88" s="39"/>
      <c r="J88" s="37"/>
      <c r="K88" s="64"/>
      <c r="L88" s="64"/>
      <c r="M88" s="64"/>
      <c r="N88" s="37"/>
      <c r="O88" s="37"/>
      <c r="P88" s="37"/>
      <c r="Q88" s="37"/>
      <c r="R88" s="37"/>
      <c r="S88" s="37"/>
      <c r="T88" s="37"/>
      <c r="U88" s="37"/>
      <c r="V88" s="37"/>
      <c r="W88" s="37"/>
      <c r="X88" s="37"/>
      <c r="Y88" s="37"/>
      <c r="Z88" s="37"/>
    </row>
    <row r="89" spans="1:26" ht="12.75" customHeight="1" x14ac:dyDescent="0.2">
      <c r="A89" s="37"/>
      <c r="B89" s="37"/>
      <c r="C89" s="37"/>
      <c r="D89" s="37"/>
      <c r="E89" s="43"/>
      <c r="F89" s="39"/>
      <c r="G89" s="39"/>
      <c r="H89" s="39"/>
      <c r="I89" s="39"/>
      <c r="J89" s="37"/>
      <c r="K89" s="64"/>
      <c r="L89" s="64"/>
      <c r="M89" s="64"/>
      <c r="N89" s="37"/>
      <c r="O89" s="37"/>
      <c r="P89" s="37"/>
      <c r="Q89" s="37"/>
      <c r="R89" s="37"/>
      <c r="S89" s="37"/>
      <c r="T89" s="37"/>
      <c r="U89" s="37"/>
      <c r="V89" s="37"/>
      <c r="W89" s="37"/>
      <c r="X89" s="37"/>
      <c r="Y89" s="37"/>
      <c r="Z89" s="37"/>
    </row>
    <row r="90" spans="1:26" ht="12.75" customHeight="1" x14ac:dyDescent="0.2">
      <c r="A90" s="37"/>
      <c r="B90" s="37"/>
      <c r="C90" s="37"/>
      <c r="D90" s="37"/>
      <c r="E90" s="43"/>
      <c r="F90" s="39"/>
      <c r="G90" s="39"/>
      <c r="H90" s="39"/>
      <c r="I90" s="39"/>
      <c r="J90" s="37"/>
      <c r="K90" s="64"/>
      <c r="L90" s="64"/>
      <c r="M90" s="64"/>
      <c r="N90" s="37"/>
      <c r="O90" s="37"/>
      <c r="P90" s="37"/>
      <c r="Q90" s="37"/>
      <c r="R90" s="37"/>
      <c r="S90" s="37"/>
      <c r="T90" s="37"/>
      <c r="U90" s="37"/>
      <c r="V90" s="37"/>
      <c r="W90" s="37"/>
      <c r="X90" s="37"/>
      <c r="Y90" s="37"/>
      <c r="Z90" s="37"/>
    </row>
    <row r="91" spans="1:26" ht="12.75" customHeight="1" x14ac:dyDescent="0.2">
      <c r="A91" s="37"/>
      <c r="B91" s="37"/>
      <c r="C91" s="37"/>
      <c r="D91" s="37"/>
      <c r="E91" s="43"/>
      <c r="F91" s="39"/>
      <c r="G91" s="39"/>
      <c r="H91" s="39"/>
      <c r="I91" s="39"/>
      <c r="J91" s="37"/>
      <c r="K91" s="64"/>
      <c r="L91" s="64"/>
      <c r="M91" s="64"/>
      <c r="N91" s="37"/>
      <c r="O91" s="37"/>
      <c r="P91" s="37"/>
      <c r="Q91" s="37"/>
      <c r="R91" s="37"/>
      <c r="S91" s="37"/>
      <c r="T91" s="37"/>
      <c r="U91" s="37"/>
      <c r="V91" s="37"/>
      <c r="W91" s="37"/>
      <c r="X91" s="37"/>
      <c r="Y91" s="37"/>
      <c r="Z91" s="37"/>
    </row>
    <row r="92" spans="1:26" ht="12.75" customHeight="1" x14ac:dyDescent="0.2">
      <c r="A92" s="37"/>
      <c r="B92" s="37"/>
      <c r="C92" s="37"/>
      <c r="D92" s="37"/>
      <c r="E92" s="43"/>
      <c r="F92" s="39"/>
      <c r="G92" s="39"/>
      <c r="H92" s="39"/>
      <c r="I92" s="39"/>
      <c r="J92" s="37"/>
      <c r="K92" s="64"/>
      <c r="L92" s="64"/>
      <c r="M92" s="64"/>
      <c r="N92" s="37"/>
      <c r="O92" s="37"/>
      <c r="P92" s="37"/>
      <c r="Q92" s="37"/>
      <c r="R92" s="37"/>
      <c r="S92" s="37"/>
      <c r="T92" s="37"/>
      <c r="U92" s="37"/>
      <c r="V92" s="37"/>
      <c r="W92" s="37"/>
      <c r="X92" s="37"/>
      <c r="Y92" s="37"/>
      <c r="Z92" s="37"/>
    </row>
    <row r="93" spans="1:26" ht="12.75" customHeight="1" x14ac:dyDescent="0.2">
      <c r="A93" s="37"/>
      <c r="B93" s="37"/>
      <c r="C93" s="37"/>
      <c r="D93" s="37"/>
      <c r="E93" s="43"/>
      <c r="F93" s="39"/>
      <c r="G93" s="39"/>
      <c r="H93" s="39"/>
      <c r="I93" s="39"/>
      <c r="J93" s="37"/>
      <c r="K93" s="64"/>
      <c r="L93" s="64"/>
      <c r="M93" s="64"/>
      <c r="N93" s="37"/>
      <c r="O93" s="37"/>
      <c r="P93" s="37"/>
      <c r="Q93" s="37"/>
      <c r="R93" s="37"/>
      <c r="S93" s="37"/>
      <c r="T93" s="37"/>
      <c r="U93" s="37"/>
      <c r="V93" s="37"/>
      <c r="W93" s="37"/>
      <c r="X93" s="37"/>
      <c r="Y93" s="37"/>
      <c r="Z93" s="37"/>
    </row>
    <row r="94" spans="1:26" ht="12.75" customHeight="1" x14ac:dyDescent="0.2">
      <c r="A94" s="37"/>
      <c r="B94" s="37"/>
      <c r="C94" s="37"/>
      <c r="D94" s="37"/>
      <c r="E94" s="43"/>
      <c r="F94" s="39"/>
      <c r="G94" s="39"/>
      <c r="H94" s="39"/>
      <c r="I94" s="39"/>
      <c r="J94" s="37"/>
      <c r="K94" s="64"/>
      <c r="L94" s="64"/>
      <c r="M94" s="64"/>
      <c r="N94" s="37"/>
      <c r="O94" s="37"/>
      <c r="P94" s="37"/>
      <c r="Q94" s="37"/>
      <c r="R94" s="37"/>
      <c r="S94" s="37"/>
      <c r="T94" s="37"/>
      <c r="U94" s="37"/>
      <c r="V94" s="37"/>
      <c r="W94" s="37"/>
      <c r="X94" s="37"/>
      <c r="Y94" s="37"/>
      <c r="Z94" s="37"/>
    </row>
    <row r="95" spans="1:26" ht="12.75" customHeight="1" x14ac:dyDescent="0.2">
      <c r="A95" s="37"/>
      <c r="B95" s="37"/>
      <c r="C95" s="37"/>
      <c r="D95" s="37"/>
      <c r="E95" s="43"/>
      <c r="F95" s="39"/>
      <c r="G95" s="39"/>
      <c r="H95" s="39"/>
      <c r="I95" s="39"/>
      <c r="J95" s="37"/>
      <c r="K95" s="64"/>
      <c r="L95" s="64"/>
      <c r="M95" s="64"/>
      <c r="N95" s="37"/>
      <c r="O95" s="37"/>
      <c r="P95" s="37"/>
      <c r="Q95" s="37"/>
      <c r="R95" s="37"/>
      <c r="S95" s="37"/>
      <c r="T95" s="37"/>
      <c r="U95" s="37"/>
      <c r="V95" s="37"/>
      <c r="W95" s="37"/>
      <c r="X95" s="37"/>
      <c r="Y95" s="37"/>
      <c r="Z95" s="37"/>
    </row>
    <row r="96" spans="1:26" ht="12.75" customHeight="1" x14ac:dyDescent="0.2">
      <c r="A96" s="37"/>
      <c r="B96" s="37"/>
      <c r="C96" s="37"/>
      <c r="D96" s="37"/>
      <c r="E96" s="43"/>
      <c r="F96" s="39"/>
      <c r="G96" s="39"/>
      <c r="H96" s="39"/>
      <c r="I96" s="39"/>
      <c r="J96" s="37"/>
      <c r="K96" s="64"/>
      <c r="L96" s="64"/>
      <c r="M96" s="64"/>
      <c r="N96" s="37"/>
      <c r="O96" s="37"/>
      <c r="P96" s="37"/>
      <c r="Q96" s="37"/>
      <c r="R96" s="37"/>
      <c r="S96" s="37"/>
      <c r="T96" s="37"/>
      <c r="U96" s="37"/>
      <c r="V96" s="37"/>
      <c r="W96" s="37"/>
      <c r="X96" s="37"/>
      <c r="Y96" s="37"/>
      <c r="Z96" s="37"/>
    </row>
    <row r="97" spans="1:26" ht="12.75" customHeight="1" x14ac:dyDescent="0.2">
      <c r="A97" s="37"/>
      <c r="B97" s="37"/>
      <c r="C97" s="37"/>
      <c r="D97" s="37"/>
      <c r="E97" s="43"/>
      <c r="F97" s="39"/>
      <c r="G97" s="39"/>
      <c r="H97" s="39"/>
      <c r="I97" s="39"/>
      <c r="J97" s="37"/>
      <c r="K97" s="64"/>
      <c r="L97" s="64"/>
      <c r="M97" s="64"/>
      <c r="N97" s="37"/>
      <c r="O97" s="37"/>
      <c r="P97" s="37"/>
      <c r="Q97" s="37"/>
      <c r="R97" s="37"/>
      <c r="S97" s="37"/>
      <c r="T97" s="37"/>
      <c r="U97" s="37"/>
      <c r="V97" s="37"/>
      <c r="W97" s="37"/>
      <c r="X97" s="37"/>
      <c r="Y97" s="37"/>
      <c r="Z97" s="37"/>
    </row>
    <row r="98" spans="1:26" ht="12.75" customHeight="1" x14ac:dyDescent="0.2">
      <c r="A98" s="37"/>
      <c r="B98" s="37"/>
      <c r="C98" s="37"/>
      <c r="D98" s="37"/>
      <c r="E98" s="43"/>
      <c r="F98" s="39"/>
      <c r="G98" s="39"/>
      <c r="H98" s="39"/>
      <c r="I98" s="39"/>
      <c r="J98" s="37"/>
      <c r="K98" s="64"/>
      <c r="L98" s="64"/>
      <c r="M98" s="64"/>
      <c r="N98" s="37"/>
      <c r="O98" s="37"/>
      <c r="P98" s="37"/>
      <c r="Q98" s="37"/>
      <c r="R98" s="37"/>
      <c r="S98" s="37"/>
      <c r="T98" s="37"/>
      <c r="U98" s="37"/>
      <c r="V98" s="37"/>
      <c r="W98" s="37"/>
      <c r="X98" s="37"/>
      <c r="Y98" s="37"/>
      <c r="Z98" s="37"/>
    </row>
    <row r="99" spans="1:26" ht="12.75" customHeight="1" x14ac:dyDescent="0.2">
      <c r="A99" s="37"/>
      <c r="B99" s="37"/>
      <c r="C99" s="37"/>
      <c r="D99" s="37"/>
      <c r="E99" s="43"/>
      <c r="F99" s="39"/>
      <c r="G99" s="39"/>
      <c r="H99" s="39"/>
      <c r="I99" s="39"/>
      <c r="J99" s="37"/>
      <c r="K99" s="64"/>
      <c r="L99" s="64"/>
      <c r="M99" s="64"/>
      <c r="N99" s="37"/>
      <c r="O99" s="37"/>
      <c r="P99" s="37"/>
      <c r="Q99" s="37"/>
      <c r="R99" s="37"/>
      <c r="S99" s="37"/>
      <c r="T99" s="37"/>
      <c r="U99" s="37"/>
      <c r="V99" s="37"/>
      <c r="W99" s="37"/>
      <c r="X99" s="37"/>
      <c r="Y99" s="37"/>
      <c r="Z99" s="37"/>
    </row>
    <row r="100" spans="1:26" ht="12.75" customHeight="1" x14ac:dyDescent="0.2">
      <c r="A100" s="37"/>
      <c r="B100" s="37"/>
      <c r="C100" s="37"/>
      <c r="D100" s="37"/>
      <c r="E100" s="43"/>
      <c r="F100" s="39"/>
      <c r="G100" s="39"/>
      <c r="H100" s="39"/>
      <c r="I100" s="39"/>
      <c r="J100" s="37"/>
      <c r="K100" s="64"/>
      <c r="L100" s="64"/>
      <c r="M100" s="64"/>
      <c r="N100" s="37"/>
      <c r="O100" s="37"/>
      <c r="P100" s="37"/>
      <c r="Q100" s="37"/>
      <c r="R100" s="37"/>
      <c r="S100" s="37"/>
      <c r="T100" s="37"/>
      <c r="U100" s="37"/>
      <c r="V100" s="37"/>
      <c r="W100" s="37"/>
      <c r="X100" s="37"/>
      <c r="Y100" s="37"/>
      <c r="Z100" s="37"/>
    </row>
    <row r="101" spans="1:26" ht="12.75" customHeight="1" x14ac:dyDescent="0.2">
      <c r="A101" s="37"/>
      <c r="B101" s="37"/>
      <c r="C101" s="37"/>
      <c r="D101" s="37"/>
      <c r="E101" s="43"/>
      <c r="F101" s="39"/>
      <c r="G101" s="39"/>
      <c r="H101" s="39"/>
      <c r="I101" s="39"/>
      <c r="J101" s="37"/>
      <c r="K101" s="64"/>
      <c r="L101" s="64"/>
      <c r="M101" s="64"/>
      <c r="N101" s="37"/>
      <c r="O101" s="37"/>
      <c r="P101" s="37"/>
      <c r="Q101" s="37"/>
      <c r="R101" s="37"/>
      <c r="S101" s="37"/>
      <c r="T101" s="37"/>
      <c r="U101" s="37"/>
      <c r="V101" s="37"/>
      <c r="W101" s="37"/>
      <c r="X101" s="37"/>
      <c r="Y101" s="37"/>
      <c r="Z101" s="37"/>
    </row>
    <row r="102" spans="1:26" ht="12.75" customHeight="1" x14ac:dyDescent="0.2">
      <c r="A102" s="37"/>
      <c r="B102" s="37"/>
      <c r="C102" s="37"/>
      <c r="D102" s="37"/>
      <c r="E102" s="43"/>
      <c r="F102" s="39"/>
      <c r="G102" s="39"/>
      <c r="H102" s="39"/>
      <c r="I102" s="39"/>
      <c r="J102" s="37"/>
      <c r="K102" s="64"/>
      <c r="L102" s="64"/>
      <c r="M102" s="64"/>
      <c r="N102" s="37"/>
      <c r="O102" s="37"/>
      <c r="P102" s="37"/>
      <c r="Q102" s="37"/>
      <c r="R102" s="37"/>
      <c r="S102" s="37"/>
      <c r="T102" s="37"/>
      <c r="U102" s="37"/>
      <c r="V102" s="37"/>
      <c r="W102" s="37"/>
      <c r="X102" s="37"/>
      <c r="Y102" s="37"/>
      <c r="Z102" s="37"/>
    </row>
    <row r="103" spans="1:26" ht="12.75" customHeight="1" x14ac:dyDescent="0.2">
      <c r="A103" s="37"/>
      <c r="B103" s="37"/>
      <c r="C103" s="37"/>
      <c r="D103" s="37"/>
      <c r="E103" s="43"/>
      <c r="F103" s="39"/>
      <c r="G103" s="39"/>
      <c r="H103" s="39"/>
      <c r="I103" s="39"/>
      <c r="J103" s="37"/>
      <c r="K103" s="64"/>
      <c r="L103" s="64"/>
      <c r="M103" s="64"/>
      <c r="N103" s="37"/>
      <c r="O103" s="37"/>
      <c r="P103" s="37"/>
      <c r="Q103" s="37"/>
      <c r="R103" s="37"/>
      <c r="S103" s="37"/>
      <c r="T103" s="37"/>
      <c r="U103" s="37"/>
      <c r="V103" s="37"/>
      <c r="W103" s="37"/>
      <c r="X103" s="37"/>
      <c r="Y103" s="37"/>
      <c r="Z103" s="37"/>
    </row>
    <row r="104" spans="1:26" ht="12.75" customHeight="1" x14ac:dyDescent="0.2">
      <c r="A104" s="37"/>
      <c r="B104" s="37"/>
      <c r="C104" s="37"/>
      <c r="D104" s="37"/>
      <c r="E104" s="43"/>
      <c r="F104" s="39"/>
      <c r="G104" s="39"/>
      <c r="H104" s="39"/>
      <c r="I104" s="39"/>
      <c r="J104" s="37"/>
      <c r="K104" s="64"/>
      <c r="L104" s="64"/>
      <c r="M104" s="64"/>
      <c r="N104" s="37"/>
      <c r="O104" s="37"/>
      <c r="P104" s="37"/>
      <c r="Q104" s="37"/>
      <c r="R104" s="37"/>
      <c r="S104" s="37"/>
      <c r="T104" s="37"/>
      <c r="U104" s="37"/>
      <c r="V104" s="37"/>
      <c r="W104" s="37"/>
      <c r="X104" s="37"/>
      <c r="Y104" s="37"/>
      <c r="Z104" s="37"/>
    </row>
    <row r="105" spans="1:26" ht="12.75" customHeight="1" x14ac:dyDescent="0.2">
      <c r="A105" s="37"/>
      <c r="B105" s="37"/>
      <c r="C105" s="37"/>
      <c r="D105" s="37"/>
      <c r="E105" s="43"/>
      <c r="F105" s="39"/>
      <c r="G105" s="39"/>
      <c r="H105" s="39"/>
      <c r="I105" s="39"/>
      <c r="J105" s="37"/>
      <c r="K105" s="64"/>
      <c r="L105" s="64"/>
      <c r="M105" s="64"/>
      <c r="N105" s="37"/>
      <c r="O105" s="37"/>
      <c r="P105" s="37"/>
      <c r="Q105" s="37"/>
      <c r="R105" s="37"/>
      <c r="S105" s="37"/>
      <c r="T105" s="37"/>
      <c r="U105" s="37"/>
      <c r="V105" s="37"/>
      <c r="W105" s="37"/>
      <c r="X105" s="37"/>
      <c r="Y105" s="37"/>
      <c r="Z105" s="37"/>
    </row>
    <row r="106" spans="1:26" ht="12.75" customHeight="1" x14ac:dyDescent="0.2">
      <c r="A106" s="37"/>
      <c r="B106" s="37"/>
      <c r="C106" s="37"/>
      <c r="D106" s="37"/>
      <c r="E106" s="43"/>
      <c r="F106" s="39"/>
      <c r="G106" s="39"/>
      <c r="H106" s="39"/>
      <c r="I106" s="39"/>
      <c r="J106" s="37"/>
      <c r="K106" s="64"/>
      <c r="L106" s="64"/>
      <c r="M106" s="64"/>
      <c r="N106" s="37"/>
      <c r="O106" s="37"/>
      <c r="P106" s="37"/>
      <c r="Q106" s="37"/>
      <c r="R106" s="37"/>
      <c r="S106" s="37"/>
      <c r="T106" s="37"/>
      <c r="U106" s="37"/>
      <c r="V106" s="37"/>
      <c r="W106" s="37"/>
      <c r="X106" s="37"/>
      <c r="Y106" s="37"/>
      <c r="Z106" s="37"/>
    </row>
    <row r="107" spans="1:26" ht="12.75" customHeight="1" x14ac:dyDescent="0.2">
      <c r="A107" s="37"/>
      <c r="B107" s="37"/>
      <c r="C107" s="37"/>
      <c r="D107" s="37"/>
      <c r="E107" s="43"/>
      <c r="F107" s="39"/>
      <c r="G107" s="39"/>
      <c r="H107" s="39"/>
      <c r="I107" s="39"/>
      <c r="J107" s="37"/>
      <c r="K107" s="64"/>
      <c r="L107" s="64"/>
      <c r="M107" s="64"/>
      <c r="N107" s="37"/>
      <c r="O107" s="37"/>
      <c r="P107" s="37"/>
      <c r="Q107" s="37"/>
      <c r="R107" s="37"/>
      <c r="S107" s="37"/>
      <c r="T107" s="37"/>
      <c r="U107" s="37"/>
      <c r="V107" s="37"/>
      <c r="W107" s="37"/>
      <c r="X107" s="37"/>
      <c r="Y107" s="37"/>
      <c r="Z107" s="37"/>
    </row>
    <row r="108" spans="1:26" ht="12.75" customHeight="1" x14ac:dyDescent="0.2">
      <c r="A108" s="37"/>
      <c r="B108" s="37"/>
      <c r="C108" s="37"/>
      <c r="D108" s="37"/>
      <c r="E108" s="43"/>
      <c r="F108" s="39"/>
      <c r="G108" s="39"/>
      <c r="H108" s="39"/>
      <c r="I108" s="39"/>
      <c r="J108" s="37"/>
      <c r="K108" s="64"/>
      <c r="L108" s="64"/>
      <c r="M108" s="64"/>
      <c r="N108" s="37"/>
      <c r="O108" s="37"/>
      <c r="P108" s="37"/>
      <c r="Q108" s="37"/>
      <c r="R108" s="37"/>
      <c r="S108" s="37"/>
      <c r="T108" s="37"/>
      <c r="U108" s="37"/>
      <c r="V108" s="37"/>
      <c r="W108" s="37"/>
      <c r="X108" s="37"/>
      <c r="Y108" s="37"/>
      <c r="Z108" s="37"/>
    </row>
    <row r="109" spans="1:26" ht="12.75" customHeight="1" x14ac:dyDescent="0.2">
      <c r="A109" s="37"/>
      <c r="B109" s="37"/>
      <c r="C109" s="37"/>
      <c r="D109" s="37"/>
      <c r="E109" s="43"/>
      <c r="F109" s="39"/>
      <c r="G109" s="39"/>
      <c r="H109" s="39"/>
      <c r="I109" s="39"/>
      <c r="J109" s="37"/>
      <c r="K109" s="64"/>
      <c r="L109" s="64"/>
      <c r="M109" s="64"/>
      <c r="N109" s="37"/>
      <c r="O109" s="37"/>
      <c r="P109" s="37"/>
      <c r="Q109" s="37"/>
      <c r="R109" s="37"/>
      <c r="S109" s="37"/>
      <c r="T109" s="37"/>
      <c r="U109" s="37"/>
      <c r="V109" s="37"/>
      <c r="W109" s="37"/>
      <c r="X109" s="37"/>
      <c r="Y109" s="37"/>
      <c r="Z109" s="37"/>
    </row>
    <row r="110" spans="1:26" ht="12.75" customHeight="1" x14ac:dyDescent="0.2">
      <c r="A110" s="37"/>
      <c r="B110" s="37"/>
      <c r="C110" s="37"/>
      <c r="D110" s="37"/>
      <c r="E110" s="43"/>
      <c r="F110" s="39"/>
      <c r="G110" s="39"/>
      <c r="H110" s="39"/>
      <c r="I110" s="39"/>
      <c r="J110" s="37"/>
      <c r="K110" s="64"/>
      <c r="L110" s="64"/>
      <c r="M110" s="64"/>
      <c r="N110" s="37"/>
      <c r="O110" s="37"/>
      <c r="P110" s="37"/>
      <c r="Q110" s="37"/>
      <c r="R110" s="37"/>
      <c r="S110" s="37"/>
      <c r="T110" s="37"/>
      <c r="U110" s="37"/>
      <c r="V110" s="37"/>
      <c r="W110" s="37"/>
      <c r="X110" s="37"/>
      <c r="Y110" s="37"/>
      <c r="Z110" s="37"/>
    </row>
    <row r="111" spans="1:26" ht="12.75" customHeight="1" x14ac:dyDescent="0.2">
      <c r="A111" s="37"/>
      <c r="B111" s="37"/>
      <c r="C111" s="37"/>
      <c r="D111" s="37"/>
      <c r="E111" s="43"/>
      <c r="F111" s="39"/>
      <c r="G111" s="39"/>
      <c r="H111" s="39"/>
      <c r="I111" s="39"/>
      <c r="J111" s="37"/>
      <c r="K111" s="64"/>
      <c r="L111" s="64"/>
      <c r="M111" s="64"/>
      <c r="N111" s="37"/>
      <c r="O111" s="37"/>
      <c r="P111" s="37"/>
      <c r="Q111" s="37"/>
      <c r="R111" s="37"/>
      <c r="S111" s="37"/>
      <c r="T111" s="37"/>
      <c r="U111" s="37"/>
      <c r="V111" s="37"/>
      <c r="W111" s="37"/>
      <c r="X111" s="37"/>
      <c r="Y111" s="37"/>
      <c r="Z111" s="37"/>
    </row>
    <row r="112" spans="1:26" ht="12.75" customHeight="1" x14ac:dyDescent="0.2">
      <c r="A112" s="37"/>
      <c r="B112" s="37"/>
      <c r="C112" s="37"/>
      <c r="D112" s="37"/>
      <c r="E112" s="43"/>
      <c r="F112" s="39"/>
      <c r="G112" s="39"/>
      <c r="H112" s="39"/>
      <c r="I112" s="39"/>
      <c r="J112" s="37"/>
      <c r="K112" s="64"/>
      <c r="L112" s="64"/>
      <c r="M112" s="64"/>
      <c r="N112" s="37"/>
      <c r="O112" s="37"/>
      <c r="P112" s="37"/>
      <c r="Q112" s="37"/>
      <c r="R112" s="37"/>
      <c r="S112" s="37"/>
      <c r="T112" s="37"/>
      <c r="U112" s="37"/>
      <c r="V112" s="37"/>
      <c r="W112" s="37"/>
      <c r="X112" s="37"/>
      <c r="Y112" s="37"/>
      <c r="Z112" s="37"/>
    </row>
    <row r="113" spans="1:26" ht="12.75" customHeight="1" x14ac:dyDescent="0.2">
      <c r="A113" s="37"/>
      <c r="B113" s="37"/>
      <c r="C113" s="37"/>
      <c r="D113" s="37"/>
      <c r="E113" s="43"/>
      <c r="F113" s="39"/>
      <c r="G113" s="39"/>
      <c r="H113" s="39"/>
      <c r="I113" s="39"/>
      <c r="J113" s="37"/>
      <c r="K113" s="64"/>
      <c r="L113" s="64"/>
      <c r="M113" s="64"/>
      <c r="N113" s="37"/>
      <c r="O113" s="37"/>
      <c r="P113" s="37"/>
      <c r="Q113" s="37"/>
      <c r="R113" s="37"/>
      <c r="S113" s="37"/>
      <c r="T113" s="37"/>
      <c r="U113" s="37"/>
      <c r="V113" s="37"/>
      <c r="W113" s="37"/>
      <c r="X113" s="37"/>
      <c r="Y113" s="37"/>
      <c r="Z113" s="37"/>
    </row>
    <row r="114" spans="1:26" ht="12.75" customHeight="1" x14ac:dyDescent="0.2">
      <c r="A114" s="37"/>
      <c r="B114" s="37"/>
      <c r="C114" s="37"/>
      <c r="D114" s="37"/>
      <c r="E114" s="43"/>
      <c r="F114" s="39"/>
      <c r="G114" s="39"/>
      <c r="H114" s="39"/>
      <c r="I114" s="39"/>
      <c r="J114" s="37"/>
      <c r="K114" s="64"/>
      <c r="L114" s="64"/>
      <c r="M114" s="64"/>
      <c r="N114" s="37"/>
      <c r="O114" s="37"/>
      <c r="P114" s="37"/>
      <c r="Q114" s="37"/>
      <c r="R114" s="37"/>
      <c r="S114" s="37"/>
      <c r="T114" s="37"/>
      <c r="U114" s="37"/>
      <c r="V114" s="37"/>
      <c r="W114" s="37"/>
      <c r="X114" s="37"/>
      <c r="Y114" s="37"/>
      <c r="Z114" s="37"/>
    </row>
    <row r="115" spans="1:26" ht="12.75" customHeight="1" x14ac:dyDescent="0.2">
      <c r="A115" s="37"/>
      <c r="B115" s="37"/>
      <c r="C115" s="37"/>
      <c r="D115" s="37"/>
      <c r="E115" s="43"/>
      <c r="F115" s="39"/>
      <c r="G115" s="39"/>
      <c r="H115" s="39"/>
      <c r="I115" s="39"/>
      <c r="J115" s="37"/>
      <c r="K115" s="64"/>
      <c r="L115" s="64"/>
      <c r="M115" s="64"/>
      <c r="N115" s="37"/>
      <c r="O115" s="37"/>
      <c r="P115" s="37"/>
      <c r="Q115" s="37"/>
      <c r="R115" s="37"/>
      <c r="S115" s="37"/>
      <c r="T115" s="37"/>
      <c r="U115" s="37"/>
      <c r="V115" s="37"/>
      <c r="W115" s="37"/>
      <c r="X115" s="37"/>
      <c r="Y115" s="37"/>
      <c r="Z115" s="37"/>
    </row>
    <row r="116" spans="1:26" ht="12.75" customHeight="1" x14ac:dyDescent="0.2">
      <c r="A116" s="37"/>
      <c r="B116" s="37"/>
      <c r="C116" s="37"/>
      <c r="D116" s="37"/>
      <c r="E116" s="43"/>
      <c r="F116" s="39"/>
      <c r="G116" s="39"/>
      <c r="H116" s="39"/>
      <c r="I116" s="39"/>
      <c r="J116" s="37"/>
      <c r="K116" s="64"/>
      <c r="L116" s="64"/>
      <c r="M116" s="64"/>
      <c r="N116" s="37"/>
      <c r="O116" s="37"/>
      <c r="P116" s="37"/>
      <c r="Q116" s="37"/>
      <c r="R116" s="37"/>
      <c r="S116" s="37"/>
      <c r="T116" s="37"/>
      <c r="U116" s="37"/>
      <c r="V116" s="37"/>
      <c r="W116" s="37"/>
      <c r="X116" s="37"/>
      <c r="Y116" s="37"/>
      <c r="Z116" s="37"/>
    </row>
    <row r="117" spans="1:26" ht="12.75" customHeight="1" x14ac:dyDescent="0.2">
      <c r="A117" s="37"/>
      <c r="B117" s="37"/>
      <c r="C117" s="37"/>
      <c r="D117" s="37"/>
      <c r="E117" s="43"/>
      <c r="F117" s="39"/>
      <c r="G117" s="39"/>
      <c r="H117" s="39"/>
      <c r="I117" s="39"/>
      <c r="J117" s="37"/>
      <c r="K117" s="64"/>
      <c r="L117" s="64"/>
      <c r="M117" s="64"/>
      <c r="N117" s="37"/>
      <c r="O117" s="37"/>
      <c r="P117" s="37"/>
      <c r="Q117" s="37"/>
      <c r="R117" s="37"/>
      <c r="S117" s="37"/>
      <c r="T117" s="37"/>
      <c r="U117" s="37"/>
      <c r="V117" s="37"/>
      <c r="W117" s="37"/>
      <c r="X117" s="37"/>
      <c r="Y117" s="37"/>
      <c r="Z117" s="37"/>
    </row>
    <row r="118" spans="1:26" ht="12.75" customHeight="1" x14ac:dyDescent="0.2">
      <c r="A118" s="37"/>
      <c r="B118" s="37"/>
      <c r="C118" s="37"/>
      <c r="D118" s="37"/>
      <c r="E118" s="43"/>
      <c r="F118" s="39"/>
      <c r="G118" s="39"/>
      <c r="H118" s="39"/>
      <c r="I118" s="39"/>
      <c r="J118" s="37"/>
      <c r="K118" s="64"/>
      <c r="L118" s="64"/>
      <c r="M118" s="64"/>
      <c r="N118" s="37"/>
      <c r="O118" s="37"/>
      <c r="P118" s="37"/>
      <c r="Q118" s="37"/>
      <c r="R118" s="37"/>
      <c r="S118" s="37"/>
      <c r="T118" s="37"/>
      <c r="U118" s="37"/>
      <c r="V118" s="37"/>
      <c r="W118" s="37"/>
      <c r="X118" s="37"/>
      <c r="Y118" s="37"/>
      <c r="Z118" s="37"/>
    </row>
    <row r="119" spans="1:26" ht="12.75" customHeight="1" x14ac:dyDescent="0.2">
      <c r="A119" s="37"/>
      <c r="B119" s="37"/>
      <c r="C119" s="37"/>
      <c r="D119" s="37"/>
      <c r="E119" s="43"/>
      <c r="F119" s="39"/>
      <c r="G119" s="39"/>
      <c r="H119" s="39"/>
      <c r="I119" s="39"/>
      <c r="J119" s="37"/>
      <c r="K119" s="64"/>
      <c r="L119" s="64"/>
      <c r="M119" s="64"/>
      <c r="N119" s="37"/>
      <c r="O119" s="37"/>
      <c r="P119" s="37"/>
      <c r="Q119" s="37"/>
      <c r="R119" s="37"/>
      <c r="S119" s="37"/>
      <c r="T119" s="37"/>
      <c r="U119" s="37"/>
      <c r="V119" s="37"/>
      <c r="W119" s="37"/>
      <c r="X119" s="37"/>
      <c r="Y119" s="37"/>
      <c r="Z119" s="37"/>
    </row>
    <row r="120" spans="1:26" ht="12.75" customHeight="1" x14ac:dyDescent="0.2">
      <c r="A120" s="37"/>
      <c r="B120" s="37"/>
      <c r="C120" s="37"/>
      <c r="D120" s="37"/>
      <c r="E120" s="43"/>
      <c r="F120" s="39"/>
      <c r="G120" s="39"/>
      <c r="H120" s="39"/>
      <c r="I120" s="39"/>
      <c r="J120" s="37"/>
      <c r="K120" s="64"/>
      <c r="L120" s="64"/>
      <c r="M120" s="64"/>
      <c r="N120" s="37"/>
      <c r="O120" s="37"/>
      <c r="P120" s="37"/>
      <c r="Q120" s="37"/>
      <c r="R120" s="37"/>
      <c r="S120" s="37"/>
      <c r="T120" s="37"/>
      <c r="U120" s="37"/>
      <c r="V120" s="37"/>
      <c r="W120" s="37"/>
      <c r="X120" s="37"/>
      <c r="Y120" s="37"/>
      <c r="Z120" s="37"/>
    </row>
    <row r="121" spans="1:26" ht="12.75" customHeight="1" x14ac:dyDescent="0.2">
      <c r="A121" s="37"/>
      <c r="B121" s="37"/>
      <c r="C121" s="37"/>
      <c r="D121" s="37"/>
      <c r="E121" s="43"/>
      <c r="F121" s="39"/>
      <c r="G121" s="39"/>
      <c r="H121" s="39"/>
      <c r="I121" s="39"/>
      <c r="J121" s="37"/>
      <c r="K121" s="64"/>
      <c r="L121" s="64"/>
      <c r="M121" s="64"/>
      <c r="N121" s="37"/>
      <c r="O121" s="37"/>
      <c r="P121" s="37"/>
      <c r="Q121" s="37"/>
      <c r="R121" s="37"/>
      <c r="S121" s="37"/>
      <c r="T121" s="37"/>
      <c r="U121" s="37"/>
      <c r="V121" s="37"/>
      <c r="W121" s="37"/>
      <c r="X121" s="37"/>
      <c r="Y121" s="37"/>
      <c r="Z121" s="37"/>
    </row>
    <row r="122" spans="1:26" ht="12.75" customHeight="1" x14ac:dyDescent="0.2">
      <c r="A122" s="37"/>
      <c r="B122" s="37"/>
      <c r="C122" s="37"/>
      <c r="D122" s="37"/>
      <c r="E122" s="43"/>
      <c r="F122" s="39"/>
      <c r="G122" s="39"/>
      <c r="H122" s="39"/>
      <c r="I122" s="39"/>
      <c r="J122" s="37"/>
      <c r="K122" s="64"/>
      <c r="L122" s="64"/>
      <c r="M122" s="64"/>
      <c r="N122" s="37"/>
      <c r="O122" s="37"/>
      <c r="P122" s="37"/>
      <c r="Q122" s="37"/>
      <c r="R122" s="37"/>
      <c r="S122" s="37"/>
      <c r="T122" s="37"/>
      <c r="U122" s="37"/>
      <c r="V122" s="37"/>
      <c r="W122" s="37"/>
      <c r="X122" s="37"/>
      <c r="Y122" s="37"/>
      <c r="Z122" s="37"/>
    </row>
    <row r="123" spans="1:26" ht="12.75" customHeight="1" x14ac:dyDescent="0.2">
      <c r="A123" s="37"/>
      <c r="B123" s="37"/>
      <c r="C123" s="37"/>
      <c r="D123" s="37"/>
      <c r="E123" s="43"/>
      <c r="F123" s="39"/>
      <c r="G123" s="39"/>
      <c r="H123" s="39"/>
      <c r="I123" s="39"/>
      <c r="J123" s="37"/>
      <c r="K123" s="64"/>
      <c r="L123" s="64"/>
      <c r="M123" s="64"/>
      <c r="N123" s="37"/>
      <c r="O123" s="37"/>
      <c r="P123" s="37"/>
      <c r="Q123" s="37"/>
      <c r="R123" s="37"/>
      <c r="S123" s="37"/>
      <c r="T123" s="37"/>
      <c r="U123" s="37"/>
      <c r="V123" s="37"/>
      <c r="W123" s="37"/>
      <c r="X123" s="37"/>
      <c r="Y123" s="37"/>
      <c r="Z123" s="37"/>
    </row>
    <row r="124" spans="1:26" ht="12.75" customHeight="1" x14ac:dyDescent="0.2">
      <c r="A124" s="37"/>
      <c r="B124" s="37"/>
      <c r="C124" s="37"/>
      <c r="D124" s="37"/>
      <c r="E124" s="43"/>
      <c r="F124" s="39"/>
      <c r="G124" s="39"/>
      <c r="H124" s="39"/>
      <c r="I124" s="39"/>
      <c r="J124" s="37"/>
      <c r="K124" s="64"/>
      <c r="L124" s="64"/>
      <c r="M124" s="64"/>
      <c r="N124" s="37"/>
      <c r="O124" s="37"/>
      <c r="P124" s="37"/>
      <c r="Q124" s="37"/>
      <c r="R124" s="37"/>
      <c r="S124" s="37"/>
      <c r="T124" s="37"/>
      <c r="U124" s="37"/>
      <c r="V124" s="37"/>
      <c r="W124" s="37"/>
      <c r="X124" s="37"/>
      <c r="Y124" s="37"/>
      <c r="Z124" s="37"/>
    </row>
    <row r="125" spans="1:26" ht="12.75" customHeight="1" x14ac:dyDescent="0.2">
      <c r="A125" s="37"/>
      <c r="B125" s="37"/>
      <c r="C125" s="37"/>
      <c r="D125" s="37"/>
      <c r="E125" s="43"/>
      <c r="F125" s="39"/>
      <c r="G125" s="39"/>
      <c r="H125" s="39"/>
      <c r="I125" s="39"/>
      <c r="J125" s="37"/>
      <c r="K125" s="64"/>
      <c r="L125" s="64"/>
      <c r="M125" s="64"/>
      <c r="N125" s="37"/>
      <c r="O125" s="37"/>
      <c r="P125" s="37"/>
      <c r="Q125" s="37"/>
      <c r="R125" s="37"/>
      <c r="S125" s="37"/>
      <c r="T125" s="37"/>
      <c r="U125" s="37"/>
      <c r="V125" s="37"/>
      <c r="W125" s="37"/>
      <c r="X125" s="37"/>
      <c r="Y125" s="37"/>
      <c r="Z125" s="37"/>
    </row>
    <row r="126" spans="1:26" ht="12.75" customHeight="1" x14ac:dyDescent="0.2">
      <c r="A126" s="37"/>
      <c r="B126" s="37"/>
      <c r="C126" s="37"/>
      <c r="D126" s="37"/>
      <c r="E126" s="43"/>
      <c r="F126" s="39"/>
      <c r="G126" s="39"/>
      <c r="H126" s="39"/>
      <c r="I126" s="39"/>
      <c r="J126" s="37"/>
      <c r="K126" s="64"/>
      <c r="L126" s="64"/>
      <c r="M126" s="64"/>
      <c r="N126" s="37"/>
      <c r="O126" s="37"/>
      <c r="P126" s="37"/>
      <c r="Q126" s="37"/>
      <c r="R126" s="37"/>
      <c r="S126" s="37"/>
      <c r="T126" s="37"/>
      <c r="U126" s="37"/>
      <c r="V126" s="37"/>
      <c r="W126" s="37"/>
      <c r="X126" s="37"/>
      <c r="Y126" s="37"/>
      <c r="Z126" s="37"/>
    </row>
    <row r="127" spans="1:26" ht="12.75" customHeight="1" x14ac:dyDescent="0.2">
      <c r="A127" s="37"/>
      <c r="B127" s="37"/>
      <c r="C127" s="37"/>
      <c r="D127" s="37"/>
      <c r="E127" s="43"/>
      <c r="F127" s="39"/>
      <c r="G127" s="39"/>
      <c r="H127" s="39"/>
      <c r="I127" s="39"/>
      <c r="J127" s="37"/>
      <c r="K127" s="64"/>
      <c r="L127" s="64"/>
      <c r="M127" s="64"/>
      <c r="N127" s="37"/>
      <c r="O127" s="37"/>
      <c r="P127" s="37"/>
      <c r="Q127" s="37"/>
      <c r="R127" s="37"/>
      <c r="S127" s="37"/>
      <c r="T127" s="37"/>
      <c r="U127" s="37"/>
      <c r="V127" s="37"/>
      <c r="W127" s="37"/>
      <c r="X127" s="37"/>
      <c r="Y127" s="37"/>
      <c r="Z127" s="37"/>
    </row>
    <row r="128" spans="1:26" ht="12.75" customHeight="1" x14ac:dyDescent="0.2">
      <c r="A128" s="37"/>
      <c r="B128" s="37"/>
      <c r="C128" s="37"/>
      <c r="D128" s="37"/>
      <c r="E128" s="43"/>
      <c r="F128" s="39"/>
      <c r="G128" s="39"/>
      <c r="H128" s="39"/>
      <c r="I128" s="39"/>
      <c r="J128" s="37"/>
      <c r="K128" s="64"/>
      <c r="L128" s="64"/>
      <c r="M128" s="64"/>
      <c r="N128" s="37"/>
      <c r="O128" s="37"/>
      <c r="P128" s="37"/>
      <c r="Q128" s="37"/>
      <c r="R128" s="37"/>
      <c r="S128" s="37"/>
      <c r="T128" s="37"/>
      <c r="U128" s="37"/>
      <c r="V128" s="37"/>
      <c r="W128" s="37"/>
      <c r="X128" s="37"/>
      <c r="Y128" s="37"/>
      <c r="Z128" s="37"/>
    </row>
    <row r="129" spans="1:26" ht="12.75" customHeight="1" x14ac:dyDescent="0.2">
      <c r="A129" s="37"/>
      <c r="B129" s="37"/>
      <c r="C129" s="37"/>
      <c r="D129" s="37"/>
      <c r="E129" s="43"/>
      <c r="F129" s="39"/>
      <c r="G129" s="39"/>
      <c r="H129" s="39"/>
      <c r="I129" s="39"/>
      <c r="J129" s="37"/>
      <c r="K129" s="64"/>
      <c r="L129" s="64"/>
      <c r="M129" s="64"/>
      <c r="N129" s="37"/>
      <c r="O129" s="37"/>
      <c r="P129" s="37"/>
      <c r="Q129" s="37"/>
      <c r="R129" s="37"/>
      <c r="S129" s="37"/>
      <c r="T129" s="37"/>
      <c r="U129" s="37"/>
      <c r="V129" s="37"/>
      <c r="W129" s="37"/>
      <c r="X129" s="37"/>
      <c r="Y129" s="37"/>
      <c r="Z129" s="37"/>
    </row>
    <row r="130" spans="1:26" ht="12.75" customHeight="1" x14ac:dyDescent="0.2">
      <c r="A130" s="37"/>
      <c r="B130" s="37"/>
      <c r="C130" s="37"/>
      <c r="D130" s="37"/>
      <c r="E130" s="43"/>
      <c r="F130" s="39"/>
      <c r="G130" s="39"/>
      <c r="H130" s="39"/>
      <c r="I130" s="39"/>
      <c r="J130" s="37"/>
      <c r="K130" s="64"/>
      <c r="L130" s="64"/>
      <c r="M130" s="64"/>
      <c r="N130" s="37"/>
      <c r="O130" s="37"/>
      <c r="P130" s="37"/>
      <c r="Q130" s="37"/>
      <c r="R130" s="37"/>
      <c r="S130" s="37"/>
      <c r="T130" s="37"/>
      <c r="U130" s="37"/>
      <c r="V130" s="37"/>
      <c r="W130" s="37"/>
      <c r="X130" s="37"/>
      <c r="Y130" s="37"/>
      <c r="Z130" s="37"/>
    </row>
    <row r="131" spans="1:26" ht="12.75" customHeight="1" x14ac:dyDescent="0.2">
      <c r="A131" s="37"/>
      <c r="B131" s="37"/>
      <c r="C131" s="37"/>
      <c r="D131" s="37"/>
      <c r="E131" s="43"/>
      <c r="F131" s="39"/>
      <c r="G131" s="39"/>
      <c r="H131" s="39"/>
      <c r="I131" s="39"/>
      <c r="J131" s="37"/>
      <c r="K131" s="64"/>
      <c r="L131" s="64"/>
      <c r="M131" s="64"/>
      <c r="N131" s="37"/>
      <c r="O131" s="37"/>
      <c r="P131" s="37"/>
      <c r="Q131" s="37"/>
      <c r="R131" s="37"/>
      <c r="S131" s="37"/>
      <c r="T131" s="37"/>
      <c r="U131" s="37"/>
      <c r="V131" s="37"/>
      <c r="W131" s="37"/>
      <c r="X131" s="37"/>
      <c r="Y131" s="37"/>
      <c r="Z131" s="37"/>
    </row>
    <row r="132" spans="1:26" ht="12.75" customHeight="1" x14ac:dyDescent="0.2">
      <c r="A132" s="37"/>
      <c r="B132" s="37"/>
      <c r="C132" s="37"/>
      <c r="D132" s="37"/>
      <c r="E132" s="43"/>
      <c r="F132" s="39"/>
      <c r="G132" s="39"/>
      <c r="H132" s="39"/>
      <c r="I132" s="39"/>
      <c r="J132" s="37"/>
      <c r="K132" s="64"/>
      <c r="L132" s="64"/>
      <c r="M132" s="64"/>
      <c r="N132" s="37"/>
      <c r="O132" s="37"/>
      <c r="P132" s="37"/>
      <c r="Q132" s="37"/>
      <c r="R132" s="37"/>
      <c r="S132" s="37"/>
      <c r="T132" s="37"/>
      <c r="U132" s="37"/>
      <c r="V132" s="37"/>
      <c r="W132" s="37"/>
      <c r="X132" s="37"/>
      <c r="Y132" s="37"/>
      <c r="Z132" s="37"/>
    </row>
    <row r="133" spans="1:26" ht="12.75" customHeight="1" x14ac:dyDescent="0.2">
      <c r="A133" s="37"/>
      <c r="B133" s="37"/>
      <c r="C133" s="37"/>
      <c r="D133" s="37"/>
      <c r="E133" s="43"/>
      <c r="F133" s="39"/>
      <c r="G133" s="39"/>
      <c r="H133" s="39"/>
      <c r="I133" s="39"/>
      <c r="J133" s="37"/>
      <c r="K133" s="64"/>
      <c r="L133" s="64"/>
      <c r="M133" s="64"/>
      <c r="N133" s="37"/>
      <c r="O133" s="37"/>
      <c r="P133" s="37"/>
      <c r="Q133" s="37"/>
      <c r="R133" s="37"/>
      <c r="S133" s="37"/>
      <c r="T133" s="37"/>
      <c r="U133" s="37"/>
      <c r="V133" s="37"/>
      <c r="W133" s="37"/>
      <c r="X133" s="37"/>
      <c r="Y133" s="37"/>
      <c r="Z133" s="37"/>
    </row>
    <row r="134" spans="1:26" ht="12.75" customHeight="1" x14ac:dyDescent="0.2">
      <c r="A134" s="37"/>
      <c r="B134" s="37"/>
      <c r="C134" s="37"/>
      <c r="D134" s="37"/>
      <c r="E134" s="43"/>
      <c r="F134" s="39"/>
      <c r="G134" s="39"/>
      <c r="H134" s="39"/>
      <c r="I134" s="39"/>
      <c r="J134" s="37"/>
      <c r="K134" s="64"/>
      <c r="L134" s="64"/>
      <c r="M134" s="64"/>
      <c r="N134" s="37"/>
      <c r="O134" s="37"/>
      <c r="P134" s="37"/>
      <c r="Q134" s="37"/>
      <c r="R134" s="37"/>
      <c r="S134" s="37"/>
      <c r="T134" s="37"/>
      <c r="U134" s="37"/>
      <c r="V134" s="37"/>
      <c r="W134" s="37"/>
      <c r="X134" s="37"/>
      <c r="Y134" s="37"/>
      <c r="Z134" s="37"/>
    </row>
    <row r="135" spans="1:26" ht="12.75" customHeight="1" x14ac:dyDescent="0.2">
      <c r="A135" s="37"/>
      <c r="B135" s="37"/>
      <c r="C135" s="37"/>
      <c r="D135" s="37"/>
      <c r="E135" s="43"/>
      <c r="F135" s="39"/>
      <c r="G135" s="39"/>
      <c r="H135" s="39"/>
      <c r="I135" s="39"/>
      <c r="J135" s="37"/>
      <c r="K135" s="64"/>
      <c r="L135" s="64"/>
      <c r="M135" s="64"/>
      <c r="N135" s="37"/>
      <c r="O135" s="37"/>
      <c r="P135" s="37"/>
      <c r="Q135" s="37"/>
      <c r="R135" s="37"/>
      <c r="S135" s="37"/>
      <c r="T135" s="37"/>
      <c r="U135" s="37"/>
      <c r="V135" s="37"/>
      <c r="W135" s="37"/>
      <c r="X135" s="37"/>
      <c r="Y135" s="37"/>
      <c r="Z135" s="37"/>
    </row>
    <row r="136" spans="1:26" ht="12.75" customHeight="1" x14ac:dyDescent="0.2">
      <c r="A136" s="37"/>
      <c r="B136" s="37"/>
      <c r="C136" s="37"/>
      <c r="D136" s="37"/>
      <c r="E136" s="43"/>
      <c r="F136" s="39"/>
      <c r="G136" s="39"/>
      <c r="H136" s="39"/>
      <c r="I136" s="39"/>
      <c r="J136" s="37"/>
      <c r="K136" s="64"/>
      <c r="L136" s="64"/>
      <c r="M136" s="64"/>
      <c r="N136" s="37"/>
      <c r="O136" s="37"/>
      <c r="P136" s="37"/>
      <c r="Q136" s="37"/>
      <c r="R136" s="37"/>
      <c r="S136" s="37"/>
      <c r="T136" s="37"/>
      <c r="U136" s="37"/>
      <c r="V136" s="37"/>
      <c r="W136" s="37"/>
      <c r="X136" s="37"/>
      <c r="Y136" s="37"/>
      <c r="Z136" s="37"/>
    </row>
    <row r="137" spans="1:26" ht="12.75" customHeight="1" x14ac:dyDescent="0.2">
      <c r="A137" s="37"/>
      <c r="B137" s="37"/>
      <c r="C137" s="37"/>
      <c r="D137" s="37"/>
      <c r="E137" s="43"/>
      <c r="F137" s="39"/>
      <c r="G137" s="39"/>
      <c r="H137" s="39"/>
      <c r="I137" s="39"/>
      <c r="J137" s="37"/>
      <c r="K137" s="64"/>
      <c r="L137" s="64"/>
      <c r="M137" s="64"/>
      <c r="N137" s="37"/>
      <c r="O137" s="37"/>
      <c r="P137" s="37"/>
      <c r="Q137" s="37"/>
      <c r="R137" s="37"/>
      <c r="S137" s="37"/>
      <c r="T137" s="37"/>
      <c r="U137" s="37"/>
      <c r="V137" s="37"/>
      <c r="W137" s="37"/>
      <c r="X137" s="37"/>
      <c r="Y137" s="37"/>
      <c r="Z137" s="37"/>
    </row>
    <row r="138" spans="1:26" ht="12.75" customHeight="1" x14ac:dyDescent="0.2">
      <c r="A138" s="37"/>
      <c r="B138" s="37"/>
      <c r="C138" s="37"/>
      <c r="D138" s="37"/>
      <c r="E138" s="43"/>
      <c r="F138" s="39"/>
      <c r="G138" s="39"/>
      <c r="H138" s="39"/>
      <c r="I138" s="39"/>
      <c r="J138" s="37"/>
      <c r="K138" s="64"/>
      <c r="L138" s="64"/>
      <c r="M138" s="64"/>
      <c r="N138" s="37"/>
      <c r="O138" s="37"/>
      <c r="P138" s="37"/>
      <c r="Q138" s="37"/>
      <c r="R138" s="37"/>
      <c r="S138" s="37"/>
      <c r="T138" s="37"/>
      <c r="U138" s="37"/>
      <c r="V138" s="37"/>
      <c r="W138" s="37"/>
      <c r="X138" s="37"/>
      <c r="Y138" s="37"/>
      <c r="Z138" s="37"/>
    </row>
    <row r="139" spans="1:26" ht="12.75" customHeight="1" x14ac:dyDescent="0.2">
      <c r="A139" s="37"/>
      <c r="B139" s="37"/>
      <c r="C139" s="37"/>
      <c r="D139" s="37"/>
      <c r="E139" s="43"/>
      <c r="F139" s="39"/>
      <c r="G139" s="39"/>
      <c r="H139" s="39"/>
      <c r="I139" s="39"/>
      <c r="J139" s="37"/>
      <c r="K139" s="64"/>
      <c r="L139" s="64"/>
      <c r="M139" s="64"/>
      <c r="N139" s="37"/>
      <c r="O139" s="37"/>
      <c r="P139" s="37"/>
      <c r="Q139" s="37"/>
      <c r="R139" s="37"/>
      <c r="S139" s="37"/>
      <c r="T139" s="37"/>
      <c r="U139" s="37"/>
      <c r="V139" s="37"/>
      <c r="W139" s="37"/>
      <c r="X139" s="37"/>
      <c r="Y139" s="37"/>
      <c r="Z139" s="37"/>
    </row>
    <row r="140" spans="1:26" ht="12.75" customHeight="1" x14ac:dyDescent="0.2">
      <c r="A140" s="37"/>
      <c r="B140" s="37"/>
      <c r="C140" s="37"/>
      <c r="D140" s="37"/>
      <c r="E140" s="43"/>
      <c r="F140" s="39"/>
      <c r="G140" s="39"/>
      <c r="H140" s="39"/>
      <c r="I140" s="39"/>
      <c r="J140" s="37"/>
      <c r="K140" s="64"/>
      <c r="L140" s="64"/>
      <c r="M140" s="64"/>
      <c r="N140" s="37"/>
      <c r="O140" s="37"/>
      <c r="P140" s="37"/>
      <c r="Q140" s="37"/>
      <c r="R140" s="37"/>
      <c r="S140" s="37"/>
      <c r="T140" s="37"/>
      <c r="U140" s="37"/>
      <c r="V140" s="37"/>
      <c r="W140" s="37"/>
      <c r="X140" s="37"/>
      <c r="Y140" s="37"/>
      <c r="Z140" s="37"/>
    </row>
    <row r="141" spans="1:26" ht="12.75" customHeight="1" x14ac:dyDescent="0.2">
      <c r="A141" s="37"/>
      <c r="B141" s="37"/>
      <c r="C141" s="37"/>
      <c r="D141" s="37"/>
      <c r="E141" s="43"/>
      <c r="F141" s="39"/>
      <c r="G141" s="39"/>
      <c r="H141" s="39"/>
      <c r="I141" s="39"/>
      <c r="J141" s="37"/>
      <c r="K141" s="64"/>
      <c r="L141" s="64"/>
      <c r="M141" s="64"/>
      <c r="N141" s="37"/>
      <c r="O141" s="37"/>
      <c r="P141" s="37"/>
      <c r="Q141" s="37"/>
      <c r="R141" s="37"/>
      <c r="S141" s="37"/>
      <c r="T141" s="37"/>
      <c r="U141" s="37"/>
      <c r="V141" s="37"/>
      <c r="W141" s="37"/>
      <c r="X141" s="37"/>
      <c r="Y141" s="37"/>
      <c r="Z141" s="37"/>
    </row>
    <row r="142" spans="1:26" ht="12.75" customHeight="1" x14ac:dyDescent="0.2">
      <c r="A142" s="37"/>
      <c r="B142" s="37"/>
      <c r="C142" s="37"/>
      <c r="D142" s="37"/>
      <c r="E142" s="43"/>
      <c r="F142" s="39"/>
      <c r="G142" s="39"/>
      <c r="H142" s="39"/>
      <c r="I142" s="39"/>
      <c r="J142" s="37"/>
      <c r="K142" s="64"/>
      <c r="L142" s="64"/>
      <c r="M142" s="64"/>
      <c r="N142" s="37"/>
      <c r="O142" s="37"/>
      <c r="P142" s="37"/>
      <c r="Q142" s="37"/>
      <c r="R142" s="37"/>
      <c r="S142" s="37"/>
      <c r="T142" s="37"/>
      <c r="U142" s="37"/>
      <c r="V142" s="37"/>
      <c r="W142" s="37"/>
      <c r="X142" s="37"/>
      <c r="Y142" s="37"/>
      <c r="Z142" s="37"/>
    </row>
    <row r="143" spans="1:26" ht="12.75" customHeight="1" x14ac:dyDescent="0.2">
      <c r="A143" s="37"/>
      <c r="B143" s="37"/>
      <c r="C143" s="37"/>
      <c r="D143" s="37"/>
      <c r="E143" s="43"/>
      <c r="F143" s="39"/>
      <c r="G143" s="39"/>
      <c r="H143" s="39"/>
      <c r="I143" s="39"/>
      <c r="J143" s="37"/>
      <c r="K143" s="64"/>
      <c r="L143" s="64"/>
      <c r="M143" s="64"/>
      <c r="N143" s="37"/>
      <c r="O143" s="37"/>
      <c r="P143" s="37"/>
      <c r="Q143" s="37"/>
      <c r="R143" s="37"/>
      <c r="S143" s="37"/>
      <c r="T143" s="37"/>
      <c r="U143" s="37"/>
      <c r="V143" s="37"/>
      <c r="W143" s="37"/>
      <c r="X143" s="37"/>
      <c r="Y143" s="37"/>
      <c r="Z143" s="37"/>
    </row>
    <row r="144" spans="1:26" ht="12.75" customHeight="1" x14ac:dyDescent="0.2">
      <c r="A144" s="37"/>
      <c r="B144" s="37"/>
      <c r="C144" s="37"/>
      <c r="D144" s="37"/>
      <c r="E144" s="43"/>
      <c r="F144" s="39"/>
      <c r="G144" s="39"/>
      <c r="H144" s="39"/>
      <c r="I144" s="39"/>
      <c r="J144" s="37"/>
      <c r="K144" s="64"/>
      <c r="L144" s="64"/>
      <c r="M144" s="64"/>
      <c r="N144" s="37"/>
      <c r="O144" s="37"/>
      <c r="P144" s="37"/>
      <c r="Q144" s="37"/>
      <c r="R144" s="37"/>
      <c r="S144" s="37"/>
      <c r="T144" s="37"/>
      <c r="U144" s="37"/>
      <c r="V144" s="37"/>
      <c r="W144" s="37"/>
      <c r="X144" s="37"/>
      <c r="Y144" s="37"/>
      <c r="Z144" s="37"/>
    </row>
    <row r="145" spans="1:26" ht="12.75" customHeight="1" x14ac:dyDescent="0.2">
      <c r="A145" s="37"/>
      <c r="B145" s="37"/>
      <c r="C145" s="37"/>
      <c r="D145" s="37"/>
      <c r="E145" s="43"/>
      <c r="F145" s="39"/>
      <c r="G145" s="39"/>
      <c r="H145" s="39"/>
      <c r="I145" s="39"/>
      <c r="J145" s="37"/>
      <c r="K145" s="64"/>
      <c r="L145" s="64"/>
      <c r="M145" s="64"/>
      <c r="N145" s="37"/>
      <c r="O145" s="37"/>
      <c r="P145" s="37"/>
      <c r="Q145" s="37"/>
      <c r="R145" s="37"/>
      <c r="S145" s="37"/>
      <c r="T145" s="37"/>
      <c r="U145" s="37"/>
      <c r="V145" s="37"/>
      <c r="W145" s="37"/>
      <c r="X145" s="37"/>
      <c r="Y145" s="37"/>
      <c r="Z145" s="37"/>
    </row>
    <row r="146" spans="1:26" ht="12.75" customHeight="1" x14ac:dyDescent="0.2">
      <c r="A146" s="37"/>
      <c r="B146" s="37"/>
      <c r="C146" s="37"/>
      <c r="D146" s="37"/>
      <c r="E146" s="43"/>
      <c r="F146" s="39"/>
      <c r="G146" s="39"/>
      <c r="H146" s="39"/>
      <c r="I146" s="39"/>
      <c r="J146" s="37"/>
      <c r="K146" s="64"/>
      <c r="L146" s="64"/>
      <c r="M146" s="64"/>
      <c r="N146" s="37"/>
      <c r="O146" s="37"/>
      <c r="P146" s="37"/>
      <c r="Q146" s="37"/>
      <c r="R146" s="37"/>
      <c r="S146" s="37"/>
      <c r="T146" s="37"/>
      <c r="U146" s="37"/>
      <c r="V146" s="37"/>
      <c r="W146" s="37"/>
      <c r="X146" s="37"/>
      <c r="Y146" s="37"/>
      <c r="Z146" s="37"/>
    </row>
    <row r="147" spans="1:26" ht="12.75" customHeight="1" x14ac:dyDescent="0.2">
      <c r="A147" s="37"/>
      <c r="B147" s="37"/>
      <c r="C147" s="37"/>
      <c r="D147" s="37"/>
      <c r="E147" s="43"/>
      <c r="F147" s="39"/>
      <c r="G147" s="39"/>
      <c r="H147" s="39"/>
      <c r="I147" s="39"/>
      <c r="J147" s="37"/>
      <c r="K147" s="64"/>
      <c r="L147" s="64"/>
      <c r="M147" s="64"/>
      <c r="N147" s="37"/>
      <c r="O147" s="37"/>
      <c r="P147" s="37"/>
      <c r="Q147" s="37"/>
      <c r="R147" s="37"/>
      <c r="S147" s="37"/>
      <c r="T147" s="37"/>
      <c r="U147" s="37"/>
      <c r="V147" s="37"/>
      <c r="W147" s="37"/>
      <c r="X147" s="37"/>
      <c r="Y147" s="37"/>
      <c r="Z147" s="37"/>
    </row>
    <row r="148" spans="1:26" ht="12.75" customHeight="1" x14ac:dyDescent="0.2">
      <c r="A148" s="37"/>
      <c r="B148" s="37"/>
      <c r="C148" s="37"/>
      <c r="D148" s="37"/>
      <c r="E148" s="43"/>
      <c r="F148" s="39"/>
      <c r="G148" s="39"/>
      <c r="H148" s="39"/>
      <c r="I148" s="39"/>
      <c r="J148" s="37"/>
      <c r="K148" s="64"/>
      <c r="L148" s="64"/>
      <c r="M148" s="64"/>
      <c r="N148" s="37"/>
      <c r="O148" s="37"/>
      <c r="P148" s="37"/>
      <c r="Q148" s="37"/>
      <c r="R148" s="37"/>
      <c r="S148" s="37"/>
      <c r="T148" s="37"/>
      <c r="U148" s="37"/>
      <c r="V148" s="37"/>
      <c r="W148" s="37"/>
      <c r="X148" s="37"/>
      <c r="Y148" s="37"/>
      <c r="Z148" s="37"/>
    </row>
    <row r="149" spans="1:26" ht="12.75" customHeight="1" x14ac:dyDescent="0.2">
      <c r="A149" s="37"/>
      <c r="B149" s="37"/>
      <c r="C149" s="37"/>
      <c r="D149" s="37"/>
      <c r="E149" s="43"/>
      <c r="F149" s="39"/>
      <c r="G149" s="39"/>
      <c r="H149" s="39"/>
      <c r="I149" s="39"/>
      <c r="J149" s="37"/>
      <c r="K149" s="64"/>
      <c r="L149" s="64"/>
      <c r="M149" s="64"/>
      <c r="N149" s="37"/>
      <c r="O149" s="37"/>
      <c r="P149" s="37"/>
      <c r="Q149" s="37"/>
      <c r="R149" s="37"/>
      <c r="S149" s="37"/>
      <c r="T149" s="37"/>
      <c r="U149" s="37"/>
      <c r="V149" s="37"/>
      <c r="W149" s="37"/>
      <c r="X149" s="37"/>
      <c r="Y149" s="37"/>
      <c r="Z149" s="37"/>
    </row>
    <row r="150" spans="1:26" ht="12.75" customHeight="1" x14ac:dyDescent="0.2">
      <c r="A150" s="37"/>
      <c r="B150" s="37"/>
      <c r="C150" s="37"/>
      <c r="D150" s="37"/>
      <c r="E150" s="43"/>
      <c r="F150" s="39"/>
      <c r="G150" s="39"/>
      <c r="H150" s="39"/>
      <c r="I150" s="39"/>
      <c r="J150" s="37"/>
      <c r="K150" s="64"/>
      <c r="L150" s="64"/>
      <c r="M150" s="64"/>
      <c r="N150" s="37"/>
      <c r="O150" s="37"/>
      <c r="P150" s="37"/>
      <c r="Q150" s="37"/>
      <c r="R150" s="37"/>
      <c r="S150" s="37"/>
      <c r="T150" s="37"/>
      <c r="U150" s="37"/>
      <c r="V150" s="37"/>
      <c r="W150" s="37"/>
      <c r="X150" s="37"/>
      <c r="Y150" s="37"/>
      <c r="Z150" s="37"/>
    </row>
    <row r="151" spans="1:26" ht="12.75" customHeight="1" x14ac:dyDescent="0.2">
      <c r="A151" s="37"/>
      <c r="B151" s="37"/>
      <c r="C151" s="37"/>
      <c r="D151" s="37"/>
      <c r="E151" s="43"/>
      <c r="F151" s="39"/>
      <c r="G151" s="39"/>
      <c r="H151" s="39"/>
      <c r="I151" s="39"/>
      <c r="J151" s="37"/>
      <c r="K151" s="64"/>
      <c r="L151" s="64"/>
      <c r="M151" s="64"/>
      <c r="N151" s="37"/>
      <c r="O151" s="37"/>
      <c r="P151" s="37"/>
      <c r="Q151" s="37"/>
      <c r="R151" s="37"/>
      <c r="S151" s="37"/>
      <c r="T151" s="37"/>
      <c r="U151" s="37"/>
      <c r="V151" s="37"/>
      <c r="W151" s="37"/>
      <c r="X151" s="37"/>
      <c r="Y151" s="37"/>
      <c r="Z151" s="37"/>
    </row>
    <row r="152" spans="1:26" ht="12.75" customHeight="1" x14ac:dyDescent="0.2">
      <c r="A152" s="37"/>
      <c r="B152" s="37"/>
      <c r="C152" s="37"/>
      <c r="D152" s="37"/>
      <c r="E152" s="43"/>
      <c r="F152" s="39"/>
      <c r="G152" s="39"/>
      <c r="H152" s="39"/>
      <c r="I152" s="39"/>
      <c r="J152" s="37"/>
      <c r="K152" s="64"/>
      <c r="L152" s="64"/>
      <c r="M152" s="64"/>
      <c r="N152" s="37"/>
      <c r="O152" s="37"/>
      <c r="P152" s="37"/>
      <c r="Q152" s="37"/>
      <c r="R152" s="37"/>
      <c r="S152" s="37"/>
      <c r="T152" s="37"/>
      <c r="U152" s="37"/>
      <c r="V152" s="37"/>
      <c r="W152" s="37"/>
      <c r="X152" s="37"/>
      <c r="Y152" s="37"/>
      <c r="Z152" s="37"/>
    </row>
    <row r="153" spans="1:26" ht="12.75" customHeight="1" x14ac:dyDescent="0.2">
      <c r="A153" s="37"/>
      <c r="B153" s="37"/>
      <c r="C153" s="37"/>
      <c r="D153" s="37"/>
      <c r="E153" s="43"/>
      <c r="F153" s="39"/>
      <c r="G153" s="39"/>
      <c r="H153" s="39"/>
      <c r="I153" s="39"/>
      <c r="J153" s="37"/>
      <c r="K153" s="64"/>
      <c r="L153" s="64"/>
      <c r="M153" s="64"/>
      <c r="N153" s="37"/>
      <c r="O153" s="37"/>
      <c r="P153" s="37"/>
      <c r="Q153" s="37"/>
      <c r="R153" s="37"/>
      <c r="S153" s="37"/>
      <c r="T153" s="37"/>
      <c r="U153" s="37"/>
      <c r="V153" s="37"/>
      <c r="W153" s="37"/>
      <c r="X153" s="37"/>
      <c r="Y153" s="37"/>
      <c r="Z153" s="37"/>
    </row>
    <row r="154" spans="1:26" ht="12.75" customHeight="1" x14ac:dyDescent="0.2">
      <c r="A154" s="37"/>
      <c r="B154" s="37"/>
      <c r="C154" s="37"/>
      <c r="D154" s="37"/>
      <c r="E154" s="43"/>
      <c r="F154" s="39"/>
      <c r="G154" s="39"/>
      <c r="H154" s="39"/>
      <c r="I154" s="39"/>
      <c r="J154" s="37"/>
      <c r="K154" s="64"/>
      <c r="L154" s="64"/>
      <c r="M154" s="64"/>
      <c r="N154" s="37"/>
      <c r="O154" s="37"/>
      <c r="P154" s="37"/>
      <c r="Q154" s="37"/>
      <c r="R154" s="37"/>
      <c r="S154" s="37"/>
      <c r="T154" s="37"/>
      <c r="U154" s="37"/>
      <c r="V154" s="37"/>
      <c r="W154" s="37"/>
      <c r="X154" s="37"/>
      <c r="Y154" s="37"/>
      <c r="Z154" s="37"/>
    </row>
    <row r="155" spans="1:26" ht="12.75" customHeight="1" x14ac:dyDescent="0.2">
      <c r="A155" s="37"/>
      <c r="B155" s="37"/>
      <c r="C155" s="37"/>
      <c r="D155" s="37"/>
      <c r="E155" s="43"/>
      <c r="F155" s="39"/>
      <c r="G155" s="39"/>
      <c r="H155" s="39"/>
      <c r="I155" s="39"/>
      <c r="J155" s="37"/>
      <c r="K155" s="64"/>
      <c r="L155" s="64"/>
      <c r="M155" s="64"/>
      <c r="N155" s="37"/>
      <c r="O155" s="37"/>
      <c r="P155" s="37"/>
      <c r="Q155" s="37"/>
      <c r="R155" s="37"/>
      <c r="S155" s="37"/>
      <c r="T155" s="37"/>
      <c r="U155" s="37"/>
      <c r="V155" s="37"/>
      <c r="W155" s="37"/>
      <c r="X155" s="37"/>
      <c r="Y155" s="37"/>
      <c r="Z155" s="37"/>
    </row>
    <row r="156" spans="1:26" ht="12.75" customHeight="1" x14ac:dyDescent="0.2">
      <c r="A156" s="37"/>
      <c r="B156" s="37"/>
      <c r="C156" s="37"/>
      <c r="D156" s="37"/>
      <c r="E156" s="43"/>
      <c r="F156" s="39"/>
      <c r="G156" s="39"/>
      <c r="H156" s="39"/>
      <c r="I156" s="39"/>
      <c r="J156" s="37"/>
      <c r="K156" s="64"/>
      <c r="L156" s="64"/>
      <c r="M156" s="64"/>
      <c r="N156" s="37"/>
      <c r="O156" s="37"/>
      <c r="P156" s="37"/>
      <c r="Q156" s="37"/>
      <c r="R156" s="37"/>
      <c r="S156" s="37"/>
      <c r="T156" s="37"/>
      <c r="U156" s="37"/>
      <c r="V156" s="37"/>
      <c r="W156" s="37"/>
      <c r="X156" s="37"/>
      <c r="Y156" s="37"/>
      <c r="Z156" s="37"/>
    </row>
    <row r="157" spans="1:26" ht="12.75" customHeight="1" x14ac:dyDescent="0.2">
      <c r="A157" s="37"/>
      <c r="B157" s="37"/>
      <c r="C157" s="37"/>
      <c r="D157" s="37"/>
      <c r="E157" s="43"/>
      <c r="F157" s="39"/>
      <c r="G157" s="39"/>
      <c r="H157" s="39"/>
      <c r="I157" s="39"/>
      <c r="J157" s="37"/>
      <c r="K157" s="64"/>
      <c r="L157" s="64"/>
      <c r="M157" s="64"/>
      <c r="N157" s="37"/>
      <c r="O157" s="37"/>
      <c r="P157" s="37"/>
      <c r="Q157" s="37"/>
      <c r="R157" s="37"/>
      <c r="S157" s="37"/>
      <c r="T157" s="37"/>
      <c r="U157" s="37"/>
      <c r="V157" s="37"/>
      <c r="W157" s="37"/>
      <c r="X157" s="37"/>
      <c r="Y157" s="37"/>
      <c r="Z157" s="37"/>
    </row>
    <row r="158" spans="1:26" ht="12.75" customHeight="1" x14ac:dyDescent="0.2">
      <c r="A158" s="37"/>
      <c r="B158" s="37"/>
      <c r="C158" s="37"/>
      <c r="D158" s="37"/>
      <c r="E158" s="43"/>
      <c r="F158" s="39"/>
      <c r="G158" s="39"/>
      <c r="H158" s="39"/>
      <c r="I158" s="39"/>
      <c r="J158" s="37"/>
      <c r="K158" s="64"/>
      <c r="L158" s="64"/>
      <c r="M158" s="64"/>
      <c r="N158" s="37"/>
      <c r="O158" s="37"/>
      <c r="P158" s="37"/>
      <c r="Q158" s="37"/>
      <c r="R158" s="37"/>
      <c r="S158" s="37"/>
      <c r="T158" s="37"/>
      <c r="U158" s="37"/>
      <c r="V158" s="37"/>
      <c r="W158" s="37"/>
      <c r="X158" s="37"/>
      <c r="Y158" s="37"/>
      <c r="Z158" s="37"/>
    </row>
    <row r="159" spans="1:26" ht="12.75" customHeight="1" x14ac:dyDescent="0.2">
      <c r="A159" s="37"/>
      <c r="B159" s="37"/>
      <c r="C159" s="37"/>
      <c r="D159" s="37"/>
      <c r="E159" s="43"/>
      <c r="F159" s="39"/>
      <c r="G159" s="39"/>
      <c r="H159" s="39"/>
      <c r="I159" s="39"/>
      <c r="J159" s="37"/>
      <c r="K159" s="64"/>
      <c r="L159" s="64"/>
      <c r="M159" s="64"/>
      <c r="N159" s="37"/>
      <c r="O159" s="37"/>
      <c r="P159" s="37"/>
      <c r="Q159" s="37"/>
      <c r="R159" s="37"/>
      <c r="S159" s="37"/>
      <c r="T159" s="37"/>
      <c r="U159" s="37"/>
      <c r="V159" s="37"/>
      <c r="W159" s="37"/>
      <c r="X159" s="37"/>
      <c r="Y159" s="37"/>
      <c r="Z159" s="37"/>
    </row>
    <row r="160" spans="1:26" ht="12.75" customHeight="1" x14ac:dyDescent="0.2">
      <c r="A160" s="37"/>
      <c r="B160" s="37"/>
      <c r="C160" s="37"/>
      <c r="D160" s="37"/>
      <c r="E160" s="43"/>
      <c r="F160" s="39"/>
      <c r="G160" s="39"/>
      <c r="H160" s="39"/>
      <c r="I160" s="39"/>
      <c r="J160" s="37"/>
      <c r="K160" s="64"/>
      <c r="L160" s="64"/>
      <c r="M160" s="64"/>
      <c r="N160" s="37"/>
      <c r="O160" s="37"/>
      <c r="P160" s="37"/>
      <c r="Q160" s="37"/>
      <c r="R160" s="37"/>
      <c r="S160" s="37"/>
      <c r="T160" s="37"/>
      <c r="U160" s="37"/>
      <c r="V160" s="37"/>
      <c r="W160" s="37"/>
      <c r="X160" s="37"/>
      <c r="Y160" s="37"/>
      <c r="Z160" s="37"/>
    </row>
    <row r="161" spans="1:26" ht="12.75" customHeight="1" x14ac:dyDescent="0.2">
      <c r="A161" s="37"/>
      <c r="B161" s="37"/>
      <c r="C161" s="37"/>
      <c r="D161" s="37"/>
      <c r="E161" s="43"/>
      <c r="F161" s="39"/>
      <c r="G161" s="39"/>
      <c r="H161" s="39"/>
      <c r="I161" s="39"/>
      <c r="J161" s="37"/>
      <c r="K161" s="64"/>
      <c r="L161" s="64"/>
      <c r="M161" s="64"/>
      <c r="N161" s="37"/>
      <c r="O161" s="37"/>
      <c r="P161" s="37"/>
      <c r="Q161" s="37"/>
      <c r="R161" s="37"/>
      <c r="S161" s="37"/>
      <c r="T161" s="37"/>
      <c r="U161" s="37"/>
      <c r="V161" s="37"/>
      <c r="W161" s="37"/>
      <c r="X161" s="37"/>
      <c r="Y161" s="37"/>
      <c r="Z161" s="37"/>
    </row>
    <row r="162" spans="1:26" ht="12.75" customHeight="1" x14ac:dyDescent="0.2">
      <c r="A162" s="37"/>
      <c r="B162" s="37"/>
      <c r="C162" s="37"/>
      <c r="D162" s="37"/>
      <c r="E162" s="43"/>
      <c r="F162" s="39"/>
      <c r="G162" s="39"/>
      <c r="H162" s="39"/>
      <c r="I162" s="39"/>
      <c r="J162" s="37"/>
      <c r="K162" s="64"/>
      <c r="L162" s="64"/>
      <c r="M162" s="64"/>
      <c r="N162" s="37"/>
      <c r="O162" s="37"/>
      <c r="P162" s="37"/>
      <c r="Q162" s="37"/>
      <c r="R162" s="37"/>
      <c r="S162" s="37"/>
      <c r="T162" s="37"/>
      <c r="U162" s="37"/>
      <c r="V162" s="37"/>
      <c r="W162" s="37"/>
      <c r="X162" s="37"/>
      <c r="Y162" s="37"/>
      <c r="Z162" s="37"/>
    </row>
    <row r="163" spans="1:26" ht="12.75" customHeight="1" x14ac:dyDescent="0.2">
      <c r="A163" s="37"/>
      <c r="B163" s="37"/>
      <c r="C163" s="37"/>
      <c r="D163" s="37"/>
      <c r="E163" s="43"/>
      <c r="F163" s="39"/>
      <c r="G163" s="39"/>
      <c r="H163" s="39"/>
      <c r="I163" s="39"/>
      <c r="J163" s="37"/>
      <c r="K163" s="64"/>
      <c r="L163" s="64"/>
      <c r="M163" s="64"/>
      <c r="N163" s="37"/>
      <c r="O163" s="37"/>
      <c r="P163" s="37"/>
      <c r="Q163" s="37"/>
      <c r="R163" s="37"/>
      <c r="S163" s="37"/>
      <c r="T163" s="37"/>
      <c r="U163" s="37"/>
      <c r="V163" s="37"/>
      <c r="W163" s="37"/>
      <c r="X163" s="37"/>
      <c r="Y163" s="37"/>
      <c r="Z163" s="37"/>
    </row>
    <row r="164" spans="1:26" ht="12.75" customHeight="1" x14ac:dyDescent="0.2">
      <c r="A164" s="37"/>
      <c r="B164" s="37"/>
      <c r="C164" s="37"/>
      <c r="D164" s="37"/>
      <c r="E164" s="43"/>
      <c r="F164" s="39"/>
      <c r="G164" s="39"/>
      <c r="H164" s="39"/>
      <c r="I164" s="39"/>
      <c r="J164" s="37"/>
      <c r="K164" s="64"/>
      <c r="L164" s="64"/>
      <c r="M164" s="64"/>
      <c r="N164" s="37"/>
      <c r="O164" s="37"/>
      <c r="P164" s="37"/>
      <c r="Q164" s="37"/>
      <c r="R164" s="37"/>
      <c r="S164" s="37"/>
      <c r="T164" s="37"/>
      <c r="U164" s="37"/>
      <c r="V164" s="37"/>
      <c r="W164" s="37"/>
      <c r="X164" s="37"/>
      <c r="Y164" s="37"/>
      <c r="Z164" s="37"/>
    </row>
    <row r="165" spans="1:26" ht="12.75" customHeight="1" x14ac:dyDescent="0.2">
      <c r="A165" s="37"/>
      <c r="B165" s="37"/>
      <c r="C165" s="37"/>
      <c r="D165" s="37"/>
      <c r="E165" s="43"/>
      <c r="F165" s="39"/>
      <c r="G165" s="39"/>
      <c r="H165" s="39"/>
      <c r="I165" s="39"/>
      <c r="J165" s="37"/>
      <c r="K165" s="64"/>
      <c r="L165" s="64"/>
      <c r="M165" s="64"/>
      <c r="N165" s="37"/>
      <c r="O165" s="37"/>
      <c r="P165" s="37"/>
      <c r="Q165" s="37"/>
      <c r="R165" s="37"/>
      <c r="S165" s="37"/>
      <c r="T165" s="37"/>
      <c r="U165" s="37"/>
      <c r="V165" s="37"/>
      <c r="W165" s="37"/>
      <c r="X165" s="37"/>
      <c r="Y165" s="37"/>
      <c r="Z165" s="37"/>
    </row>
    <row r="166" spans="1:26" ht="12.75" customHeight="1" x14ac:dyDescent="0.2">
      <c r="A166" s="37"/>
      <c r="B166" s="37"/>
      <c r="C166" s="37"/>
      <c r="D166" s="37"/>
      <c r="E166" s="43"/>
      <c r="F166" s="39"/>
      <c r="G166" s="39"/>
      <c r="H166" s="39"/>
      <c r="I166" s="39"/>
      <c r="J166" s="37"/>
      <c r="K166" s="64"/>
      <c r="L166" s="64"/>
      <c r="M166" s="64"/>
      <c r="N166" s="37"/>
      <c r="O166" s="37"/>
      <c r="P166" s="37"/>
      <c r="Q166" s="37"/>
      <c r="R166" s="37"/>
      <c r="S166" s="37"/>
      <c r="T166" s="37"/>
      <c r="U166" s="37"/>
      <c r="V166" s="37"/>
      <c r="W166" s="37"/>
      <c r="X166" s="37"/>
      <c r="Y166" s="37"/>
      <c r="Z166" s="37"/>
    </row>
    <row r="167" spans="1:26" ht="12.75" customHeight="1" x14ac:dyDescent="0.2">
      <c r="A167" s="37"/>
      <c r="B167" s="37"/>
      <c r="C167" s="37"/>
      <c r="D167" s="37"/>
      <c r="E167" s="43"/>
      <c r="F167" s="39"/>
      <c r="G167" s="39"/>
      <c r="H167" s="39"/>
      <c r="I167" s="39"/>
      <c r="J167" s="37"/>
      <c r="K167" s="64"/>
      <c r="L167" s="64"/>
      <c r="M167" s="64"/>
      <c r="N167" s="37"/>
      <c r="O167" s="37"/>
      <c r="P167" s="37"/>
      <c r="Q167" s="37"/>
      <c r="R167" s="37"/>
      <c r="S167" s="37"/>
      <c r="T167" s="37"/>
      <c r="U167" s="37"/>
      <c r="V167" s="37"/>
      <c r="W167" s="37"/>
      <c r="X167" s="37"/>
      <c r="Y167" s="37"/>
      <c r="Z167" s="37"/>
    </row>
    <row r="168" spans="1:26" ht="12.75" customHeight="1" x14ac:dyDescent="0.2">
      <c r="A168" s="37"/>
      <c r="B168" s="37"/>
      <c r="C168" s="37"/>
      <c r="D168" s="37"/>
      <c r="E168" s="43"/>
      <c r="F168" s="39"/>
      <c r="G168" s="39"/>
      <c r="H168" s="39"/>
      <c r="I168" s="39"/>
      <c r="J168" s="37"/>
      <c r="K168" s="64"/>
      <c r="L168" s="64"/>
      <c r="M168" s="64"/>
      <c r="N168" s="37"/>
      <c r="O168" s="37"/>
      <c r="P168" s="37"/>
      <c r="Q168" s="37"/>
      <c r="R168" s="37"/>
      <c r="S168" s="37"/>
      <c r="T168" s="37"/>
      <c r="U168" s="37"/>
      <c r="V168" s="37"/>
      <c r="W168" s="37"/>
      <c r="X168" s="37"/>
      <c r="Y168" s="37"/>
      <c r="Z168" s="37"/>
    </row>
    <row r="169" spans="1:26" ht="12.75" customHeight="1" x14ac:dyDescent="0.2">
      <c r="A169" s="37"/>
      <c r="B169" s="37"/>
      <c r="C169" s="37"/>
      <c r="D169" s="37"/>
      <c r="E169" s="43"/>
      <c r="F169" s="39"/>
      <c r="G169" s="39"/>
      <c r="H169" s="39"/>
      <c r="I169" s="39"/>
      <c r="J169" s="37"/>
      <c r="K169" s="64"/>
      <c r="L169" s="64"/>
      <c r="M169" s="64"/>
      <c r="N169" s="37"/>
      <c r="O169" s="37"/>
      <c r="P169" s="37"/>
      <c r="Q169" s="37"/>
      <c r="R169" s="37"/>
      <c r="S169" s="37"/>
      <c r="T169" s="37"/>
      <c r="U169" s="37"/>
      <c r="V169" s="37"/>
      <c r="W169" s="37"/>
      <c r="X169" s="37"/>
      <c r="Y169" s="37"/>
      <c r="Z169" s="37"/>
    </row>
    <row r="170" spans="1:26" ht="12.75" customHeight="1" x14ac:dyDescent="0.2">
      <c r="A170" s="37"/>
      <c r="B170" s="37"/>
      <c r="C170" s="37"/>
      <c r="D170" s="37"/>
      <c r="E170" s="43"/>
      <c r="F170" s="39"/>
      <c r="G170" s="39"/>
      <c r="H170" s="39"/>
      <c r="I170" s="39"/>
      <c r="J170" s="37"/>
      <c r="K170" s="64"/>
      <c r="L170" s="64"/>
      <c r="M170" s="64"/>
      <c r="N170" s="37"/>
      <c r="O170" s="37"/>
      <c r="P170" s="37"/>
      <c r="Q170" s="37"/>
      <c r="R170" s="37"/>
      <c r="S170" s="37"/>
      <c r="T170" s="37"/>
      <c r="U170" s="37"/>
      <c r="V170" s="37"/>
      <c r="W170" s="37"/>
      <c r="X170" s="37"/>
      <c r="Y170" s="37"/>
      <c r="Z170" s="37"/>
    </row>
    <row r="171" spans="1:26" ht="12.75" customHeight="1" x14ac:dyDescent="0.2">
      <c r="A171" s="37"/>
      <c r="B171" s="37"/>
      <c r="C171" s="37"/>
      <c r="D171" s="37"/>
      <c r="E171" s="43"/>
      <c r="F171" s="39"/>
      <c r="G171" s="39"/>
      <c r="H171" s="39"/>
      <c r="I171" s="39"/>
      <c r="J171" s="37"/>
      <c r="K171" s="64"/>
      <c r="L171" s="64"/>
      <c r="M171" s="64"/>
      <c r="N171" s="37"/>
      <c r="O171" s="37"/>
      <c r="P171" s="37"/>
      <c r="Q171" s="37"/>
      <c r="R171" s="37"/>
      <c r="S171" s="37"/>
      <c r="T171" s="37"/>
      <c r="U171" s="37"/>
      <c r="V171" s="37"/>
      <c r="W171" s="37"/>
      <c r="X171" s="37"/>
      <c r="Y171" s="37"/>
      <c r="Z171" s="37"/>
    </row>
    <row r="172" spans="1:26" ht="12.75" customHeight="1" x14ac:dyDescent="0.2">
      <c r="A172" s="37"/>
      <c r="B172" s="37"/>
      <c r="C172" s="37"/>
      <c r="D172" s="37"/>
      <c r="E172" s="43"/>
      <c r="F172" s="39"/>
      <c r="G172" s="39"/>
      <c r="H172" s="39"/>
      <c r="I172" s="39"/>
      <c r="J172" s="37"/>
      <c r="K172" s="64"/>
      <c r="L172" s="64"/>
      <c r="M172" s="64"/>
      <c r="N172" s="37"/>
      <c r="O172" s="37"/>
      <c r="P172" s="37"/>
      <c r="Q172" s="37"/>
      <c r="R172" s="37"/>
      <c r="S172" s="37"/>
      <c r="T172" s="37"/>
      <c r="U172" s="37"/>
      <c r="V172" s="37"/>
      <c r="W172" s="37"/>
      <c r="X172" s="37"/>
      <c r="Y172" s="37"/>
      <c r="Z172" s="37"/>
    </row>
    <row r="173" spans="1:26" ht="12.75" customHeight="1" x14ac:dyDescent="0.2">
      <c r="A173" s="37"/>
      <c r="B173" s="37"/>
      <c r="C173" s="37"/>
      <c r="D173" s="37"/>
      <c r="E173" s="43"/>
      <c r="F173" s="39"/>
      <c r="G173" s="39"/>
      <c r="H173" s="39"/>
      <c r="I173" s="39"/>
      <c r="J173" s="37"/>
      <c r="K173" s="64"/>
      <c r="L173" s="64"/>
      <c r="M173" s="64"/>
      <c r="N173" s="37"/>
      <c r="O173" s="37"/>
      <c r="P173" s="37"/>
      <c r="Q173" s="37"/>
      <c r="R173" s="37"/>
      <c r="S173" s="37"/>
      <c r="T173" s="37"/>
      <c r="U173" s="37"/>
      <c r="V173" s="37"/>
      <c r="W173" s="37"/>
      <c r="X173" s="37"/>
      <c r="Y173" s="37"/>
      <c r="Z173" s="37"/>
    </row>
    <row r="174" spans="1:26" ht="12.75" customHeight="1" x14ac:dyDescent="0.2">
      <c r="A174" s="37"/>
      <c r="B174" s="37"/>
      <c r="C174" s="37"/>
      <c r="D174" s="37"/>
      <c r="E174" s="43"/>
      <c r="F174" s="39"/>
      <c r="G174" s="39"/>
      <c r="H174" s="39"/>
      <c r="I174" s="39"/>
      <c r="J174" s="37"/>
      <c r="K174" s="64"/>
      <c r="L174" s="64"/>
      <c r="M174" s="64"/>
      <c r="N174" s="37"/>
      <c r="O174" s="37"/>
      <c r="P174" s="37"/>
      <c r="Q174" s="37"/>
      <c r="R174" s="37"/>
      <c r="S174" s="37"/>
      <c r="T174" s="37"/>
      <c r="U174" s="37"/>
      <c r="V174" s="37"/>
      <c r="W174" s="37"/>
      <c r="X174" s="37"/>
      <c r="Y174" s="37"/>
      <c r="Z174" s="37"/>
    </row>
    <row r="175" spans="1:26" ht="12.75" customHeight="1" x14ac:dyDescent="0.2">
      <c r="A175" s="37"/>
      <c r="B175" s="37"/>
      <c r="C175" s="37"/>
      <c r="D175" s="37"/>
      <c r="E175" s="43"/>
      <c r="F175" s="39"/>
      <c r="G175" s="39"/>
      <c r="H175" s="39"/>
      <c r="I175" s="39"/>
      <c r="J175" s="37"/>
      <c r="K175" s="64"/>
      <c r="L175" s="64"/>
      <c r="M175" s="64"/>
      <c r="N175" s="37"/>
      <c r="O175" s="37"/>
      <c r="P175" s="37"/>
      <c r="Q175" s="37"/>
      <c r="R175" s="37"/>
      <c r="S175" s="37"/>
      <c r="T175" s="37"/>
      <c r="U175" s="37"/>
      <c r="V175" s="37"/>
      <c r="W175" s="37"/>
      <c r="X175" s="37"/>
      <c r="Y175" s="37"/>
      <c r="Z175" s="37"/>
    </row>
    <row r="176" spans="1:26" ht="12.75" customHeight="1" x14ac:dyDescent="0.2">
      <c r="A176" s="37"/>
      <c r="B176" s="37"/>
      <c r="C176" s="37"/>
      <c r="D176" s="37"/>
      <c r="E176" s="43"/>
      <c r="F176" s="39"/>
      <c r="G176" s="39"/>
      <c r="H176" s="39"/>
      <c r="I176" s="39"/>
      <c r="J176" s="37"/>
      <c r="K176" s="64"/>
      <c r="L176" s="64"/>
      <c r="M176" s="64"/>
      <c r="N176" s="37"/>
      <c r="O176" s="37"/>
      <c r="P176" s="37"/>
      <c r="Q176" s="37"/>
      <c r="R176" s="37"/>
      <c r="S176" s="37"/>
      <c r="T176" s="37"/>
      <c r="U176" s="37"/>
      <c r="V176" s="37"/>
      <c r="W176" s="37"/>
      <c r="X176" s="37"/>
      <c r="Y176" s="37"/>
      <c r="Z176" s="37"/>
    </row>
    <row r="177" spans="1:26" ht="12.75" customHeight="1" x14ac:dyDescent="0.2">
      <c r="A177" s="37"/>
      <c r="B177" s="37"/>
      <c r="C177" s="37"/>
      <c r="D177" s="37"/>
      <c r="E177" s="43"/>
      <c r="F177" s="39"/>
      <c r="G177" s="39"/>
      <c r="H177" s="39"/>
      <c r="I177" s="39"/>
      <c r="J177" s="37"/>
      <c r="K177" s="64"/>
      <c r="L177" s="64"/>
      <c r="M177" s="64"/>
      <c r="N177" s="37"/>
      <c r="O177" s="37"/>
      <c r="P177" s="37"/>
      <c r="Q177" s="37"/>
      <c r="R177" s="37"/>
      <c r="S177" s="37"/>
      <c r="T177" s="37"/>
      <c r="U177" s="37"/>
      <c r="V177" s="37"/>
      <c r="W177" s="37"/>
      <c r="X177" s="37"/>
      <c r="Y177" s="37"/>
      <c r="Z177" s="37"/>
    </row>
    <row r="178" spans="1:26" ht="12.75" customHeight="1" x14ac:dyDescent="0.2">
      <c r="A178" s="37"/>
      <c r="B178" s="37"/>
      <c r="C178" s="37"/>
      <c r="D178" s="37"/>
      <c r="E178" s="43"/>
      <c r="F178" s="39"/>
      <c r="G178" s="39"/>
      <c r="H178" s="39"/>
      <c r="I178" s="39"/>
      <c r="J178" s="37"/>
      <c r="K178" s="64"/>
      <c r="L178" s="64"/>
      <c r="M178" s="64"/>
      <c r="N178" s="37"/>
      <c r="O178" s="37"/>
      <c r="P178" s="37"/>
      <c r="Q178" s="37"/>
      <c r="R178" s="37"/>
      <c r="S178" s="37"/>
      <c r="T178" s="37"/>
      <c r="U178" s="37"/>
      <c r="V178" s="37"/>
      <c r="W178" s="37"/>
      <c r="X178" s="37"/>
      <c r="Y178" s="37"/>
      <c r="Z178" s="37"/>
    </row>
    <row r="179" spans="1:26" ht="12.75" customHeight="1" x14ac:dyDescent="0.2">
      <c r="A179" s="37"/>
      <c r="B179" s="37"/>
      <c r="C179" s="37"/>
      <c r="D179" s="37"/>
      <c r="E179" s="43"/>
      <c r="F179" s="39"/>
      <c r="G179" s="39"/>
      <c r="H179" s="39"/>
      <c r="I179" s="39"/>
      <c r="J179" s="37"/>
      <c r="K179" s="64"/>
      <c r="L179" s="64"/>
      <c r="M179" s="64"/>
      <c r="N179" s="37"/>
      <c r="O179" s="37"/>
      <c r="P179" s="37"/>
      <c r="Q179" s="37"/>
      <c r="R179" s="37"/>
      <c r="S179" s="37"/>
      <c r="T179" s="37"/>
      <c r="U179" s="37"/>
      <c r="V179" s="37"/>
      <c r="W179" s="37"/>
      <c r="X179" s="37"/>
      <c r="Y179" s="37"/>
      <c r="Z179" s="37"/>
    </row>
    <row r="180" spans="1:26" ht="12.75" customHeight="1" x14ac:dyDescent="0.2">
      <c r="A180" s="37"/>
      <c r="B180" s="37"/>
      <c r="C180" s="37"/>
      <c r="D180" s="37"/>
      <c r="E180" s="43"/>
      <c r="F180" s="39"/>
      <c r="G180" s="39"/>
      <c r="H180" s="39"/>
      <c r="I180" s="39"/>
      <c r="J180" s="37"/>
      <c r="K180" s="64"/>
      <c r="L180" s="64"/>
      <c r="M180" s="64"/>
      <c r="N180" s="37"/>
      <c r="O180" s="37"/>
      <c r="P180" s="37"/>
      <c r="Q180" s="37"/>
      <c r="R180" s="37"/>
      <c r="S180" s="37"/>
      <c r="T180" s="37"/>
      <c r="U180" s="37"/>
      <c r="V180" s="37"/>
      <c r="W180" s="37"/>
      <c r="X180" s="37"/>
      <c r="Y180" s="37"/>
      <c r="Z180" s="37"/>
    </row>
    <row r="181" spans="1:26" ht="12.75" customHeight="1" x14ac:dyDescent="0.2">
      <c r="A181" s="37"/>
      <c r="B181" s="37"/>
      <c r="C181" s="37"/>
      <c r="D181" s="37"/>
      <c r="E181" s="43"/>
      <c r="F181" s="39"/>
      <c r="G181" s="39"/>
      <c r="H181" s="39"/>
      <c r="I181" s="39"/>
      <c r="J181" s="37"/>
      <c r="K181" s="64"/>
      <c r="L181" s="64"/>
      <c r="M181" s="64"/>
      <c r="N181" s="37"/>
      <c r="O181" s="37"/>
      <c r="P181" s="37"/>
      <c r="Q181" s="37"/>
      <c r="R181" s="37"/>
      <c r="S181" s="37"/>
      <c r="T181" s="37"/>
      <c r="U181" s="37"/>
      <c r="V181" s="37"/>
      <c r="W181" s="37"/>
      <c r="X181" s="37"/>
      <c r="Y181" s="37"/>
      <c r="Z181" s="37"/>
    </row>
    <row r="182" spans="1:26" ht="12.75" customHeight="1" x14ac:dyDescent="0.2">
      <c r="A182" s="37"/>
      <c r="B182" s="37"/>
      <c r="C182" s="37"/>
      <c r="D182" s="37"/>
      <c r="E182" s="43"/>
      <c r="F182" s="39"/>
      <c r="G182" s="39"/>
      <c r="H182" s="39"/>
      <c r="I182" s="39"/>
      <c r="J182" s="37"/>
      <c r="K182" s="64"/>
      <c r="L182" s="64"/>
      <c r="M182" s="64"/>
      <c r="N182" s="37"/>
      <c r="O182" s="37"/>
      <c r="P182" s="37"/>
      <c r="Q182" s="37"/>
      <c r="R182" s="37"/>
      <c r="S182" s="37"/>
      <c r="T182" s="37"/>
      <c r="U182" s="37"/>
      <c r="V182" s="37"/>
      <c r="W182" s="37"/>
      <c r="X182" s="37"/>
      <c r="Y182" s="37"/>
      <c r="Z182" s="37"/>
    </row>
    <row r="183" spans="1:26" ht="12.75" customHeight="1" x14ac:dyDescent="0.2">
      <c r="A183" s="37"/>
      <c r="B183" s="37"/>
      <c r="C183" s="37"/>
      <c r="D183" s="37"/>
      <c r="E183" s="43"/>
      <c r="F183" s="39"/>
      <c r="G183" s="39"/>
      <c r="H183" s="39"/>
      <c r="I183" s="39"/>
      <c r="J183" s="37"/>
      <c r="K183" s="64"/>
      <c r="L183" s="64"/>
      <c r="M183" s="64"/>
      <c r="N183" s="37"/>
      <c r="O183" s="37"/>
      <c r="P183" s="37"/>
      <c r="Q183" s="37"/>
      <c r="R183" s="37"/>
      <c r="S183" s="37"/>
      <c r="T183" s="37"/>
      <c r="U183" s="37"/>
      <c r="V183" s="37"/>
      <c r="W183" s="37"/>
      <c r="X183" s="37"/>
      <c r="Y183" s="37"/>
      <c r="Z183" s="37"/>
    </row>
    <row r="184" spans="1:26" ht="12.75" customHeight="1" x14ac:dyDescent="0.2">
      <c r="A184" s="37"/>
      <c r="B184" s="37"/>
      <c r="C184" s="37"/>
      <c r="D184" s="37"/>
      <c r="E184" s="43"/>
      <c r="F184" s="39"/>
      <c r="G184" s="39"/>
      <c r="H184" s="39"/>
      <c r="I184" s="39"/>
      <c r="J184" s="37"/>
      <c r="K184" s="64"/>
      <c r="L184" s="64"/>
      <c r="M184" s="64"/>
      <c r="N184" s="37"/>
      <c r="O184" s="37"/>
      <c r="P184" s="37"/>
      <c r="Q184" s="37"/>
      <c r="R184" s="37"/>
      <c r="S184" s="37"/>
      <c r="T184" s="37"/>
      <c r="U184" s="37"/>
      <c r="V184" s="37"/>
      <c r="W184" s="37"/>
      <c r="X184" s="37"/>
      <c r="Y184" s="37"/>
      <c r="Z184" s="37"/>
    </row>
    <row r="185" spans="1:26" ht="12.75" customHeight="1" x14ac:dyDescent="0.2">
      <c r="A185" s="37"/>
      <c r="B185" s="37"/>
      <c r="C185" s="37"/>
      <c r="D185" s="37"/>
      <c r="E185" s="43"/>
      <c r="F185" s="39"/>
      <c r="G185" s="39"/>
      <c r="H185" s="39"/>
      <c r="I185" s="39"/>
      <c r="J185" s="37"/>
      <c r="K185" s="64"/>
      <c r="L185" s="64"/>
      <c r="M185" s="64"/>
      <c r="N185" s="37"/>
      <c r="O185" s="37"/>
      <c r="P185" s="37"/>
      <c r="Q185" s="37"/>
      <c r="R185" s="37"/>
      <c r="S185" s="37"/>
      <c r="T185" s="37"/>
      <c r="U185" s="37"/>
      <c r="V185" s="37"/>
      <c r="W185" s="37"/>
      <c r="X185" s="37"/>
      <c r="Y185" s="37"/>
      <c r="Z185" s="37"/>
    </row>
    <row r="186" spans="1:26" ht="12.75" customHeight="1" x14ac:dyDescent="0.2">
      <c r="A186" s="37"/>
      <c r="B186" s="37"/>
      <c r="C186" s="37"/>
      <c r="D186" s="37"/>
      <c r="E186" s="43"/>
      <c r="F186" s="39"/>
      <c r="G186" s="39"/>
      <c r="H186" s="39"/>
      <c r="I186" s="39"/>
      <c r="J186" s="37"/>
      <c r="K186" s="64"/>
      <c r="L186" s="64"/>
      <c r="M186" s="64"/>
      <c r="N186" s="37"/>
      <c r="O186" s="37"/>
      <c r="P186" s="37"/>
      <c r="Q186" s="37"/>
      <c r="R186" s="37"/>
      <c r="S186" s="37"/>
      <c r="T186" s="37"/>
      <c r="U186" s="37"/>
      <c r="V186" s="37"/>
      <c r="W186" s="37"/>
      <c r="X186" s="37"/>
      <c r="Y186" s="37"/>
      <c r="Z186" s="37"/>
    </row>
    <row r="187" spans="1:26" ht="12.75" customHeight="1" x14ac:dyDescent="0.2">
      <c r="A187" s="37"/>
      <c r="B187" s="37"/>
      <c r="C187" s="37"/>
      <c r="D187" s="37"/>
      <c r="E187" s="43"/>
      <c r="F187" s="39"/>
      <c r="G187" s="39"/>
      <c r="H187" s="39"/>
      <c r="I187" s="39"/>
      <c r="J187" s="37"/>
      <c r="K187" s="64"/>
      <c r="L187" s="64"/>
      <c r="M187" s="64"/>
      <c r="N187" s="37"/>
      <c r="O187" s="37"/>
      <c r="P187" s="37"/>
      <c r="Q187" s="37"/>
      <c r="R187" s="37"/>
      <c r="S187" s="37"/>
      <c r="T187" s="37"/>
      <c r="U187" s="37"/>
      <c r="V187" s="37"/>
      <c r="W187" s="37"/>
      <c r="X187" s="37"/>
      <c r="Y187" s="37"/>
      <c r="Z187" s="37"/>
    </row>
    <row r="188" spans="1:26" ht="12.75" customHeight="1" x14ac:dyDescent="0.2">
      <c r="A188" s="37"/>
      <c r="B188" s="37"/>
      <c r="C188" s="37"/>
      <c r="D188" s="37"/>
      <c r="E188" s="43"/>
      <c r="F188" s="39"/>
      <c r="G188" s="39"/>
      <c r="H188" s="39"/>
      <c r="I188" s="39"/>
      <c r="J188" s="37"/>
      <c r="K188" s="64"/>
      <c r="L188" s="64"/>
      <c r="M188" s="64"/>
      <c r="N188" s="37"/>
      <c r="O188" s="37"/>
      <c r="P188" s="37"/>
      <c r="Q188" s="37"/>
      <c r="R188" s="37"/>
      <c r="S188" s="37"/>
      <c r="T188" s="37"/>
      <c r="U188" s="37"/>
      <c r="V188" s="37"/>
      <c r="W188" s="37"/>
      <c r="X188" s="37"/>
      <c r="Y188" s="37"/>
      <c r="Z188" s="37"/>
    </row>
    <row r="189" spans="1:26" ht="12.75" customHeight="1" x14ac:dyDescent="0.2">
      <c r="A189" s="37"/>
      <c r="B189" s="37"/>
      <c r="C189" s="37"/>
      <c r="D189" s="37"/>
      <c r="E189" s="43"/>
      <c r="F189" s="39"/>
      <c r="G189" s="39"/>
      <c r="H189" s="39"/>
      <c r="I189" s="39"/>
      <c r="J189" s="37"/>
      <c r="K189" s="64"/>
      <c r="L189" s="64"/>
      <c r="M189" s="64"/>
      <c r="N189" s="37"/>
      <c r="O189" s="37"/>
      <c r="P189" s="37"/>
      <c r="Q189" s="37"/>
      <c r="R189" s="37"/>
      <c r="S189" s="37"/>
      <c r="T189" s="37"/>
      <c r="U189" s="37"/>
      <c r="V189" s="37"/>
      <c r="W189" s="37"/>
      <c r="X189" s="37"/>
      <c r="Y189" s="37"/>
      <c r="Z189" s="37"/>
    </row>
    <row r="190" spans="1:26" ht="12.75" customHeight="1" x14ac:dyDescent="0.2">
      <c r="A190" s="37"/>
      <c r="B190" s="37"/>
      <c r="C190" s="37"/>
      <c r="D190" s="37"/>
      <c r="E190" s="43"/>
      <c r="F190" s="39"/>
      <c r="G190" s="39"/>
      <c r="H190" s="39"/>
      <c r="I190" s="39"/>
      <c r="J190" s="37"/>
      <c r="K190" s="64"/>
      <c r="L190" s="64"/>
      <c r="M190" s="64"/>
      <c r="N190" s="37"/>
      <c r="O190" s="37"/>
      <c r="P190" s="37"/>
      <c r="Q190" s="37"/>
      <c r="R190" s="37"/>
      <c r="S190" s="37"/>
      <c r="T190" s="37"/>
      <c r="U190" s="37"/>
      <c r="V190" s="37"/>
      <c r="W190" s="37"/>
      <c r="X190" s="37"/>
      <c r="Y190" s="37"/>
      <c r="Z190" s="37"/>
    </row>
    <row r="191" spans="1:26" ht="12.75" customHeight="1" x14ac:dyDescent="0.2">
      <c r="A191" s="37"/>
      <c r="B191" s="37"/>
      <c r="C191" s="37"/>
      <c r="D191" s="37"/>
      <c r="E191" s="43"/>
      <c r="F191" s="39"/>
      <c r="G191" s="39"/>
      <c r="H191" s="39"/>
      <c r="I191" s="39"/>
      <c r="J191" s="37"/>
      <c r="K191" s="64"/>
      <c r="L191" s="64"/>
      <c r="M191" s="64"/>
      <c r="N191" s="37"/>
      <c r="O191" s="37"/>
      <c r="P191" s="37"/>
      <c r="Q191" s="37"/>
      <c r="R191" s="37"/>
      <c r="S191" s="37"/>
      <c r="T191" s="37"/>
      <c r="U191" s="37"/>
      <c r="V191" s="37"/>
      <c r="W191" s="37"/>
      <c r="X191" s="37"/>
      <c r="Y191" s="37"/>
      <c r="Z191" s="37"/>
    </row>
    <row r="192" spans="1:26" ht="12.75" customHeight="1" x14ac:dyDescent="0.2">
      <c r="A192" s="37"/>
      <c r="B192" s="37"/>
      <c r="C192" s="37"/>
      <c r="D192" s="37"/>
      <c r="E192" s="43"/>
      <c r="F192" s="39"/>
      <c r="G192" s="39"/>
      <c r="H192" s="39"/>
      <c r="I192" s="39"/>
      <c r="J192" s="37"/>
      <c r="K192" s="64"/>
      <c r="L192" s="64"/>
      <c r="M192" s="64"/>
      <c r="N192" s="37"/>
      <c r="O192" s="37"/>
      <c r="P192" s="37"/>
      <c r="Q192" s="37"/>
      <c r="R192" s="37"/>
      <c r="S192" s="37"/>
      <c r="T192" s="37"/>
      <c r="U192" s="37"/>
      <c r="V192" s="37"/>
      <c r="W192" s="37"/>
      <c r="X192" s="37"/>
      <c r="Y192" s="37"/>
      <c r="Z192" s="37"/>
    </row>
    <row r="193" spans="1:26" ht="12.75" customHeight="1" x14ac:dyDescent="0.2">
      <c r="A193" s="37"/>
      <c r="B193" s="37"/>
      <c r="C193" s="37"/>
      <c r="D193" s="37"/>
      <c r="E193" s="43"/>
      <c r="F193" s="39"/>
      <c r="G193" s="39"/>
      <c r="H193" s="39"/>
      <c r="I193" s="39"/>
      <c r="J193" s="37"/>
      <c r="K193" s="64"/>
      <c r="L193" s="64"/>
      <c r="M193" s="64"/>
      <c r="N193" s="37"/>
      <c r="O193" s="37"/>
      <c r="P193" s="37"/>
      <c r="Q193" s="37"/>
      <c r="R193" s="37"/>
      <c r="S193" s="37"/>
      <c r="T193" s="37"/>
      <c r="U193" s="37"/>
      <c r="V193" s="37"/>
      <c r="W193" s="37"/>
      <c r="X193" s="37"/>
      <c r="Y193" s="37"/>
      <c r="Z193" s="37"/>
    </row>
    <row r="194" spans="1:26" ht="12.75" customHeight="1" x14ac:dyDescent="0.2">
      <c r="A194" s="37"/>
      <c r="B194" s="37"/>
      <c r="C194" s="37"/>
      <c r="D194" s="37"/>
      <c r="E194" s="43"/>
      <c r="F194" s="39"/>
      <c r="G194" s="39"/>
      <c r="H194" s="39"/>
      <c r="I194" s="39"/>
      <c r="J194" s="37"/>
      <c r="K194" s="64"/>
      <c r="L194" s="64"/>
      <c r="M194" s="64"/>
      <c r="N194" s="37"/>
      <c r="O194" s="37"/>
      <c r="P194" s="37"/>
      <c r="Q194" s="37"/>
      <c r="R194" s="37"/>
      <c r="S194" s="37"/>
      <c r="T194" s="37"/>
      <c r="U194" s="37"/>
      <c r="V194" s="37"/>
      <c r="W194" s="37"/>
      <c r="X194" s="37"/>
      <c r="Y194" s="37"/>
      <c r="Z194" s="37"/>
    </row>
    <row r="195" spans="1:26" ht="12.75" customHeight="1" x14ac:dyDescent="0.2">
      <c r="A195" s="37"/>
      <c r="B195" s="37"/>
      <c r="C195" s="37"/>
      <c r="D195" s="37"/>
      <c r="E195" s="43"/>
      <c r="F195" s="39"/>
      <c r="G195" s="39"/>
      <c r="H195" s="39"/>
      <c r="I195" s="39"/>
      <c r="J195" s="37"/>
      <c r="K195" s="64"/>
      <c r="L195" s="64"/>
      <c r="M195" s="64"/>
      <c r="N195" s="37"/>
      <c r="O195" s="37"/>
      <c r="P195" s="37"/>
      <c r="Q195" s="37"/>
      <c r="R195" s="37"/>
      <c r="S195" s="37"/>
      <c r="T195" s="37"/>
      <c r="U195" s="37"/>
      <c r="V195" s="37"/>
      <c r="W195" s="37"/>
      <c r="X195" s="37"/>
      <c r="Y195" s="37"/>
      <c r="Z195" s="37"/>
    </row>
    <row r="196" spans="1:26" ht="12.75" customHeight="1" x14ac:dyDescent="0.2">
      <c r="A196" s="37"/>
      <c r="B196" s="37"/>
      <c r="C196" s="37"/>
      <c r="D196" s="37"/>
      <c r="E196" s="43"/>
      <c r="F196" s="39"/>
      <c r="G196" s="39"/>
      <c r="H196" s="39"/>
      <c r="I196" s="39"/>
      <c r="J196" s="37"/>
      <c r="K196" s="64"/>
      <c r="L196" s="64"/>
      <c r="M196" s="64"/>
      <c r="N196" s="37"/>
      <c r="O196" s="37"/>
      <c r="P196" s="37"/>
      <c r="Q196" s="37"/>
      <c r="R196" s="37"/>
      <c r="S196" s="37"/>
      <c r="T196" s="37"/>
      <c r="U196" s="37"/>
      <c r="V196" s="37"/>
      <c r="W196" s="37"/>
      <c r="X196" s="37"/>
      <c r="Y196" s="37"/>
      <c r="Z196" s="37"/>
    </row>
    <row r="197" spans="1:26" ht="12.75" customHeight="1" x14ac:dyDescent="0.2">
      <c r="A197" s="37"/>
      <c r="B197" s="37"/>
      <c r="C197" s="37"/>
      <c r="D197" s="37"/>
      <c r="E197" s="43"/>
      <c r="F197" s="39"/>
      <c r="G197" s="39"/>
      <c r="H197" s="39"/>
      <c r="I197" s="39"/>
      <c r="J197" s="37"/>
      <c r="K197" s="64"/>
      <c r="L197" s="64"/>
      <c r="M197" s="64"/>
      <c r="N197" s="37"/>
      <c r="O197" s="37"/>
      <c r="P197" s="37"/>
      <c r="Q197" s="37"/>
      <c r="R197" s="37"/>
      <c r="S197" s="37"/>
      <c r="T197" s="37"/>
      <c r="U197" s="37"/>
      <c r="V197" s="37"/>
      <c r="W197" s="37"/>
      <c r="X197" s="37"/>
      <c r="Y197" s="37"/>
      <c r="Z197" s="37"/>
    </row>
    <row r="198" spans="1:26" ht="12.75" customHeight="1" x14ac:dyDescent="0.2">
      <c r="A198" s="37"/>
      <c r="B198" s="37"/>
      <c r="C198" s="37"/>
      <c r="D198" s="37"/>
      <c r="E198" s="43"/>
      <c r="F198" s="39"/>
      <c r="G198" s="39"/>
      <c r="H198" s="39"/>
      <c r="I198" s="39"/>
      <c r="J198" s="37"/>
      <c r="K198" s="64"/>
      <c r="L198" s="64"/>
      <c r="M198" s="64"/>
      <c r="N198" s="37"/>
      <c r="O198" s="37"/>
      <c r="P198" s="37"/>
      <c r="Q198" s="37"/>
      <c r="R198" s="37"/>
      <c r="S198" s="37"/>
      <c r="T198" s="37"/>
      <c r="U198" s="37"/>
      <c r="V198" s="37"/>
      <c r="W198" s="37"/>
      <c r="X198" s="37"/>
      <c r="Y198" s="37"/>
      <c r="Z198" s="37"/>
    </row>
    <row r="199" spans="1:26" ht="12.75" customHeight="1" x14ac:dyDescent="0.2">
      <c r="A199" s="37"/>
      <c r="B199" s="37"/>
      <c r="C199" s="37"/>
      <c r="D199" s="37"/>
      <c r="E199" s="43"/>
      <c r="F199" s="39"/>
      <c r="G199" s="39"/>
      <c r="H199" s="39"/>
      <c r="I199" s="39"/>
      <c r="J199" s="37"/>
      <c r="K199" s="64"/>
      <c r="L199" s="64"/>
      <c r="M199" s="64"/>
      <c r="N199" s="37"/>
      <c r="O199" s="37"/>
      <c r="P199" s="37"/>
      <c r="Q199" s="37"/>
      <c r="R199" s="37"/>
      <c r="S199" s="37"/>
      <c r="T199" s="37"/>
      <c r="U199" s="37"/>
      <c r="V199" s="37"/>
      <c r="W199" s="37"/>
      <c r="X199" s="37"/>
      <c r="Y199" s="37"/>
      <c r="Z199" s="37"/>
    </row>
    <row r="200" spans="1:26" ht="12.75" customHeight="1" x14ac:dyDescent="0.2">
      <c r="A200" s="37"/>
      <c r="B200" s="37"/>
      <c r="C200" s="37"/>
      <c r="D200" s="37"/>
      <c r="E200" s="43"/>
      <c r="F200" s="39"/>
      <c r="G200" s="39"/>
      <c r="H200" s="39"/>
      <c r="I200" s="39"/>
      <c r="J200" s="37"/>
      <c r="K200" s="64"/>
      <c r="L200" s="64"/>
      <c r="M200" s="64"/>
      <c r="N200" s="37"/>
      <c r="O200" s="37"/>
      <c r="P200" s="37"/>
      <c r="Q200" s="37"/>
      <c r="R200" s="37"/>
      <c r="S200" s="37"/>
      <c r="T200" s="37"/>
      <c r="U200" s="37"/>
      <c r="V200" s="37"/>
      <c r="W200" s="37"/>
      <c r="X200" s="37"/>
      <c r="Y200" s="37"/>
      <c r="Z200" s="37"/>
    </row>
    <row r="201" spans="1:26" ht="12.75" customHeight="1" x14ac:dyDescent="0.2">
      <c r="A201" s="37"/>
      <c r="B201" s="37"/>
      <c r="C201" s="37"/>
      <c r="D201" s="37"/>
      <c r="E201" s="43"/>
      <c r="F201" s="39"/>
      <c r="G201" s="39"/>
      <c r="H201" s="39"/>
      <c r="I201" s="39"/>
      <c r="J201" s="37"/>
      <c r="K201" s="64"/>
      <c r="L201" s="64"/>
      <c r="M201" s="64"/>
      <c r="N201" s="37"/>
      <c r="O201" s="37"/>
      <c r="P201" s="37"/>
      <c r="Q201" s="37"/>
      <c r="R201" s="37"/>
      <c r="S201" s="37"/>
      <c r="T201" s="37"/>
      <c r="U201" s="37"/>
      <c r="V201" s="37"/>
      <c r="W201" s="37"/>
      <c r="X201" s="37"/>
      <c r="Y201" s="37"/>
      <c r="Z201" s="37"/>
    </row>
    <row r="202" spans="1:26" ht="12.75" customHeight="1" x14ac:dyDescent="0.2">
      <c r="A202" s="37"/>
      <c r="B202" s="37"/>
      <c r="C202" s="37"/>
      <c r="D202" s="37"/>
      <c r="E202" s="43"/>
      <c r="F202" s="39"/>
      <c r="G202" s="39"/>
      <c r="H202" s="39"/>
      <c r="I202" s="39"/>
      <c r="J202" s="37"/>
      <c r="K202" s="64"/>
      <c r="L202" s="64"/>
      <c r="M202" s="64"/>
      <c r="N202" s="37"/>
      <c r="O202" s="37"/>
      <c r="P202" s="37"/>
      <c r="Q202" s="37"/>
      <c r="R202" s="37"/>
      <c r="S202" s="37"/>
      <c r="T202" s="37"/>
      <c r="U202" s="37"/>
      <c r="V202" s="37"/>
      <c r="W202" s="37"/>
      <c r="X202" s="37"/>
      <c r="Y202" s="37"/>
      <c r="Z202" s="37"/>
    </row>
    <row r="203" spans="1:26" ht="12.75" customHeight="1" x14ac:dyDescent="0.2">
      <c r="A203" s="37"/>
      <c r="B203" s="37"/>
      <c r="C203" s="37"/>
      <c r="D203" s="37"/>
      <c r="E203" s="43"/>
      <c r="F203" s="39"/>
      <c r="G203" s="39"/>
      <c r="H203" s="39"/>
      <c r="I203" s="39"/>
      <c r="J203" s="37"/>
      <c r="K203" s="64"/>
      <c r="L203" s="64"/>
      <c r="M203" s="64"/>
      <c r="N203" s="37"/>
      <c r="O203" s="37"/>
      <c r="P203" s="37"/>
      <c r="Q203" s="37"/>
      <c r="R203" s="37"/>
      <c r="S203" s="37"/>
      <c r="T203" s="37"/>
      <c r="U203" s="37"/>
      <c r="V203" s="37"/>
      <c r="W203" s="37"/>
      <c r="X203" s="37"/>
      <c r="Y203" s="37"/>
      <c r="Z203" s="37"/>
    </row>
    <row r="204" spans="1:26" ht="12.75" customHeight="1" x14ac:dyDescent="0.2">
      <c r="A204" s="37"/>
      <c r="B204" s="37"/>
      <c r="C204" s="37"/>
      <c r="D204" s="37"/>
      <c r="E204" s="43"/>
      <c r="F204" s="39"/>
      <c r="G204" s="39"/>
      <c r="H204" s="39"/>
      <c r="I204" s="39"/>
      <c r="J204" s="37"/>
      <c r="K204" s="64"/>
      <c r="L204" s="64"/>
      <c r="M204" s="64"/>
      <c r="N204" s="37"/>
      <c r="O204" s="37"/>
      <c r="P204" s="37"/>
      <c r="Q204" s="37"/>
      <c r="R204" s="37"/>
      <c r="S204" s="37"/>
      <c r="T204" s="37"/>
      <c r="U204" s="37"/>
      <c r="V204" s="37"/>
      <c r="W204" s="37"/>
      <c r="X204" s="37"/>
      <c r="Y204" s="37"/>
      <c r="Z204" s="37"/>
    </row>
    <row r="205" spans="1:26" ht="12.75" customHeight="1" x14ac:dyDescent="0.2">
      <c r="A205" s="37"/>
      <c r="B205" s="37"/>
      <c r="C205" s="37"/>
      <c r="D205" s="37"/>
      <c r="E205" s="43"/>
      <c r="F205" s="39"/>
      <c r="G205" s="39"/>
      <c r="H205" s="39"/>
      <c r="I205" s="39"/>
      <c r="J205" s="37"/>
      <c r="K205" s="64"/>
      <c r="L205" s="64"/>
      <c r="M205" s="64"/>
      <c r="N205" s="37"/>
      <c r="O205" s="37"/>
      <c r="P205" s="37"/>
      <c r="Q205" s="37"/>
      <c r="R205" s="37"/>
      <c r="S205" s="37"/>
      <c r="T205" s="37"/>
      <c r="U205" s="37"/>
      <c r="V205" s="37"/>
      <c r="W205" s="37"/>
      <c r="X205" s="37"/>
      <c r="Y205" s="37"/>
      <c r="Z205" s="37"/>
    </row>
    <row r="206" spans="1:26" ht="12.75" customHeight="1" x14ac:dyDescent="0.2">
      <c r="A206" s="37"/>
      <c r="B206" s="37"/>
      <c r="C206" s="37"/>
      <c r="D206" s="37"/>
      <c r="E206" s="43"/>
      <c r="F206" s="39"/>
      <c r="G206" s="39"/>
      <c r="H206" s="39"/>
      <c r="I206" s="39"/>
      <c r="J206" s="37"/>
      <c r="K206" s="64"/>
      <c r="L206" s="64"/>
      <c r="M206" s="64"/>
      <c r="N206" s="37"/>
      <c r="O206" s="37"/>
      <c r="P206" s="37"/>
      <c r="Q206" s="37"/>
      <c r="R206" s="37"/>
      <c r="S206" s="37"/>
      <c r="T206" s="37"/>
      <c r="U206" s="37"/>
      <c r="V206" s="37"/>
      <c r="W206" s="37"/>
      <c r="X206" s="37"/>
      <c r="Y206" s="37"/>
      <c r="Z206" s="37"/>
    </row>
    <row r="207" spans="1:26" ht="12.75" customHeight="1" x14ac:dyDescent="0.2">
      <c r="A207" s="37"/>
      <c r="B207" s="37"/>
      <c r="C207" s="37"/>
      <c r="D207" s="37"/>
      <c r="E207" s="43"/>
      <c r="F207" s="39"/>
      <c r="G207" s="39"/>
      <c r="H207" s="39"/>
      <c r="I207" s="39"/>
      <c r="J207" s="37"/>
      <c r="K207" s="64"/>
      <c r="L207" s="64"/>
      <c r="M207" s="64"/>
      <c r="N207" s="37"/>
      <c r="O207" s="37"/>
      <c r="P207" s="37"/>
      <c r="Q207" s="37"/>
      <c r="R207" s="37"/>
      <c r="S207" s="37"/>
      <c r="T207" s="37"/>
      <c r="U207" s="37"/>
      <c r="V207" s="37"/>
      <c r="W207" s="37"/>
      <c r="X207" s="37"/>
      <c r="Y207" s="37"/>
      <c r="Z207" s="37"/>
    </row>
    <row r="208" spans="1:26" ht="12.75" customHeight="1" x14ac:dyDescent="0.2">
      <c r="A208" s="37"/>
      <c r="B208" s="37"/>
      <c r="C208" s="37"/>
      <c r="D208" s="37"/>
      <c r="E208" s="43"/>
      <c r="F208" s="39"/>
      <c r="G208" s="39"/>
      <c r="H208" s="39"/>
      <c r="I208" s="39"/>
      <c r="J208" s="37"/>
      <c r="K208" s="64"/>
      <c r="L208" s="64"/>
      <c r="M208" s="64"/>
      <c r="N208" s="37"/>
      <c r="O208" s="37"/>
      <c r="P208" s="37"/>
      <c r="Q208" s="37"/>
      <c r="R208" s="37"/>
      <c r="S208" s="37"/>
      <c r="T208" s="37"/>
      <c r="U208" s="37"/>
      <c r="V208" s="37"/>
      <c r="W208" s="37"/>
      <c r="X208" s="37"/>
      <c r="Y208" s="37"/>
      <c r="Z208" s="37"/>
    </row>
    <row r="209" spans="1:26" ht="12.75" customHeight="1" x14ac:dyDescent="0.2">
      <c r="A209" s="37"/>
      <c r="B209" s="37"/>
      <c r="C209" s="37"/>
      <c r="D209" s="37"/>
      <c r="E209" s="43"/>
      <c r="F209" s="39"/>
      <c r="G209" s="39"/>
      <c r="H209" s="39"/>
      <c r="I209" s="39"/>
      <c r="J209" s="37"/>
      <c r="K209" s="64"/>
      <c r="L209" s="64"/>
      <c r="M209" s="64"/>
      <c r="N209" s="37"/>
      <c r="O209" s="37"/>
      <c r="P209" s="37"/>
      <c r="Q209" s="37"/>
      <c r="R209" s="37"/>
      <c r="S209" s="37"/>
      <c r="T209" s="37"/>
      <c r="U209" s="37"/>
      <c r="V209" s="37"/>
      <c r="W209" s="37"/>
      <c r="X209" s="37"/>
      <c r="Y209" s="37"/>
      <c r="Z209" s="37"/>
    </row>
    <row r="210" spans="1:26" ht="12.75" customHeight="1" x14ac:dyDescent="0.2">
      <c r="A210" s="37"/>
      <c r="B210" s="37"/>
      <c r="C210" s="37"/>
      <c r="D210" s="37"/>
      <c r="E210" s="43"/>
      <c r="F210" s="39"/>
      <c r="G210" s="39"/>
      <c r="H210" s="39"/>
      <c r="I210" s="39"/>
      <c r="J210" s="37"/>
      <c r="K210" s="64"/>
      <c r="L210" s="64"/>
      <c r="M210" s="64"/>
      <c r="N210" s="37"/>
      <c r="O210" s="37"/>
      <c r="P210" s="37"/>
      <c r="Q210" s="37"/>
      <c r="R210" s="37"/>
      <c r="S210" s="37"/>
      <c r="T210" s="37"/>
      <c r="U210" s="37"/>
      <c r="V210" s="37"/>
      <c r="W210" s="37"/>
      <c r="X210" s="37"/>
      <c r="Y210" s="37"/>
      <c r="Z210" s="37"/>
    </row>
    <row r="211" spans="1:26" ht="12.75" customHeight="1" x14ac:dyDescent="0.2">
      <c r="A211" s="37"/>
      <c r="B211" s="37"/>
      <c r="C211" s="37"/>
      <c r="D211" s="37"/>
      <c r="E211" s="43"/>
      <c r="F211" s="39"/>
      <c r="G211" s="39"/>
      <c r="H211" s="39"/>
      <c r="I211" s="39"/>
      <c r="J211" s="37"/>
      <c r="K211" s="64"/>
      <c r="L211" s="64"/>
      <c r="M211" s="64"/>
      <c r="N211" s="37"/>
      <c r="O211" s="37"/>
      <c r="P211" s="37"/>
      <c r="Q211" s="37"/>
      <c r="R211" s="37"/>
      <c r="S211" s="37"/>
      <c r="T211" s="37"/>
      <c r="U211" s="37"/>
      <c r="V211" s="37"/>
      <c r="W211" s="37"/>
      <c r="X211" s="37"/>
      <c r="Y211" s="37"/>
      <c r="Z211" s="37"/>
    </row>
    <row r="212" spans="1:26" ht="12.75" customHeight="1" x14ac:dyDescent="0.2">
      <c r="A212" s="37"/>
      <c r="B212" s="37"/>
      <c r="C212" s="37"/>
      <c r="D212" s="37"/>
      <c r="E212" s="43"/>
      <c r="F212" s="39"/>
      <c r="G212" s="39"/>
      <c r="H212" s="39"/>
      <c r="I212" s="39"/>
      <c r="J212" s="37"/>
      <c r="K212" s="64"/>
      <c r="L212" s="64"/>
      <c r="M212" s="64"/>
      <c r="N212" s="37"/>
      <c r="O212" s="37"/>
      <c r="P212" s="37"/>
      <c r="Q212" s="37"/>
      <c r="R212" s="37"/>
      <c r="S212" s="37"/>
      <c r="T212" s="37"/>
      <c r="U212" s="37"/>
      <c r="V212" s="37"/>
      <c r="W212" s="37"/>
      <c r="X212" s="37"/>
      <c r="Y212" s="37"/>
      <c r="Z212" s="37"/>
    </row>
    <row r="213" spans="1:26" ht="12.75" customHeight="1" x14ac:dyDescent="0.2">
      <c r="A213" s="37"/>
      <c r="B213" s="37"/>
      <c r="C213" s="37"/>
      <c r="D213" s="37"/>
      <c r="E213" s="43"/>
      <c r="F213" s="39"/>
      <c r="G213" s="39"/>
      <c r="H213" s="39"/>
      <c r="I213" s="39"/>
      <c r="J213" s="37"/>
      <c r="K213" s="64"/>
      <c r="L213" s="64"/>
      <c r="M213" s="64"/>
      <c r="N213" s="37"/>
      <c r="O213" s="37"/>
      <c r="P213" s="37"/>
      <c r="Q213" s="37"/>
      <c r="R213" s="37"/>
      <c r="S213" s="37"/>
      <c r="T213" s="37"/>
      <c r="U213" s="37"/>
      <c r="V213" s="37"/>
      <c r="W213" s="37"/>
      <c r="X213" s="37"/>
      <c r="Y213" s="37"/>
      <c r="Z213" s="37"/>
    </row>
    <row r="214" spans="1:26" ht="12.75" customHeight="1" x14ac:dyDescent="0.2">
      <c r="A214" s="37"/>
      <c r="B214" s="37"/>
      <c r="C214" s="37"/>
      <c r="D214" s="37"/>
      <c r="E214" s="43"/>
      <c r="F214" s="39"/>
      <c r="G214" s="39"/>
      <c r="H214" s="39"/>
      <c r="I214" s="39"/>
      <c r="J214" s="37"/>
      <c r="K214" s="64"/>
      <c r="L214" s="64"/>
      <c r="M214" s="64"/>
      <c r="N214" s="37"/>
      <c r="O214" s="37"/>
      <c r="P214" s="37"/>
      <c r="Q214" s="37"/>
      <c r="R214" s="37"/>
      <c r="S214" s="37"/>
      <c r="T214" s="37"/>
      <c r="U214" s="37"/>
      <c r="V214" s="37"/>
      <c r="W214" s="37"/>
      <c r="X214" s="37"/>
      <c r="Y214" s="37"/>
      <c r="Z214" s="37"/>
    </row>
    <row r="215" spans="1:26" ht="15.75" customHeight="1" x14ac:dyDescent="0.2"/>
    <row r="216" spans="1:26" ht="15.75" customHeight="1" x14ac:dyDescent="0.2"/>
    <row r="217" spans="1:26" ht="15.75" customHeight="1" x14ac:dyDescent="0.2"/>
    <row r="218" spans="1:26" ht="15.75" customHeight="1" x14ac:dyDescent="0.2"/>
    <row r="219" spans="1:26" ht="15.75" customHeight="1" x14ac:dyDescent="0.2"/>
    <row r="220" spans="1:26" ht="15.75" customHeight="1" x14ac:dyDescent="0.2"/>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sheetData>
  <mergeCells count="20">
    <mergeCell ref="A4:A9"/>
    <mergeCell ref="G4:G33"/>
    <mergeCell ref="H4:H33"/>
    <mergeCell ref="I4:I33"/>
    <mergeCell ref="J4:J33"/>
    <mergeCell ref="A10:A15"/>
    <mergeCell ref="A16:A21"/>
    <mergeCell ref="A22:A27"/>
    <mergeCell ref="A28:A33"/>
    <mergeCell ref="B4:B33"/>
    <mergeCell ref="C4:C33"/>
    <mergeCell ref="D4:D33"/>
    <mergeCell ref="E4:E33"/>
    <mergeCell ref="F4:F33"/>
    <mergeCell ref="F2:I2"/>
    <mergeCell ref="J2:M2"/>
    <mergeCell ref="O2:R2"/>
    <mergeCell ref="K4:K33"/>
    <mergeCell ref="L4:L33"/>
    <mergeCell ref="M4:M33"/>
  </mergeCells>
  <pageMargins left="0.70866141732283472" right="0.70866141732283472" top="0.74803149606299213" bottom="0.74803149606299213" header="0" footer="0"/>
  <pageSetup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X828"/>
  <sheetViews>
    <sheetView showGridLines="0" topLeftCell="A26" zoomScale="85" zoomScaleNormal="85" workbookViewId="0">
      <selection activeCell="T71" sqref="T71"/>
    </sheetView>
  </sheetViews>
  <sheetFormatPr baseColWidth="10" defaultColWidth="12.625" defaultRowHeight="15" customHeight="1" x14ac:dyDescent="0.2"/>
  <cols>
    <col min="1" max="1" width="29.5" customWidth="1"/>
    <col min="2" max="2" width="28.875" customWidth="1"/>
    <col min="3" max="3" width="17.625" customWidth="1"/>
    <col min="4" max="4" width="18.125" customWidth="1"/>
    <col min="5" max="23" width="16.625" customWidth="1"/>
    <col min="24" max="24" width="17.5" customWidth="1"/>
    <col min="25" max="25" width="19.125" customWidth="1"/>
    <col min="26" max="26" width="17.375" customWidth="1"/>
    <col min="27" max="27" width="22.5" customWidth="1"/>
    <col min="28" max="28" width="17.125" customWidth="1"/>
    <col min="29" max="29" width="17.5" customWidth="1"/>
    <col min="30" max="30" width="15.5" customWidth="1"/>
    <col min="31" max="31" width="14.125" customWidth="1"/>
    <col min="32" max="33" width="17.5" customWidth="1"/>
    <col min="34" max="35" width="14.125" customWidth="1"/>
    <col min="36" max="36" width="15.625" customWidth="1"/>
    <col min="37" max="38" width="14.125" customWidth="1"/>
    <col min="39" max="39" width="80.5" hidden="1" customWidth="1"/>
    <col min="40" max="43" width="14.125" customWidth="1"/>
    <col min="44" max="44" width="18" customWidth="1"/>
    <col min="45" max="46" width="17" customWidth="1"/>
    <col min="47" max="47" width="14.125" customWidth="1"/>
    <col min="48" max="48" width="10" customWidth="1"/>
    <col min="49" max="49" width="8.625" customWidth="1"/>
    <col min="50" max="50" width="9.375" hidden="1" customWidth="1"/>
  </cols>
  <sheetData>
    <row r="1" spans="1:35" ht="12.75" customHeight="1" x14ac:dyDescent="0.2">
      <c r="A1" s="61"/>
      <c r="B1" s="61"/>
      <c r="C1" s="61"/>
      <c r="D1" s="40"/>
      <c r="E1" s="40"/>
      <c r="F1" s="40"/>
      <c r="G1" s="40"/>
      <c r="H1" s="40"/>
      <c r="I1" s="40"/>
      <c r="J1" s="40"/>
      <c r="K1" s="65"/>
      <c r="L1" s="66"/>
      <c r="M1" s="40"/>
      <c r="N1" s="40"/>
      <c r="O1" s="40"/>
      <c r="P1" s="40"/>
      <c r="Q1" s="61"/>
      <c r="R1" s="61"/>
      <c r="S1" s="61"/>
      <c r="T1" s="61"/>
      <c r="U1" s="61"/>
      <c r="V1" s="61"/>
      <c r="W1" s="61"/>
      <c r="X1" s="61"/>
      <c r="Y1" s="61"/>
      <c r="Z1" s="61"/>
      <c r="AA1" s="61"/>
      <c r="AB1" s="61"/>
      <c r="AC1" s="61"/>
      <c r="AD1" s="61"/>
      <c r="AE1" s="61"/>
      <c r="AF1" s="61"/>
      <c r="AG1" s="61"/>
      <c r="AH1" s="61"/>
      <c r="AI1" s="61"/>
    </row>
    <row r="2" spans="1:35" ht="14.25" x14ac:dyDescent="0.2">
      <c r="A2" s="61"/>
      <c r="B2" s="61"/>
      <c r="C2" s="61"/>
      <c r="D2" s="40"/>
      <c r="E2" s="40"/>
      <c r="F2" s="40"/>
      <c r="G2" s="40"/>
      <c r="H2" s="40"/>
      <c r="I2" s="40"/>
      <c r="J2" s="40"/>
      <c r="K2" s="40"/>
      <c r="L2" s="65"/>
      <c r="M2" s="66"/>
      <c r="N2" s="66"/>
      <c r="O2" s="40"/>
      <c r="P2" s="40"/>
      <c r="Q2" s="61"/>
      <c r="R2" s="61"/>
      <c r="S2" s="61"/>
      <c r="T2" s="61"/>
      <c r="U2" s="61"/>
      <c r="V2" s="61"/>
      <c r="W2" s="61"/>
      <c r="X2" s="61"/>
      <c r="Y2" s="61"/>
      <c r="Z2" s="61"/>
      <c r="AA2" s="61"/>
      <c r="AB2" s="61"/>
      <c r="AC2" s="61"/>
      <c r="AD2" s="61"/>
      <c r="AE2" s="61"/>
      <c r="AF2" s="61"/>
      <c r="AG2" s="61"/>
      <c r="AH2" s="61"/>
      <c r="AI2" s="61"/>
    </row>
    <row r="3" spans="1:35" ht="31.5" customHeight="1" x14ac:dyDescent="0.2">
      <c r="A3" s="764" t="s">
        <v>138</v>
      </c>
      <c r="B3" s="560"/>
      <c r="C3" s="313"/>
      <c r="D3" s="314"/>
      <c r="E3" s="314"/>
      <c r="F3" s="314"/>
      <c r="G3" s="314"/>
      <c r="H3" s="314"/>
      <c r="I3" s="314"/>
      <c r="J3" s="314"/>
      <c r="K3" s="314"/>
      <c r="L3" s="65"/>
      <c r="M3" s="315"/>
      <c r="N3" s="315"/>
      <c r="O3" s="40"/>
      <c r="P3" s="40"/>
      <c r="Q3" s="61"/>
      <c r="R3" s="61"/>
      <c r="S3" s="61"/>
      <c r="T3" s="61"/>
      <c r="U3" s="61"/>
      <c r="V3" s="61"/>
      <c r="W3" s="61"/>
      <c r="X3" s="61"/>
      <c r="Y3" s="61"/>
      <c r="Z3" s="61"/>
      <c r="AA3" s="61"/>
      <c r="AB3" s="61"/>
      <c r="AC3" s="61"/>
      <c r="AD3" s="61"/>
      <c r="AE3" s="61"/>
      <c r="AF3" s="61"/>
      <c r="AG3" s="61"/>
      <c r="AH3" s="61"/>
      <c r="AI3" s="61"/>
    </row>
    <row r="4" spans="1:35" ht="27.75" customHeight="1" x14ac:dyDescent="0.2">
      <c r="A4" s="67" t="s">
        <v>97</v>
      </c>
      <c r="B4" s="67" t="s">
        <v>139</v>
      </c>
      <c r="C4" s="67" t="s">
        <v>140</v>
      </c>
      <c r="D4" s="67" t="s">
        <v>141</v>
      </c>
      <c r="E4" s="67" t="s">
        <v>142</v>
      </c>
      <c r="F4" s="67" t="s">
        <v>143</v>
      </c>
      <c r="G4" s="67" t="s">
        <v>142</v>
      </c>
      <c r="H4" s="316"/>
      <c r="I4" s="314"/>
      <c r="J4" s="314"/>
      <c r="K4" s="314"/>
      <c r="L4" s="65"/>
      <c r="M4" s="315"/>
      <c r="N4" s="315"/>
      <c r="O4" s="40"/>
      <c r="P4" s="40"/>
      <c r="Q4" s="61"/>
      <c r="R4" s="61"/>
      <c r="S4" s="61"/>
      <c r="T4" s="61"/>
      <c r="U4" s="61"/>
      <c r="V4" s="61"/>
      <c r="W4" s="61"/>
      <c r="X4" s="61"/>
      <c r="Y4" s="61"/>
      <c r="Z4" s="61"/>
      <c r="AA4" s="61"/>
      <c r="AB4" s="61"/>
      <c r="AC4" s="61"/>
      <c r="AD4" s="61"/>
      <c r="AE4" s="61"/>
      <c r="AF4" s="61"/>
      <c r="AG4" s="61"/>
      <c r="AH4" s="61"/>
      <c r="AI4" s="61"/>
    </row>
    <row r="5" spans="1:35" ht="26.25" customHeight="1" x14ac:dyDescent="0.2">
      <c r="A5" s="67">
        <v>2020</v>
      </c>
      <c r="B5" s="317">
        <v>3002117598</v>
      </c>
      <c r="C5" s="317">
        <f>'4. Magnitud_Presupuesto'!I5+'4. Magnitud_Presupuesto'!I11+'4. Magnitud_Presupuesto'!I17+'4. Magnitud_Presupuesto'!I23+'4. Magnitud_Presupuesto'!I29</f>
        <v>3002117598</v>
      </c>
      <c r="D5" s="317">
        <f>'4. Magnitud_Presupuesto'!N5+'4. Magnitud_Presupuesto'!N11+'4. Magnitud_Presupuesto'!N17+'4. Magnitud_Presupuesto'!N23+'4. Magnitud_Presupuesto'!N29</f>
        <v>3002117598</v>
      </c>
      <c r="E5" s="318">
        <f>IFERROR(D5/C5,0)</f>
        <v>1</v>
      </c>
      <c r="F5" s="317">
        <f>'4. Magnitud_Presupuesto'!T5+'4. Magnitud_Presupuesto'!T11+'4. Magnitud_Presupuesto'!T17+'4. Magnitud_Presupuesto'!T23+'4. Magnitud_Presupuesto'!T29</f>
        <v>1598293759</v>
      </c>
      <c r="G5" s="318">
        <f>IFERROR(F5/C5,0)</f>
        <v>0.53238879118685345</v>
      </c>
      <c r="H5" s="316"/>
      <c r="I5" s="314"/>
      <c r="J5" s="314"/>
      <c r="K5" s="314"/>
      <c r="L5" s="65"/>
      <c r="M5" s="315"/>
      <c r="N5" s="315"/>
      <c r="O5" s="40"/>
      <c r="P5" s="40"/>
      <c r="Q5" s="61"/>
      <c r="R5" s="61"/>
      <c r="S5" s="61"/>
      <c r="T5" s="61"/>
      <c r="U5" s="61"/>
      <c r="V5" s="61"/>
      <c r="W5" s="61"/>
      <c r="X5" s="61"/>
      <c r="Y5" s="61"/>
      <c r="Z5" s="61"/>
      <c r="AA5" s="61"/>
      <c r="AB5" s="61"/>
      <c r="AC5" s="61"/>
      <c r="AD5" s="61"/>
      <c r="AE5" s="61"/>
      <c r="AF5" s="61"/>
      <c r="AG5" s="61"/>
      <c r="AH5" s="61"/>
      <c r="AI5" s="61"/>
    </row>
    <row r="6" spans="1:35" ht="26.25" customHeight="1" x14ac:dyDescent="0.2">
      <c r="A6" s="67">
        <v>2021</v>
      </c>
      <c r="B6" s="317">
        <v>6656503000</v>
      </c>
      <c r="C6" s="317">
        <f>'4. Magnitud_Presupuesto'!I6+'4. Magnitud_Presupuesto'!I12+'4. Magnitud_Presupuesto'!I18+'4. Magnitud_Presupuesto'!I24+'4. Magnitud_Presupuesto'!I30</f>
        <v>5321751009</v>
      </c>
      <c r="D6" s="317">
        <f>'4. Magnitud_Presupuesto'!N6+'4. Magnitud_Presupuesto'!N12+'4. Magnitud_Presupuesto'!N18+'4. Magnitud_Presupuesto'!N24+'4. Magnitud_Presupuesto'!N30</f>
        <v>5308222354</v>
      </c>
      <c r="E6" s="318">
        <f>IFERROR(D6/C6,0)</f>
        <v>0.99745785645042007</v>
      </c>
      <c r="F6" s="317">
        <f>'4. Magnitud_Presupuesto'!T6+'4. Magnitud_Presupuesto'!T12+'4. Magnitud_Presupuesto'!T18+'4. Magnitud_Presupuesto'!T24+'4. Magnitud_Presupuesto'!T30</f>
        <v>4154192047</v>
      </c>
      <c r="G6" s="318">
        <f>IFERROR(F6/C6,0)</f>
        <v>0.78060624030972958</v>
      </c>
      <c r="H6" s="316"/>
      <c r="I6" s="314"/>
      <c r="J6" s="314"/>
      <c r="K6" s="314"/>
      <c r="L6" s="65"/>
      <c r="M6" s="315"/>
      <c r="N6" s="315"/>
      <c r="O6" s="40"/>
      <c r="P6" s="40"/>
      <c r="Q6" s="61"/>
      <c r="R6" s="61"/>
      <c r="S6" s="61"/>
      <c r="T6" s="61"/>
      <c r="U6" s="61"/>
      <c r="V6" s="61"/>
      <c r="W6" s="61"/>
      <c r="X6" s="61"/>
      <c r="Y6" s="61"/>
      <c r="Z6" s="61"/>
      <c r="AA6" s="61"/>
      <c r="AB6" s="61"/>
      <c r="AC6" s="61"/>
      <c r="AD6" s="61"/>
      <c r="AE6" s="61"/>
      <c r="AF6" s="61"/>
      <c r="AG6" s="61"/>
      <c r="AH6" s="61"/>
      <c r="AI6" s="61"/>
    </row>
    <row r="7" spans="1:35" ht="26.25" customHeight="1" x14ac:dyDescent="0.2">
      <c r="A7" s="67">
        <v>2022</v>
      </c>
      <c r="B7" s="319">
        <v>7095388000</v>
      </c>
      <c r="C7" s="319">
        <f>'4. Magnitud_Presupuesto'!I7+'4. Magnitud_Presupuesto'!I13+'4. Magnitud_Presupuesto'!I19+'4. Magnitud_Presupuesto'!I25+'4. Magnitud_Presupuesto'!I31</f>
        <v>6729553000</v>
      </c>
      <c r="D7" s="319">
        <f>'4. Magnitud_Presupuesto'!N7+'4. Magnitud_Presupuesto'!N13+'4. Magnitud_Presupuesto'!N19+'4. Magnitud_Presupuesto'!N25+'4. Magnitud_Presupuesto'!N31</f>
        <v>6667049791</v>
      </c>
      <c r="E7" s="320">
        <f>IFERROR(D7/C7,0)</f>
        <v>0.99071213065711794</v>
      </c>
      <c r="F7" s="319">
        <f>'4. Magnitud_Presupuesto'!T7+'4. Magnitud_Presupuesto'!T13+'4. Magnitud_Presupuesto'!T19+'4. Magnitud_Presupuesto'!T25+'4. Magnitud_Presupuesto'!T31</f>
        <v>4440718837</v>
      </c>
      <c r="G7" s="320">
        <f>IFERROR(F7/C7,0)</f>
        <v>0.65988318050247918</v>
      </c>
      <c r="H7" s="316"/>
      <c r="I7" s="314"/>
      <c r="J7" s="314"/>
      <c r="K7" s="314"/>
      <c r="L7" s="65"/>
      <c r="M7" s="315"/>
      <c r="N7" s="315"/>
      <c r="O7" s="40"/>
      <c r="P7" s="40"/>
      <c r="Q7" s="61"/>
      <c r="R7" s="61"/>
      <c r="S7" s="61"/>
      <c r="T7" s="61"/>
      <c r="U7" s="61"/>
      <c r="V7" s="61"/>
      <c r="W7" s="61"/>
      <c r="X7" s="61"/>
      <c r="Y7" s="61"/>
      <c r="Z7" s="61"/>
      <c r="AA7" s="61"/>
      <c r="AB7" s="61"/>
      <c r="AC7" s="61"/>
      <c r="AD7" s="61"/>
      <c r="AE7" s="61"/>
      <c r="AF7" s="61"/>
      <c r="AG7" s="61"/>
      <c r="AH7" s="61"/>
      <c r="AI7" s="61"/>
    </row>
    <row r="8" spans="1:35" ht="26.25" customHeight="1" x14ac:dyDescent="0.2">
      <c r="A8" s="67">
        <v>2023</v>
      </c>
      <c r="B8" s="317">
        <v>8579609000</v>
      </c>
      <c r="C8" s="317">
        <f>'4. Magnitud_Presupuesto'!I8+'4. Magnitud_Presupuesto'!I14+'4. Magnitud_Presupuesto'!I20+'4. Magnitud_Presupuesto'!I26+'4. Magnitud_Presupuesto'!I32</f>
        <v>8579609000</v>
      </c>
      <c r="D8" s="317">
        <f>'4. Magnitud_Presupuesto'!N8+'4. Magnitud_Presupuesto'!N14+'4. Magnitud_Presupuesto'!N20+'4. Magnitud_Presupuesto'!N26+'4. Magnitud_Presupuesto'!N32</f>
        <v>0</v>
      </c>
      <c r="E8" s="318">
        <f>IFERROR(D8/C8,0)</f>
        <v>0</v>
      </c>
      <c r="F8" s="317">
        <f>'4. Magnitud_Presupuesto'!T8+'4. Magnitud_Presupuesto'!T14+'4. Magnitud_Presupuesto'!T20+'4. Magnitud_Presupuesto'!T26+'4. Magnitud_Presupuesto'!T32</f>
        <v>0</v>
      </c>
      <c r="G8" s="318">
        <f>IFERROR(F8/C8,0)</f>
        <v>0</v>
      </c>
      <c r="H8" s="316"/>
      <c r="I8" s="314"/>
      <c r="J8" s="314"/>
      <c r="K8" s="314"/>
      <c r="L8" s="65"/>
      <c r="M8" s="315"/>
      <c r="N8" s="315"/>
      <c r="O8" s="40"/>
      <c r="P8" s="40"/>
      <c r="Q8" s="61"/>
      <c r="R8" s="61"/>
      <c r="S8" s="61"/>
      <c r="T8" s="61"/>
      <c r="U8" s="61"/>
      <c r="V8" s="61"/>
      <c r="W8" s="61"/>
      <c r="X8" s="61"/>
      <c r="Y8" s="61"/>
      <c r="Z8" s="61"/>
      <c r="AA8" s="61"/>
      <c r="AB8" s="61"/>
      <c r="AC8" s="61"/>
      <c r="AD8" s="61"/>
      <c r="AE8" s="61"/>
      <c r="AF8" s="61"/>
      <c r="AG8" s="61"/>
      <c r="AH8" s="61"/>
      <c r="AI8" s="61"/>
    </row>
    <row r="9" spans="1:35" ht="26.25" customHeight="1" x14ac:dyDescent="0.2">
      <c r="A9" s="67">
        <v>2024</v>
      </c>
      <c r="B9" s="321">
        <v>0</v>
      </c>
      <c r="C9" s="317">
        <f>'4. Magnitud_Presupuesto'!I9+'4. Magnitud_Presupuesto'!I15+'4. Magnitud_Presupuesto'!I21+'4. Magnitud_Presupuesto'!I27+'4. Magnitud_Presupuesto'!I33</f>
        <v>5755235197</v>
      </c>
      <c r="D9" s="317">
        <f>'4. Magnitud_Presupuesto'!N9+'4. Magnitud_Presupuesto'!N15+'4. Magnitud_Presupuesto'!N21+'4. Magnitud_Presupuesto'!N27+'4. Magnitud_Presupuesto'!N33</f>
        <v>0</v>
      </c>
      <c r="E9" s="318">
        <f>IFERROR(D9/C9,0)</f>
        <v>0</v>
      </c>
      <c r="F9" s="317">
        <f>'4. Magnitud_Presupuesto'!T9+'4. Magnitud_Presupuesto'!T15+'4. Magnitud_Presupuesto'!T21+'4. Magnitud_Presupuesto'!T27+'4. Magnitud_Presupuesto'!T33</f>
        <v>0</v>
      </c>
      <c r="G9" s="318">
        <f>IFERROR(F9/C9,0)</f>
        <v>0</v>
      </c>
      <c r="H9" s="316"/>
      <c r="I9" s="314"/>
      <c r="J9" s="314"/>
      <c r="K9" s="314"/>
      <c r="L9" s="65"/>
      <c r="M9" s="315"/>
      <c r="N9" s="315"/>
      <c r="O9" s="40"/>
      <c r="P9" s="40"/>
      <c r="Q9" s="61"/>
      <c r="R9" s="61"/>
      <c r="S9" s="61"/>
      <c r="T9" s="61"/>
      <c r="U9" s="61"/>
      <c r="V9" s="61"/>
      <c r="W9" s="61"/>
      <c r="X9" s="61"/>
      <c r="Y9" s="61"/>
      <c r="Z9" s="61"/>
      <c r="AA9" s="61"/>
      <c r="AB9" s="61"/>
      <c r="AC9" s="61"/>
      <c r="AD9" s="61"/>
      <c r="AE9" s="61"/>
      <c r="AF9" s="61"/>
      <c r="AG9" s="61"/>
      <c r="AH9" s="61"/>
      <c r="AI9" s="61"/>
    </row>
    <row r="10" spans="1:35" ht="5.25" customHeight="1" x14ac:dyDescent="0.2">
      <c r="A10" s="58"/>
      <c r="B10" s="58"/>
      <c r="C10" s="322"/>
      <c r="D10" s="323"/>
      <c r="E10" s="323"/>
      <c r="F10" s="323"/>
      <c r="G10" s="323"/>
      <c r="H10" s="323"/>
      <c r="I10" s="324"/>
      <c r="J10" s="324"/>
      <c r="K10" s="324"/>
      <c r="L10" s="65"/>
      <c r="M10" s="325"/>
      <c r="N10" s="325"/>
      <c r="O10" s="40"/>
      <c r="P10" s="40"/>
      <c r="Q10" s="61"/>
      <c r="R10" s="61"/>
      <c r="S10" s="61"/>
      <c r="T10" s="61"/>
      <c r="U10" s="61"/>
      <c r="V10" s="61"/>
      <c r="W10" s="61"/>
      <c r="X10" s="61"/>
      <c r="Y10" s="61"/>
      <c r="Z10" s="61"/>
      <c r="AA10" s="61"/>
      <c r="AB10" s="61"/>
      <c r="AC10" s="61"/>
      <c r="AD10" s="61"/>
      <c r="AE10" s="61"/>
      <c r="AF10" s="61"/>
      <c r="AG10" s="61"/>
      <c r="AH10" s="61"/>
      <c r="AI10" s="61"/>
    </row>
    <row r="11" spans="1:35" ht="27" customHeight="1" x14ac:dyDescent="0.2">
      <c r="A11" s="765" t="s">
        <v>144</v>
      </c>
      <c r="B11" s="748"/>
      <c r="C11" s="326"/>
      <c r="D11" s="327"/>
      <c r="E11" s="327"/>
      <c r="F11" s="327"/>
      <c r="G11" s="327"/>
      <c r="H11" s="327"/>
      <c r="I11" s="327"/>
      <c r="J11" s="327"/>
      <c r="K11" s="327"/>
      <c r="L11" s="328"/>
      <c r="M11" s="329"/>
      <c r="N11" s="329"/>
      <c r="O11" s="330"/>
      <c r="P11" s="330"/>
      <c r="Q11" s="68"/>
      <c r="R11" s="68"/>
      <c r="S11" s="68"/>
      <c r="T11" s="68"/>
      <c r="U11" s="68"/>
      <c r="V11" s="68"/>
      <c r="W11" s="68"/>
      <c r="X11" s="68"/>
      <c r="Y11" s="68"/>
      <c r="Z11" s="68"/>
      <c r="AA11" s="68"/>
      <c r="AB11" s="68"/>
      <c r="AC11" s="68"/>
      <c r="AD11" s="68"/>
      <c r="AE11" s="68"/>
      <c r="AF11" s="68"/>
      <c r="AG11" s="68"/>
      <c r="AH11" s="68"/>
      <c r="AI11" s="68"/>
    </row>
    <row r="12" spans="1:35" ht="29.25" customHeight="1" x14ac:dyDescent="0.2">
      <c r="A12" s="67" t="s">
        <v>97</v>
      </c>
      <c r="B12" s="67" t="s">
        <v>145</v>
      </c>
      <c r="C12" s="67" t="s">
        <v>111</v>
      </c>
      <c r="D12" s="67" t="s">
        <v>146</v>
      </c>
      <c r="E12" s="67" t="s">
        <v>147</v>
      </c>
      <c r="F12" s="67" t="s">
        <v>142</v>
      </c>
      <c r="G12" s="67" t="s">
        <v>148</v>
      </c>
      <c r="H12" s="67" t="s">
        <v>142</v>
      </c>
      <c r="I12" s="327"/>
      <c r="J12" s="327"/>
      <c r="K12" s="327"/>
      <c r="L12" s="328"/>
      <c r="M12" s="329"/>
      <c r="N12" s="329"/>
      <c r="O12" s="330"/>
      <c r="P12" s="330"/>
      <c r="Q12" s="68"/>
      <c r="R12" s="68"/>
      <c r="S12" s="68"/>
      <c r="T12" s="68"/>
      <c r="U12" s="68"/>
      <c r="V12" s="68"/>
      <c r="W12" s="68"/>
      <c r="X12" s="68"/>
      <c r="Y12" s="68"/>
      <c r="Z12" s="68"/>
      <c r="AA12" s="68"/>
      <c r="AB12" s="68"/>
      <c r="AC12" s="68"/>
      <c r="AD12" s="68"/>
      <c r="AE12" s="68"/>
      <c r="AF12" s="68"/>
      <c r="AG12" s="68"/>
      <c r="AH12" s="68"/>
      <c r="AI12" s="68"/>
    </row>
    <row r="13" spans="1:35" ht="27" customHeight="1" x14ac:dyDescent="0.2">
      <c r="A13" s="67">
        <v>2020</v>
      </c>
      <c r="B13" s="317">
        <v>0</v>
      </c>
      <c r="C13" s="321">
        <f>'4. Magnitud_Presupuesto'!AA5+'4. Magnitud_Presupuesto'!AA11+'4. Magnitud_Presupuesto'!AA17+'4. Magnitud_Presupuesto'!AA23+'4. Magnitud_Presupuesto'!AA29</f>
        <v>0</v>
      </c>
      <c r="D13" s="321">
        <f>'4. Magnitud_Presupuesto'!AB5+'4. Magnitud_Presupuesto'!AB11+'4. Magnitud_Presupuesto'!AB17+'4. Magnitud_Presupuesto'!AB23+'4. Magnitud_Presupuesto'!AB29</f>
        <v>0</v>
      </c>
      <c r="E13" s="321">
        <f>'4. Magnitud_Presupuesto'!AC5+'4. Magnitud_Presupuesto'!AC11+'4. Magnitud_Presupuesto'!AC17+'4. Magnitud_Presupuesto'!AC23+'4. Magnitud_Presupuesto'!AC29</f>
        <v>0</v>
      </c>
      <c r="F13" s="318">
        <f>IFERROR(E13/D13,0)</f>
        <v>0</v>
      </c>
      <c r="G13" s="451">
        <f t="shared" ref="G13:G17" si="0">D13-E13</f>
        <v>0</v>
      </c>
      <c r="H13" s="318">
        <f>IFERROR(G13/D13,0)</f>
        <v>0</v>
      </c>
      <c r="I13" s="327"/>
      <c r="J13" s="327"/>
      <c r="K13" s="327"/>
      <c r="L13" s="328"/>
      <c r="M13" s="329"/>
      <c r="N13" s="329"/>
      <c r="O13" s="330"/>
      <c r="P13" s="330"/>
      <c r="Q13" s="68"/>
      <c r="R13" s="68"/>
      <c r="S13" s="68"/>
      <c r="T13" s="68"/>
      <c r="U13" s="68"/>
      <c r="V13" s="68"/>
      <c r="W13" s="68"/>
      <c r="X13" s="68"/>
      <c r="Y13" s="68"/>
      <c r="Z13" s="68"/>
      <c r="AA13" s="68"/>
      <c r="AB13" s="68"/>
      <c r="AC13" s="68"/>
      <c r="AD13" s="68"/>
      <c r="AE13" s="68"/>
      <c r="AF13" s="68"/>
      <c r="AG13" s="68"/>
      <c r="AH13" s="68"/>
      <c r="AI13" s="68"/>
    </row>
    <row r="14" spans="1:35" s="331" customFormat="1" ht="27" customHeight="1" x14ac:dyDescent="0.2">
      <c r="A14" s="67">
        <v>2021</v>
      </c>
      <c r="B14" s="317">
        <v>1403823839</v>
      </c>
      <c r="C14" s="317">
        <f>'4. Magnitud_Presupuesto'!AA6+'4. Magnitud_Presupuesto'!AA12+'4. Magnitud_Presupuesto'!AA18+'4. Magnitud_Presupuesto'!AA24+'4. Magnitud_Presupuesto'!AA30</f>
        <v>1628</v>
      </c>
      <c r="D14" s="452">
        <f>'4. Magnitud_Presupuesto'!AB6+'4. Magnitud_Presupuesto'!AB12+'4. Magnitud_Presupuesto'!AB18+'4. Magnitud_Presupuesto'!AB24+'4. Magnitud_Presupuesto'!AB30</f>
        <v>1403822211</v>
      </c>
      <c r="E14" s="452">
        <f>'4. Magnitud_Presupuesto'!AC6+'4. Magnitud_Presupuesto'!AC12+'4. Magnitud_Presupuesto'!AC18+'4. Magnitud_Presupuesto'!AC24+'4. Magnitud_Presupuesto'!AC30</f>
        <v>1403669487</v>
      </c>
      <c r="F14" s="318">
        <f>IFERROR(E14/D14,0)</f>
        <v>0.99989120844591051</v>
      </c>
      <c r="G14" s="451">
        <f t="shared" si="0"/>
        <v>152724</v>
      </c>
      <c r="H14" s="318">
        <f>IFERROR(G14/D14,0)</f>
        <v>1.0879155408946582E-4</v>
      </c>
      <c r="I14" s="327"/>
      <c r="J14" s="327"/>
      <c r="K14" s="327"/>
      <c r="L14" s="328"/>
      <c r="M14" s="329"/>
      <c r="N14" s="329"/>
      <c r="O14" s="330"/>
      <c r="P14" s="330"/>
      <c r="Q14" s="68"/>
      <c r="R14" s="68"/>
      <c r="S14" s="68"/>
      <c r="T14" s="68"/>
      <c r="U14" s="68"/>
      <c r="V14" s="68"/>
      <c r="W14" s="68"/>
      <c r="X14" s="68"/>
      <c r="Y14" s="68"/>
      <c r="Z14" s="68"/>
      <c r="AA14" s="68"/>
      <c r="AB14" s="68"/>
      <c r="AC14" s="68"/>
      <c r="AD14" s="68"/>
      <c r="AE14" s="68"/>
      <c r="AF14" s="68"/>
      <c r="AG14" s="68"/>
      <c r="AH14" s="68"/>
      <c r="AI14" s="68"/>
    </row>
    <row r="15" spans="1:35" ht="27" customHeight="1" x14ac:dyDescent="0.2">
      <c r="A15" s="67">
        <v>2022</v>
      </c>
      <c r="B15" s="319">
        <v>1154030307</v>
      </c>
      <c r="C15" s="358">
        <f>'4. Magnitud_Presupuesto'!AA7+'4. Magnitud_Presupuesto'!AA13+'4. Magnitud_Presupuesto'!AA19+'4. Magnitud_Presupuesto'!AA25+'4. Magnitud_Presupuesto'!AA31</f>
        <v>11339300</v>
      </c>
      <c r="D15" s="319">
        <f>'4. Magnitud_Presupuesto'!AB7+'4. Magnitud_Presupuesto'!AB13+'4. Magnitud_Presupuesto'!AB19+'4. Magnitud_Presupuesto'!AB25+'4. Magnitud_Presupuesto'!AB31</f>
        <v>1142691007</v>
      </c>
      <c r="E15" s="319">
        <f>'4. Magnitud_Presupuesto'!AC7+'4. Magnitud_Presupuesto'!AC13+'4. Magnitud_Presupuesto'!AC19+'4. Magnitud_Presupuesto'!AC25+'4. Magnitud_Presupuesto'!AC31</f>
        <v>1135002783</v>
      </c>
      <c r="F15" s="320">
        <f t="shared" ref="F15:F17" si="1">IFERROR(E15/D15,0)</f>
        <v>0.99327182593290508</v>
      </c>
      <c r="G15" s="453">
        <f t="shared" si="0"/>
        <v>7688224</v>
      </c>
      <c r="H15" s="320">
        <f>IFERROR(G15/D15,0)</f>
        <v>6.7281740670949381E-3</v>
      </c>
      <c r="I15" s="327"/>
      <c r="J15" s="327"/>
      <c r="K15" s="327"/>
      <c r="L15" s="328"/>
      <c r="M15" s="329"/>
      <c r="N15" s="329"/>
      <c r="O15" s="330"/>
      <c r="P15" s="330"/>
      <c r="Q15" s="68"/>
      <c r="R15" s="68"/>
      <c r="S15" s="68"/>
      <c r="T15" s="68"/>
      <c r="U15" s="68"/>
      <c r="V15" s="68"/>
      <c r="W15" s="68"/>
      <c r="X15" s="68"/>
      <c r="Y15" s="68"/>
      <c r="Z15" s="68"/>
      <c r="AA15" s="68"/>
      <c r="AB15" s="68"/>
      <c r="AC15" s="68"/>
      <c r="AD15" s="68"/>
      <c r="AE15" s="68"/>
      <c r="AF15" s="68"/>
      <c r="AG15" s="68"/>
      <c r="AH15" s="68"/>
      <c r="AI15" s="68"/>
    </row>
    <row r="16" spans="1:35" ht="27" customHeight="1" x14ac:dyDescent="0.2">
      <c r="A16" s="67">
        <v>2023</v>
      </c>
      <c r="B16" s="317">
        <f>'[2]5.Magnitud_Presupuesto'!V8+'[2]5.Magnitud_Presupuesto'!V14+'[2]5.Magnitud_Presupuesto'!V20+'[2]5.Magnitud_Presupuesto'!V26+'[2]5.Magnitud_Presupuesto'!V32</f>
        <v>0</v>
      </c>
      <c r="C16" s="321">
        <f>'4. Magnitud_Presupuesto'!AA8+'4. Magnitud_Presupuesto'!AA14+'4. Magnitud_Presupuesto'!AA20+'4. Magnitud_Presupuesto'!AA26+'4. Magnitud_Presupuesto'!AA32</f>
        <v>0</v>
      </c>
      <c r="D16" s="321">
        <f>'4. Magnitud_Presupuesto'!AB8+'4. Magnitud_Presupuesto'!AB14+'4. Magnitud_Presupuesto'!AB20+'4. Magnitud_Presupuesto'!AB26+'4. Magnitud_Presupuesto'!AB32</f>
        <v>0</v>
      </c>
      <c r="E16" s="321">
        <f>'4. Magnitud_Presupuesto'!AC8+'4. Magnitud_Presupuesto'!AC14+'4. Magnitud_Presupuesto'!AC20+'4. Magnitud_Presupuesto'!AC26+'4. Magnitud_Presupuesto'!AC32</f>
        <v>0</v>
      </c>
      <c r="F16" s="318">
        <f t="shared" si="1"/>
        <v>0</v>
      </c>
      <c r="G16" s="450">
        <f t="shared" si="0"/>
        <v>0</v>
      </c>
      <c r="H16" s="318">
        <f>IFERROR(G16/D16,0)</f>
        <v>0</v>
      </c>
      <c r="I16" s="327"/>
      <c r="J16" s="327"/>
      <c r="K16" s="327"/>
      <c r="L16" s="328"/>
      <c r="M16" s="329"/>
      <c r="N16" s="329"/>
      <c r="O16" s="330"/>
      <c r="P16" s="330"/>
      <c r="Q16" s="68"/>
      <c r="R16" s="68"/>
      <c r="S16" s="68"/>
      <c r="T16" s="68"/>
      <c r="U16" s="68"/>
      <c r="V16" s="68"/>
      <c r="W16" s="68"/>
      <c r="X16" s="68"/>
      <c r="Y16" s="68"/>
      <c r="Z16" s="68"/>
      <c r="AA16" s="68"/>
      <c r="AB16" s="68"/>
      <c r="AC16" s="68"/>
      <c r="AD16" s="68"/>
      <c r="AE16" s="68"/>
      <c r="AF16" s="68"/>
      <c r="AG16" s="68"/>
      <c r="AH16" s="68"/>
      <c r="AI16" s="68"/>
    </row>
    <row r="17" spans="1:35" ht="27" customHeight="1" x14ac:dyDescent="0.2">
      <c r="A17" s="67">
        <v>2024</v>
      </c>
      <c r="B17" s="317">
        <f>'[2]5.Magnitud_Presupuesto'!V9+'[2]5.Magnitud_Presupuesto'!V15+'[2]5.Magnitud_Presupuesto'!V21+'[2]5.Magnitud_Presupuesto'!V27+'[2]5.Magnitud_Presupuesto'!V33</f>
        <v>0</v>
      </c>
      <c r="C17" s="321">
        <f>'4. Magnitud_Presupuesto'!AA9+'4. Magnitud_Presupuesto'!AA15+'4. Magnitud_Presupuesto'!AA21+'4. Magnitud_Presupuesto'!AA27+'4. Magnitud_Presupuesto'!AA33</f>
        <v>0</v>
      </c>
      <c r="D17" s="321">
        <f>'4. Magnitud_Presupuesto'!AB9+'4. Magnitud_Presupuesto'!AB15+'4. Magnitud_Presupuesto'!AB21+'4. Magnitud_Presupuesto'!AB27+'4. Magnitud_Presupuesto'!AB33</f>
        <v>0</v>
      </c>
      <c r="E17" s="321">
        <f>'4. Magnitud_Presupuesto'!AC9+'4. Magnitud_Presupuesto'!AC15+'4. Magnitud_Presupuesto'!AC21+'4. Magnitud_Presupuesto'!AC27+'4. Magnitud_Presupuesto'!AC33</f>
        <v>0</v>
      </c>
      <c r="F17" s="318">
        <f t="shared" si="1"/>
        <v>0</v>
      </c>
      <c r="G17" s="450">
        <f t="shared" si="0"/>
        <v>0</v>
      </c>
      <c r="H17" s="318">
        <f>IFERROR(G17/D17,0)</f>
        <v>0</v>
      </c>
      <c r="I17" s="327"/>
      <c r="J17" s="327"/>
      <c r="K17" s="327"/>
      <c r="L17" s="328"/>
      <c r="M17" s="329"/>
      <c r="N17" s="329"/>
      <c r="O17" s="330"/>
      <c r="P17" s="330"/>
      <c r="Q17" s="68"/>
      <c r="R17" s="68"/>
      <c r="S17" s="68"/>
      <c r="T17" s="68"/>
      <c r="U17" s="68"/>
      <c r="V17" s="68"/>
      <c r="W17" s="68"/>
      <c r="X17" s="68"/>
      <c r="Y17" s="68"/>
      <c r="Z17" s="68"/>
      <c r="AA17" s="68"/>
      <c r="AB17" s="68"/>
      <c r="AC17" s="68"/>
      <c r="AD17" s="68"/>
      <c r="AE17" s="68"/>
      <c r="AF17" s="68"/>
      <c r="AG17" s="68"/>
      <c r="AH17" s="68"/>
      <c r="AI17" s="68"/>
    </row>
    <row r="18" spans="1:35" ht="18.75" customHeight="1" x14ac:dyDescent="0.2">
      <c r="A18" s="61"/>
      <c r="B18" s="61"/>
      <c r="C18" s="61"/>
      <c r="D18" s="40"/>
      <c r="E18" s="332"/>
      <c r="F18" s="41"/>
      <c r="G18" s="41"/>
      <c r="H18" s="40"/>
      <c r="I18" s="39"/>
      <c r="J18" s="39"/>
      <c r="K18" s="39"/>
      <c r="L18" s="39"/>
      <c r="M18" s="39"/>
      <c r="N18" s="39"/>
      <c r="O18" s="39"/>
      <c r="P18" s="39"/>
      <c r="Q18" s="37"/>
      <c r="R18" s="37"/>
      <c r="S18" s="37"/>
      <c r="T18" s="37"/>
      <c r="U18" s="37"/>
      <c r="V18" s="37"/>
      <c r="W18" s="37"/>
      <c r="X18" s="61"/>
      <c r="Y18" s="61"/>
      <c r="Z18" s="61"/>
      <c r="AA18" s="61"/>
      <c r="AB18" s="61"/>
      <c r="AC18" s="61"/>
      <c r="AD18" s="61"/>
      <c r="AE18" s="61"/>
      <c r="AF18" s="61"/>
      <c r="AG18" s="61"/>
      <c r="AH18" s="61"/>
      <c r="AI18" s="61"/>
    </row>
    <row r="19" spans="1:35" ht="12.75" hidden="1" customHeight="1" x14ac:dyDescent="0.2">
      <c r="A19" s="61"/>
      <c r="B19" s="61"/>
      <c r="C19" s="61"/>
      <c r="D19" s="40"/>
      <c r="E19" s="40"/>
      <c r="F19" s="40"/>
      <c r="G19" s="40"/>
      <c r="H19" s="40"/>
      <c r="I19" s="69"/>
      <c r="J19" s="69"/>
      <c r="K19" s="69"/>
      <c r="L19" s="69"/>
      <c r="M19" s="69"/>
      <c r="N19" s="69"/>
      <c r="O19" s="40"/>
      <c r="P19" s="40"/>
      <c r="Q19" s="61"/>
      <c r="R19" s="61"/>
      <c r="S19" s="61"/>
      <c r="T19" s="61"/>
      <c r="U19" s="61"/>
      <c r="V19" s="61"/>
      <c r="W19" s="61"/>
      <c r="X19" s="61"/>
      <c r="Y19" s="61"/>
      <c r="Z19" s="61"/>
      <c r="AA19" s="61"/>
      <c r="AB19" s="61"/>
      <c r="AC19" s="61"/>
      <c r="AD19" s="61"/>
      <c r="AE19" s="61"/>
      <c r="AF19" s="61"/>
      <c r="AG19" s="61"/>
      <c r="AH19" s="61"/>
      <c r="AI19" s="61"/>
    </row>
    <row r="20" spans="1:35" ht="63.75" customHeight="1" x14ac:dyDescent="0.2">
      <c r="A20" s="333" t="s">
        <v>149</v>
      </c>
      <c r="B20" s="333" t="s">
        <v>150</v>
      </c>
      <c r="C20" s="334" t="s">
        <v>151</v>
      </c>
      <c r="D20" s="334" t="s">
        <v>152</v>
      </c>
      <c r="E20" s="334" t="s">
        <v>153</v>
      </c>
      <c r="F20" s="334" t="s">
        <v>154</v>
      </c>
      <c r="G20" s="334" t="s">
        <v>155</v>
      </c>
      <c r="H20" s="334" t="s">
        <v>156</v>
      </c>
      <c r="I20" s="334" t="s">
        <v>157</v>
      </c>
      <c r="J20" s="334" t="s">
        <v>158</v>
      </c>
      <c r="K20" s="334" t="s">
        <v>159</v>
      </c>
      <c r="L20" s="334" t="s">
        <v>160</v>
      </c>
      <c r="M20" s="334" t="s">
        <v>161</v>
      </c>
      <c r="N20" s="334" t="s">
        <v>162</v>
      </c>
      <c r="O20" s="334" t="s">
        <v>163</v>
      </c>
      <c r="P20" s="334" t="s">
        <v>164</v>
      </c>
      <c r="Q20" s="43"/>
      <c r="R20" s="43"/>
      <c r="S20" s="43"/>
      <c r="T20" s="43"/>
      <c r="U20" s="43"/>
      <c r="V20" s="43"/>
      <c r="W20" s="43"/>
      <c r="X20" s="43"/>
      <c r="Y20" s="43"/>
      <c r="Z20" s="43"/>
      <c r="AA20" s="43"/>
      <c r="AB20" s="43"/>
      <c r="AC20" s="43"/>
      <c r="AD20" s="43"/>
      <c r="AE20" s="43"/>
      <c r="AF20" s="43"/>
      <c r="AG20" s="43"/>
      <c r="AH20" s="43"/>
      <c r="AI20" s="43"/>
    </row>
    <row r="21" spans="1:35" s="463" customFormat="1" ht="39.75" customHeight="1" x14ac:dyDescent="0.2">
      <c r="A21" s="454" t="s">
        <v>1373</v>
      </c>
      <c r="B21" s="455" t="s">
        <v>708</v>
      </c>
      <c r="C21" s="455" t="s">
        <v>165</v>
      </c>
      <c r="D21" s="456">
        <v>48013120</v>
      </c>
      <c r="E21" s="456">
        <v>48013120</v>
      </c>
      <c r="F21" s="457">
        <v>0</v>
      </c>
      <c r="G21" s="456">
        <v>0</v>
      </c>
      <c r="H21" s="458"/>
      <c r="I21" s="459"/>
      <c r="J21" s="459"/>
      <c r="K21" s="459"/>
      <c r="L21" s="459"/>
      <c r="M21" s="459"/>
      <c r="N21" s="460">
        <f>SUM(D21+F21+H21+J21+L21)</f>
        <v>48013120</v>
      </c>
      <c r="O21" s="461">
        <f>SUM(E21+G21+I21+K21+M21)</f>
        <v>48013120</v>
      </c>
      <c r="P21" s="462">
        <f>IFERROR(O21/N21,0)</f>
        <v>1</v>
      </c>
    </row>
    <row r="22" spans="1:35" s="463" customFormat="1" ht="65.25" customHeight="1" x14ac:dyDescent="0.2">
      <c r="A22" s="464" t="s">
        <v>1374</v>
      </c>
      <c r="B22" s="455" t="s">
        <v>169</v>
      </c>
      <c r="C22" s="455" t="s">
        <v>170</v>
      </c>
      <c r="D22" s="456">
        <v>160208442</v>
      </c>
      <c r="E22" s="456">
        <v>160208442</v>
      </c>
      <c r="F22" s="457">
        <v>0</v>
      </c>
      <c r="G22" s="456">
        <v>0</v>
      </c>
      <c r="H22" s="458"/>
      <c r="I22" s="459"/>
      <c r="J22" s="459"/>
      <c r="K22" s="459"/>
      <c r="L22" s="459"/>
      <c r="M22" s="459"/>
      <c r="N22" s="460">
        <f t="shared" ref="N22:O45" si="2">SUM(D22+F22+H22+J22+L22)</f>
        <v>160208442</v>
      </c>
      <c r="O22" s="461">
        <f t="shared" si="2"/>
        <v>160208442</v>
      </c>
      <c r="P22" s="462">
        <f t="shared" ref="P22:P45" si="3">IFERROR(O22/N22,0)</f>
        <v>1</v>
      </c>
    </row>
    <row r="23" spans="1:35" s="463" customFormat="1" ht="28.5" customHeight="1" x14ac:dyDescent="0.2">
      <c r="A23" s="767" t="s">
        <v>1375</v>
      </c>
      <c r="B23" s="455" t="s">
        <v>708</v>
      </c>
      <c r="C23" s="455" t="s">
        <v>165</v>
      </c>
      <c r="D23" s="456">
        <v>263091790</v>
      </c>
      <c r="E23" s="456">
        <v>263091790</v>
      </c>
      <c r="F23" s="457">
        <v>0</v>
      </c>
      <c r="G23" s="456">
        <v>0</v>
      </c>
      <c r="H23" s="458"/>
      <c r="I23" s="459"/>
      <c r="J23" s="459"/>
      <c r="K23" s="459"/>
      <c r="L23" s="459"/>
      <c r="M23" s="459"/>
      <c r="N23" s="460">
        <f t="shared" si="2"/>
        <v>263091790</v>
      </c>
      <c r="O23" s="461">
        <f t="shared" si="2"/>
        <v>263091790</v>
      </c>
      <c r="P23" s="462">
        <f t="shared" si="3"/>
        <v>1</v>
      </c>
    </row>
    <row r="24" spans="1:35" s="463" customFormat="1" ht="28.5" customHeight="1" x14ac:dyDescent="0.2">
      <c r="A24" s="768"/>
      <c r="B24" s="455" t="s">
        <v>729</v>
      </c>
      <c r="C24" s="455" t="s">
        <v>165</v>
      </c>
      <c r="D24" s="457">
        <v>95622200</v>
      </c>
      <c r="E24" s="457">
        <v>95622200</v>
      </c>
      <c r="F24" s="457">
        <v>0</v>
      </c>
      <c r="G24" s="456">
        <v>0</v>
      </c>
      <c r="H24" s="458"/>
      <c r="I24" s="459"/>
      <c r="J24" s="459"/>
      <c r="K24" s="459"/>
      <c r="L24" s="459"/>
      <c r="M24" s="459"/>
      <c r="N24" s="460">
        <f t="shared" si="2"/>
        <v>95622200</v>
      </c>
      <c r="O24" s="461">
        <f t="shared" si="2"/>
        <v>95622200</v>
      </c>
      <c r="P24" s="462">
        <f t="shared" si="3"/>
        <v>1</v>
      </c>
    </row>
    <row r="25" spans="1:35" s="463" customFormat="1" ht="28.5" customHeight="1" x14ac:dyDescent="0.2">
      <c r="A25" s="768"/>
      <c r="B25" s="455" t="s">
        <v>749</v>
      </c>
      <c r="C25" s="455" t="s">
        <v>166</v>
      </c>
      <c r="D25" s="457">
        <v>1529316202</v>
      </c>
      <c r="E25" s="457">
        <v>1529316202</v>
      </c>
      <c r="F25" s="457"/>
      <c r="G25" s="456"/>
      <c r="H25" s="458"/>
      <c r="I25" s="459"/>
      <c r="J25" s="459"/>
      <c r="K25" s="459"/>
      <c r="L25" s="459"/>
      <c r="M25" s="459"/>
      <c r="N25" s="460">
        <f t="shared" si="2"/>
        <v>1529316202</v>
      </c>
      <c r="O25" s="461">
        <f t="shared" si="2"/>
        <v>1529316202</v>
      </c>
      <c r="P25" s="462">
        <f t="shared" si="3"/>
        <v>1</v>
      </c>
    </row>
    <row r="26" spans="1:35" s="463" customFormat="1" ht="28.5" customHeight="1" x14ac:dyDescent="0.2">
      <c r="A26" s="769"/>
      <c r="B26" s="455" t="s">
        <v>167</v>
      </c>
      <c r="C26" s="455" t="s">
        <v>1376</v>
      </c>
      <c r="D26" s="457">
        <v>9827000</v>
      </c>
      <c r="E26" s="457">
        <v>9827000</v>
      </c>
      <c r="F26" s="457">
        <v>0</v>
      </c>
      <c r="G26" s="456">
        <v>0</v>
      </c>
      <c r="H26" s="458"/>
      <c r="I26" s="459"/>
      <c r="J26" s="459"/>
      <c r="K26" s="459"/>
      <c r="L26" s="459"/>
      <c r="M26" s="459"/>
      <c r="N26" s="460">
        <f t="shared" si="2"/>
        <v>9827000</v>
      </c>
      <c r="O26" s="461">
        <f t="shared" si="2"/>
        <v>9827000</v>
      </c>
      <c r="P26" s="462">
        <f t="shared" si="3"/>
        <v>1</v>
      </c>
    </row>
    <row r="27" spans="1:35" s="463" customFormat="1" ht="30.75" customHeight="1" x14ac:dyDescent="0.2">
      <c r="A27" s="770" t="s">
        <v>1377</v>
      </c>
      <c r="B27" s="455" t="s">
        <v>708</v>
      </c>
      <c r="C27" s="455" t="s">
        <v>165</v>
      </c>
      <c r="D27" s="457">
        <v>460359682</v>
      </c>
      <c r="E27" s="457">
        <v>460359682</v>
      </c>
      <c r="F27" s="457">
        <v>0</v>
      </c>
      <c r="G27" s="456">
        <v>0</v>
      </c>
      <c r="H27" s="458"/>
      <c r="I27" s="459"/>
      <c r="J27" s="459"/>
      <c r="K27" s="459"/>
      <c r="L27" s="459"/>
      <c r="M27" s="459"/>
      <c r="N27" s="460">
        <f t="shared" si="2"/>
        <v>460359682</v>
      </c>
      <c r="O27" s="461">
        <f t="shared" si="2"/>
        <v>460359682</v>
      </c>
      <c r="P27" s="462">
        <f t="shared" si="3"/>
        <v>1</v>
      </c>
    </row>
    <row r="28" spans="1:35" s="463" customFormat="1" ht="30.75" customHeight="1" x14ac:dyDescent="0.2">
      <c r="A28" s="771"/>
      <c r="B28" s="455" t="s">
        <v>729</v>
      </c>
      <c r="C28" s="455" t="s">
        <v>165</v>
      </c>
      <c r="D28" s="457">
        <v>43713200</v>
      </c>
      <c r="E28" s="457">
        <v>43713200</v>
      </c>
      <c r="F28" s="457">
        <v>0</v>
      </c>
      <c r="G28" s="456">
        <v>0</v>
      </c>
      <c r="H28" s="458"/>
      <c r="I28" s="459"/>
      <c r="J28" s="459"/>
      <c r="K28" s="459"/>
      <c r="L28" s="459"/>
      <c r="M28" s="459"/>
      <c r="N28" s="460">
        <f t="shared" si="2"/>
        <v>43713200</v>
      </c>
      <c r="O28" s="461">
        <f t="shared" si="2"/>
        <v>43713200</v>
      </c>
      <c r="P28" s="462">
        <f t="shared" si="3"/>
        <v>1</v>
      </c>
    </row>
    <row r="29" spans="1:35" s="463" customFormat="1" ht="31.5" customHeight="1" x14ac:dyDescent="0.2">
      <c r="A29" s="770" t="s">
        <v>1378</v>
      </c>
      <c r="B29" s="455" t="s">
        <v>708</v>
      </c>
      <c r="C29" s="455" t="s">
        <v>165</v>
      </c>
      <c r="D29" s="457">
        <v>368214162</v>
      </c>
      <c r="E29" s="457">
        <v>368214162</v>
      </c>
      <c r="F29" s="457">
        <v>0</v>
      </c>
      <c r="G29" s="456">
        <v>0</v>
      </c>
      <c r="H29" s="458"/>
      <c r="I29" s="459"/>
      <c r="J29" s="459"/>
      <c r="K29" s="459"/>
      <c r="L29" s="459"/>
      <c r="M29" s="459"/>
      <c r="N29" s="460">
        <f t="shared" si="2"/>
        <v>368214162</v>
      </c>
      <c r="O29" s="461">
        <f t="shared" si="2"/>
        <v>368214162</v>
      </c>
      <c r="P29" s="462">
        <f t="shared" si="3"/>
        <v>1</v>
      </c>
    </row>
    <row r="30" spans="1:35" s="463" customFormat="1" ht="31.5" customHeight="1" x14ac:dyDescent="0.2">
      <c r="A30" s="771"/>
      <c r="B30" s="455" t="s">
        <v>729</v>
      </c>
      <c r="C30" s="455" t="s">
        <v>165</v>
      </c>
      <c r="D30" s="457">
        <v>23751800</v>
      </c>
      <c r="E30" s="457">
        <v>23751800</v>
      </c>
      <c r="F30" s="457">
        <v>0</v>
      </c>
      <c r="G30" s="456">
        <v>0</v>
      </c>
      <c r="H30" s="458"/>
      <c r="I30" s="459"/>
      <c r="J30" s="459"/>
      <c r="K30" s="459"/>
      <c r="L30" s="459"/>
      <c r="M30" s="459"/>
      <c r="N30" s="460">
        <f t="shared" si="2"/>
        <v>23751800</v>
      </c>
      <c r="O30" s="461">
        <f t="shared" si="2"/>
        <v>23751800</v>
      </c>
      <c r="P30" s="462">
        <f t="shared" si="3"/>
        <v>1</v>
      </c>
    </row>
    <row r="31" spans="1:35" s="463" customFormat="1" ht="45.75" customHeight="1" x14ac:dyDescent="0.2">
      <c r="A31" s="454" t="s">
        <v>1373</v>
      </c>
      <c r="B31" s="465" t="s">
        <v>708</v>
      </c>
      <c r="C31" s="465" t="s">
        <v>171</v>
      </c>
      <c r="D31" s="466">
        <v>0</v>
      </c>
      <c r="E31" s="466">
        <v>0</v>
      </c>
      <c r="F31" s="481">
        <v>334131889</v>
      </c>
      <c r="G31" s="468">
        <v>334131889</v>
      </c>
      <c r="H31" s="458"/>
      <c r="I31" s="459"/>
      <c r="J31" s="459"/>
      <c r="K31" s="459"/>
      <c r="L31" s="459"/>
      <c r="M31" s="459"/>
      <c r="N31" s="460">
        <f t="shared" si="2"/>
        <v>334131889</v>
      </c>
      <c r="O31" s="461">
        <f t="shared" si="2"/>
        <v>334131889</v>
      </c>
      <c r="P31" s="462">
        <f t="shared" si="3"/>
        <v>1</v>
      </c>
    </row>
    <row r="32" spans="1:35" s="463" customFormat="1" ht="33" customHeight="1" x14ac:dyDescent="0.2">
      <c r="A32" s="770" t="s">
        <v>1374</v>
      </c>
      <c r="B32" s="465" t="s">
        <v>708</v>
      </c>
      <c r="C32" s="465" t="s">
        <v>171</v>
      </c>
      <c r="D32" s="466">
        <v>0</v>
      </c>
      <c r="E32" s="466">
        <v>0</v>
      </c>
      <c r="F32" s="481">
        <v>77820000</v>
      </c>
      <c r="G32" s="468">
        <v>77820000</v>
      </c>
      <c r="H32" s="458"/>
      <c r="I32" s="459"/>
      <c r="J32" s="459"/>
      <c r="K32" s="459"/>
      <c r="L32" s="459"/>
      <c r="M32" s="459"/>
      <c r="N32" s="460">
        <f t="shared" si="2"/>
        <v>77820000</v>
      </c>
      <c r="O32" s="461">
        <f t="shared" si="2"/>
        <v>77820000</v>
      </c>
      <c r="P32" s="462">
        <f t="shared" si="3"/>
        <v>1</v>
      </c>
    </row>
    <row r="33" spans="1:16" s="463" customFormat="1" ht="33" customHeight="1" x14ac:dyDescent="0.2">
      <c r="A33" s="771"/>
      <c r="B33" s="465" t="s">
        <v>172</v>
      </c>
      <c r="C33" s="465" t="s">
        <v>173</v>
      </c>
      <c r="D33" s="466">
        <v>0</v>
      </c>
      <c r="E33" s="466">
        <v>0</v>
      </c>
      <c r="F33" s="481">
        <v>875000000</v>
      </c>
      <c r="G33" s="468">
        <v>875000000</v>
      </c>
      <c r="H33" s="458"/>
      <c r="I33" s="459"/>
      <c r="J33" s="459"/>
      <c r="K33" s="459"/>
      <c r="L33" s="459"/>
      <c r="M33" s="459"/>
      <c r="N33" s="460"/>
      <c r="O33" s="461"/>
      <c r="P33" s="462"/>
    </row>
    <row r="34" spans="1:16" s="463" customFormat="1" ht="33" customHeight="1" x14ac:dyDescent="0.2">
      <c r="A34" s="772"/>
      <c r="B34" s="465" t="s">
        <v>169</v>
      </c>
      <c r="C34" s="465" t="s">
        <v>174</v>
      </c>
      <c r="D34" s="466">
        <v>0</v>
      </c>
      <c r="E34" s="466">
        <v>0</v>
      </c>
      <c r="F34" s="467">
        <v>236069182</v>
      </c>
      <c r="G34" s="468">
        <v>234960121</v>
      </c>
      <c r="H34" s="458"/>
      <c r="I34" s="459"/>
      <c r="J34" s="459"/>
      <c r="K34" s="459"/>
      <c r="L34" s="459"/>
      <c r="M34" s="459"/>
      <c r="N34" s="460">
        <f t="shared" si="2"/>
        <v>236069182</v>
      </c>
      <c r="O34" s="461">
        <f t="shared" si="2"/>
        <v>234960121</v>
      </c>
      <c r="P34" s="462">
        <f t="shared" si="3"/>
        <v>0.99530196618379441</v>
      </c>
    </row>
    <row r="35" spans="1:16" s="463" customFormat="1" ht="28.5" customHeight="1" x14ac:dyDescent="0.2">
      <c r="A35" s="767" t="s">
        <v>1375</v>
      </c>
      <c r="B35" s="465" t="s">
        <v>708</v>
      </c>
      <c r="C35" s="465" t="s">
        <v>171</v>
      </c>
      <c r="D35" s="466">
        <v>0</v>
      </c>
      <c r="E35" s="466">
        <v>0</v>
      </c>
      <c r="F35" s="467">
        <v>880060000</v>
      </c>
      <c r="G35" s="468">
        <v>880060000</v>
      </c>
      <c r="H35" s="458"/>
      <c r="I35" s="459"/>
      <c r="J35" s="459"/>
      <c r="K35" s="459"/>
      <c r="L35" s="459"/>
      <c r="M35" s="459"/>
      <c r="N35" s="460">
        <f t="shared" si="2"/>
        <v>880060000</v>
      </c>
      <c r="O35" s="461">
        <f t="shared" si="2"/>
        <v>880060000</v>
      </c>
      <c r="P35" s="462">
        <f t="shared" si="3"/>
        <v>1</v>
      </c>
    </row>
    <row r="36" spans="1:16" s="463" customFormat="1" ht="30.75" customHeight="1" x14ac:dyDescent="0.2">
      <c r="A36" s="768"/>
      <c r="B36" s="465" t="s">
        <v>167</v>
      </c>
      <c r="C36" s="465" t="s">
        <v>171</v>
      </c>
      <c r="D36" s="466">
        <v>0</v>
      </c>
      <c r="E36" s="466">
        <v>0</v>
      </c>
      <c r="F36" s="467">
        <v>0</v>
      </c>
      <c r="G36" s="468">
        <v>0</v>
      </c>
      <c r="H36" s="458"/>
      <c r="I36" s="459"/>
      <c r="J36" s="459"/>
      <c r="K36" s="459"/>
      <c r="L36" s="459"/>
      <c r="M36" s="459"/>
      <c r="N36" s="460">
        <f t="shared" si="2"/>
        <v>0</v>
      </c>
      <c r="O36" s="461">
        <f t="shared" si="2"/>
        <v>0</v>
      </c>
      <c r="P36" s="462">
        <f t="shared" si="3"/>
        <v>0</v>
      </c>
    </row>
    <row r="37" spans="1:16" s="463" customFormat="1" ht="30.75" customHeight="1" x14ac:dyDescent="0.2">
      <c r="A37" s="768"/>
      <c r="B37" s="465" t="s">
        <v>729</v>
      </c>
      <c r="C37" s="465" t="s">
        <v>173</v>
      </c>
      <c r="D37" s="466">
        <v>0</v>
      </c>
      <c r="E37" s="466">
        <v>0</v>
      </c>
      <c r="F37" s="467">
        <v>0</v>
      </c>
      <c r="G37" s="468">
        <v>0</v>
      </c>
      <c r="H37" s="458"/>
      <c r="I37" s="459"/>
      <c r="J37" s="459"/>
      <c r="K37" s="459"/>
      <c r="L37" s="459"/>
      <c r="M37" s="459"/>
      <c r="N37" s="460">
        <f t="shared" si="2"/>
        <v>0</v>
      </c>
      <c r="O37" s="461">
        <f t="shared" si="2"/>
        <v>0</v>
      </c>
      <c r="P37" s="462">
        <f t="shared" si="3"/>
        <v>0</v>
      </c>
    </row>
    <row r="38" spans="1:16" s="463" customFormat="1" ht="30.75" customHeight="1" x14ac:dyDescent="0.2">
      <c r="A38" s="768"/>
      <c r="B38" s="465" t="s">
        <v>168</v>
      </c>
      <c r="C38" s="465" t="s">
        <v>171</v>
      </c>
      <c r="D38" s="466">
        <v>0</v>
      </c>
      <c r="E38" s="466">
        <v>0</v>
      </c>
      <c r="F38" s="467">
        <v>15428000</v>
      </c>
      <c r="G38" s="468">
        <v>15428000</v>
      </c>
      <c r="H38" s="458"/>
      <c r="I38" s="459"/>
      <c r="J38" s="459"/>
      <c r="K38" s="459"/>
      <c r="L38" s="459"/>
      <c r="M38" s="459"/>
      <c r="N38" s="460"/>
      <c r="O38" s="461"/>
      <c r="P38" s="462"/>
    </row>
    <row r="39" spans="1:16" s="463" customFormat="1" ht="30.75" customHeight="1" x14ac:dyDescent="0.2">
      <c r="A39" s="769"/>
      <c r="B39" s="465" t="s">
        <v>172</v>
      </c>
      <c r="C39" s="465" t="s">
        <v>173</v>
      </c>
      <c r="D39" s="466"/>
      <c r="E39" s="466"/>
      <c r="F39" s="467">
        <v>311722131</v>
      </c>
      <c r="G39" s="468">
        <v>300000000</v>
      </c>
      <c r="H39" s="458"/>
      <c r="I39" s="459"/>
      <c r="J39" s="459"/>
      <c r="K39" s="459"/>
      <c r="L39" s="459"/>
      <c r="M39" s="459"/>
      <c r="N39" s="460"/>
      <c r="O39" s="461"/>
      <c r="P39" s="462"/>
    </row>
    <row r="40" spans="1:16" s="463" customFormat="1" ht="31.5" customHeight="1" x14ac:dyDescent="0.2">
      <c r="A40" s="770" t="s">
        <v>1377</v>
      </c>
      <c r="B40" s="465" t="s">
        <v>708</v>
      </c>
      <c r="C40" s="465" t="s">
        <v>165</v>
      </c>
      <c r="D40" s="466">
        <v>0</v>
      </c>
      <c r="E40" s="466">
        <v>0</v>
      </c>
      <c r="F40" s="467">
        <v>1127312000</v>
      </c>
      <c r="G40" s="468">
        <v>1127312000</v>
      </c>
      <c r="H40" s="458"/>
      <c r="I40" s="459"/>
      <c r="J40" s="459"/>
      <c r="K40" s="459"/>
      <c r="L40" s="459"/>
      <c r="M40" s="459"/>
      <c r="N40" s="460">
        <f t="shared" si="2"/>
        <v>1127312000</v>
      </c>
      <c r="O40" s="461">
        <f t="shared" si="2"/>
        <v>1127312000</v>
      </c>
      <c r="P40" s="462">
        <f t="shared" si="3"/>
        <v>1</v>
      </c>
    </row>
    <row r="41" spans="1:16" s="463" customFormat="1" ht="31.5" customHeight="1" x14ac:dyDescent="0.2">
      <c r="A41" s="772"/>
      <c r="B41" s="465" t="s">
        <v>729</v>
      </c>
      <c r="C41" s="465" t="s">
        <v>165</v>
      </c>
      <c r="D41" s="466"/>
      <c r="E41" s="466"/>
      <c r="F41" s="467"/>
      <c r="G41" s="468"/>
      <c r="H41" s="458"/>
      <c r="I41" s="459"/>
      <c r="J41" s="459"/>
      <c r="K41" s="459"/>
      <c r="L41" s="459"/>
      <c r="M41" s="459"/>
      <c r="N41" s="460"/>
      <c r="O41" s="461"/>
      <c r="P41" s="462"/>
    </row>
    <row r="42" spans="1:16" s="463" customFormat="1" ht="24" customHeight="1" x14ac:dyDescent="0.2">
      <c r="A42" s="770" t="s">
        <v>1378</v>
      </c>
      <c r="B42" s="465" t="s">
        <v>708</v>
      </c>
      <c r="C42" s="465" t="s">
        <v>171</v>
      </c>
      <c r="D42" s="466">
        <v>0</v>
      </c>
      <c r="E42" s="466">
        <v>0</v>
      </c>
      <c r="F42" s="467">
        <v>1315041120</v>
      </c>
      <c r="G42" s="468">
        <v>1315041120</v>
      </c>
      <c r="H42" s="458"/>
      <c r="I42" s="459"/>
      <c r="J42" s="459"/>
      <c r="K42" s="459"/>
      <c r="L42" s="459"/>
      <c r="M42" s="459"/>
      <c r="N42" s="460">
        <f t="shared" si="2"/>
        <v>1315041120</v>
      </c>
      <c r="O42" s="461">
        <f t="shared" si="2"/>
        <v>1315041120</v>
      </c>
      <c r="P42" s="462">
        <f t="shared" si="3"/>
        <v>1</v>
      </c>
    </row>
    <row r="43" spans="1:16" s="463" customFormat="1" ht="24" customHeight="1" x14ac:dyDescent="0.2">
      <c r="A43" s="771"/>
      <c r="B43" s="465" t="s">
        <v>806</v>
      </c>
      <c r="C43" s="465" t="s">
        <v>1379</v>
      </c>
      <c r="D43" s="466">
        <v>0</v>
      </c>
      <c r="E43" s="466">
        <v>0</v>
      </c>
      <c r="F43" s="467">
        <v>0</v>
      </c>
      <c r="G43" s="468">
        <v>0</v>
      </c>
      <c r="H43" s="458"/>
      <c r="I43" s="459"/>
      <c r="J43" s="459"/>
      <c r="K43" s="459"/>
      <c r="L43" s="459"/>
      <c r="M43" s="459"/>
      <c r="N43" s="460">
        <f t="shared" si="2"/>
        <v>0</v>
      </c>
      <c r="O43" s="461">
        <f t="shared" si="2"/>
        <v>0</v>
      </c>
      <c r="P43" s="462">
        <f t="shared" si="3"/>
        <v>0</v>
      </c>
    </row>
    <row r="44" spans="1:16" s="463" customFormat="1" ht="30" customHeight="1" x14ac:dyDescent="0.2">
      <c r="A44" s="771"/>
      <c r="B44" s="465" t="s">
        <v>172</v>
      </c>
      <c r="C44" s="465" t="s">
        <v>173</v>
      </c>
      <c r="D44" s="466">
        <v>0</v>
      </c>
      <c r="E44" s="466">
        <v>0</v>
      </c>
      <c r="F44" s="467">
        <v>149166687</v>
      </c>
      <c r="G44" s="468">
        <v>148469224</v>
      </c>
      <c r="H44" s="458"/>
      <c r="I44" s="459"/>
      <c r="J44" s="459"/>
      <c r="K44" s="459"/>
      <c r="L44" s="459"/>
      <c r="M44" s="459"/>
      <c r="N44" s="460">
        <f t="shared" si="2"/>
        <v>149166687</v>
      </c>
      <c r="O44" s="461">
        <f t="shared" si="2"/>
        <v>148469224</v>
      </c>
      <c r="P44" s="462">
        <f t="shared" si="3"/>
        <v>0.99532427102842336</v>
      </c>
    </row>
    <row r="45" spans="1:16" s="463" customFormat="1" ht="27.75" customHeight="1" x14ac:dyDescent="0.2">
      <c r="A45" s="771"/>
      <c r="B45" s="480" t="s">
        <v>729</v>
      </c>
      <c r="C45" s="465" t="s">
        <v>165</v>
      </c>
      <c r="D45" s="466"/>
      <c r="E45" s="466"/>
      <c r="F45" s="469"/>
      <c r="G45" s="468"/>
      <c r="H45" s="458"/>
      <c r="I45" s="459"/>
      <c r="J45" s="459"/>
      <c r="K45" s="459"/>
      <c r="L45" s="459"/>
      <c r="M45" s="459"/>
      <c r="N45" s="460">
        <f t="shared" si="2"/>
        <v>0</v>
      </c>
      <c r="O45" s="461">
        <f t="shared" si="2"/>
        <v>0</v>
      </c>
      <c r="P45" s="462">
        <f t="shared" si="3"/>
        <v>0</v>
      </c>
    </row>
    <row r="46" spans="1:16" s="463" customFormat="1" ht="51" customHeight="1" x14ac:dyDescent="0.2">
      <c r="A46" s="498" t="s">
        <v>1373</v>
      </c>
      <c r="B46" s="465" t="s">
        <v>708</v>
      </c>
      <c r="C46" s="501" t="s">
        <v>1420</v>
      </c>
      <c r="D46" s="465"/>
      <c r="E46" s="478"/>
      <c r="F46" s="499"/>
      <c r="G46" s="479"/>
      <c r="H46" s="500">
        <v>207476000</v>
      </c>
      <c r="I46" s="500">
        <f>H46</f>
        <v>207476000</v>
      </c>
      <c r="J46" s="458"/>
      <c r="K46" s="458"/>
      <c r="L46" s="458"/>
      <c r="M46" s="459"/>
      <c r="N46" s="460"/>
      <c r="O46" s="461"/>
      <c r="P46" s="462"/>
    </row>
    <row r="47" spans="1:16" s="532" customFormat="1" ht="27" customHeight="1" x14ac:dyDescent="0.2">
      <c r="A47" s="773" t="s">
        <v>1374</v>
      </c>
      <c r="B47" s="465" t="s">
        <v>708</v>
      </c>
      <c r="C47" s="501" t="s">
        <v>1420</v>
      </c>
      <c r="D47" s="465"/>
      <c r="E47" s="478"/>
      <c r="F47" s="499"/>
      <c r="G47" s="479"/>
      <c r="H47" s="500">
        <v>96192000</v>
      </c>
      <c r="I47" s="500">
        <f>H47</f>
        <v>96192000</v>
      </c>
      <c r="J47" s="527"/>
      <c r="K47" s="527"/>
      <c r="L47" s="527"/>
      <c r="M47" s="528"/>
      <c r="N47" s="529"/>
      <c r="O47" s="530"/>
      <c r="P47" s="531"/>
    </row>
    <row r="48" spans="1:16" s="532" customFormat="1" ht="36" customHeight="1" x14ac:dyDescent="0.2">
      <c r="A48" s="774"/>
      <c r="B48" s="781" t="s">
        <v>172</v>
      </c>
      <c r="C48" s="501" t="s">
        <v>1421</v>
      </c>
      <c r="D48" s="465"/>
      <c r="E48" s="478"/>
      <c r="F48" s="499"/>
      <c r="G48" s="479"/>
      <c r="H48" s="500">
        <v>100000000</v>
      </c>
      <c r="I48" s="500">
        <f>H48</f>
        <v>100000000</v>
      </c>
      <c r="J48" s="527"/>
      <c r="K48" s="527"/>
      <c r="L48" s="527"/>
      <c r="M48" s="528"/>
      <c r="N48" s="529"/>
      <c r="O48" s="530"/>
      <c r="P48" s="531"/>
    </row>
    <row r="49" spans="1:50" s="532" customFormat="1" ht="34.5" customHeight="1" x14ac:dyDescent="0.2">
      <c r="A49" s="774"/>
      <c r="B49" s="783"/>
      <c r="C49" s="501" t="s">
        <v>1422</v>
      </c>
      <c r="D49" s="465"/>
      <c r="E49" s="478"/>
      <c r="F49" s="499"/>
      <c r="G49" s="479"/>
      <c r="H49" s="500">
        <v>1036621500</v>
      </c>
      <c r="I49" s="500">
        <f>H49</f>
        <v>1036621500</v>
      </c>
      <c r="J49" s="527"/>
      <c r="K49" s="527"/>
      <c r="L49" s="527"/>
      <c r="M49" s="528"/>
      <c r="N49" s="529"/>
      <c r="O49" s="530"/>
      <c r="P49" s="531"/>
    </row>
    <row r="50" spans="1:50" s="532" customFormat="1" ht="30" customHeight="1" x14ac:dyDescent="0.2">
      <c r="A50" s="774"/>
      <c r="B50" s="782"/>
      <c r="C50" s="501" t="s">
        <v>1420</v>
      </c>
      <c r="D50" s="465"/>
      <c r="E50" s="478"/>
      <c r="F50" s="499"/>
      <c r="G50" s="479"/>
      <c r="H50" s="500">
        <v>915000000</v>
      </c>
      <c r="I50" s="500">
        <v>867496791</v>
      </c>
      <c r="J50" s="527"/>
      <c r="K50" s="527"/>
      <c r="L50" s="527"/>
      <c r="M50" s="528"/>
      <c r="N50" s="529"/>
      <c r="O50" s="530"/>
      <c r="P50" s="531"/>
    </row>
    <row r="51" spans="1:50" s="532" customFormat="1" ht="31.5" customHeight="1" x14ac:dyDescent="0.2">
      <c r="A51" s="775"/>
      <c r="B51" s="465" t="s">
        <v>169</v>
      </c>
      <c r="C51" s="465" t="s">
        <v>1423</v>
      </c>
      <c r="D51" s="465"/>
      <c r="E51" s="478"/>
      <c r="F51" s="499"/>
      <c r="G51" s="479"/>
      <c r="H51" s="500">
        <v>372384744</v>
      </c>
      <c r="I51" s="500">
        <f>H51</f>
        <v>372384744</v>
      </c>
      <c r="J51" s="527"/>
      <c r="K51" s="527"/>
      <c r="L51" s="527"/>
      <c r="M51" s="528"/>
      <c r="N51" s="529"/>
      <c r="O51" s="530"/>
      <c r="P51" s="531"/>
    </row>
    <row r="52" spans="1:50" s="532" customFormat="1" ht="27.75" customHeight="1" x14ac:dyDescent="0.2">
      <c r="A52" s="773" t="s">
        <v>1375</v>
      </c>
      <c r="B52" s="465" t="s">
        <v>708</v>
      </c>
      <c r="C52" s="465" t="s">
        <v>1420</v>
      </c>
      <c r="D52" s="465"/>
      <c r="E52" s="478"/>
      <c r="F52" s="499"/>
      <c r="G52" s="479"/>
      <c r="H52" s="500">
        <v>792623000</v>
      </c>
      <c r="I52" s="500">
        <f>H52</f>
        <v>792623000</v>
      </c>
      <c r="J52" s="527"/>
      <c r="K52" s="527"/>
      <c r="L52" s="527"/>
      <c r="M52" s="528"/>
      <c r="N52" s="529"/>
      <c r="O52" s="530"/>
      <c r="P52" s="531"/>
    </row>
    <row r="53" spans="1:50" s="532" customFormat="1" ht="27.75" customHeight="1" x14ac:dyDescent="0.2">
      <c r="A53" s="774"/>
      <c r="B53" s="480" t="s">
        <v>749</v>
      </c>
      <c r="C53" s="501" t="s">
        <v>1492</v>
      </c>
      <c r="D53" s="465"/>
      <c r="E53" s="478"/>
      <c r="F53" s="499"/>
      <c r="G53" s="479"/>
      <c r="H53" s="500">
        <v>15000000</v>
      </c>
      <c r="I53" s="500">
        <v>0</v>
      </c>
      <c r="J53" s="527"/>
      <c r="K53" s="527"/>
      <c r="L53" s="527"/>
      <c r="M53" s="528"/>
      <c r="N53" s="529"/>
      <c r="O53" s="530"/>
      <c r="P53" s="531"/>
    </row>
    <row r="54" spans="1:50" s="532" customFormat="1" ht="37.5" customHeight="1" x14ac:dyDescent="0.2">
      <c r="A54" s="774"/>
      <c r="B54" s="781" t="s">
        <v>168</v>
      </c>
      <c r="C54" s="501" t="s">
        <v>1424</v>
      </c>
      <c r="D54" s="465"/>
      <c r="E54" s="478"/>
      <c r="F54" s="499"/>
      <c r="G54" s="479"/>
      <c r="H54" s="500">
        <v>14972256</v>
      </c>
      <c r="I54" s="500">
        <f>H54</f>
        <v>14972256</v>
      </c>
      <c r="J54" s="527"/>
      <c r="K54" s="527"/>
      <c r="L54" s="527"/>
      <c r="M54" s="528"/>
      <c r="N54" s="529"/>
      <c r="O54" s="530"/>
      <c r="P54" s="531"/>
    </row>
    <row r="55" spans="1:50" s="532" customFormat="1" ht="37.5" customHeight="1" x14ac:dyDescent="0.2">
      <c r="A55" s="774"/>
      <c r="B55" s="782"/>
      <c r="C55" s="501" t="s">
        <v>1422</v>
      </c>
      <c r="D55" s="465"/>
      <c r="E55" s="478"/>
      <c r="F55" s="499"/>
      <c r="G55" s="479"/>
      <c r="H55" s="500">
        <v>1000000</v>
      </c>
      <c r="I55" s="500">
        <f>H55</f>
        <v>1000000</v>
      </c>
      <c r="J55" s="527"/>
      <c r="K55" s="527"/>
      <c r="L55" s="527"/>
      <c r="M55" s="528"/>
      <c r="N55" s="529"/>
      <c r="O55" s="530"/>
      <c r="P55" s="531"/>
    </row>
    <row r="56" spans="1:50" s="532" customFormat="1" ht="37.5" customHeight="1" x14ac:dyDescent="0.2">
      <c r="A56" s="774"/>
      <c r="B56" s="781" t="s">
        <v>172</v>
      </c>
      <c r="C56" s="501" t="s">
        <v>1422</v>
      </c>
      <c r="D56" s="465"/>
      <c r="E56" s="478"/>
      <c r="F56" s="499"/>
      <c r="G56" s="479"/>
      <c r="H56" s="500">
        <v>0</v>
      </c>
      <c r="I56" s="500">
        <v>0</v>
      </c>
      <c r="J56" s="527"/>
      <c r="K56" s="527"/>
      <c r="L56" s="527"/>
      <c r="M56" s="528"/>
      <c r="N56" s="529"/>
      <c r="O56" s="530"/>
      <c r="P56" s="531"/>
    </row>
    <row r="57" spans="1:50" s="532" customFormat="1" ht="37.5" customHeight="1" x14ac:dyDescent="0.2">
      <c r="A57" s="774"/>
      <c r="B57" s="782"/>
      <c r="C57" s="501" t="s">
        <v>1420</v>
      </c>
      <c r="D57" s="465"/>
      <c r="E57" s="478"/>
      <c r="F57" s="499"/>
      <c r="G57" s="479"/>
      <c r="H57" s="500">
        <v>397200000</v>
      </c>
      <c r="I57" s="500">
        <f>H57</f>
        <v>397200000</v>
      </c>
      <c r="J57" s="527"/>
      <c r="K57" s="527"/>
      <c r="L57" s="527"/>
      <c r="M57" s="528"/>
      <c r="N57" s="529"/>
      <c r="O57" s="530"/>
      <c r="P57" s="531"/>
    </row>
    <row r="58" spans="1:50" s="532" customFormat="1" ht="42" customHeight="1" x14ac:dyDescent="0.2">
      <c r="A58" s="507" t="s">
        <v>1377</v>
      </c>
      <c r="B58" s="501" t="s">
        <v>708</v>
      </c>
      <c r="C58" s="465" t="s">
        <v>1420</v>
      </c>
      <c r="D58" s="465"/>
      <c r="E58" s="478"/>
      <c r="F58" s="499"/>
      <c r="G58" s="479"/>
      <c r="H58" s="500">
        <v>1119531500</v>
      </c>
      <c r="I58" s="500">
        <f>H58</f>
        <v>1119531500</v>
      </c>
      <c r="J58" s="527"/>
      <c r="K58" s="527"/>
      <c r="L58" s="527"/>
      <c r="M58" s="528"/>
      <c r="N58" s="529"/>
      <c r="O58" s="530"/>
      <c r="P58" s="531"/>
    </row>
    <row r="59" spans="1:50" s="532" customFormat="1" ht="27.75" customHeight="1" x14ac:dyDescent="0.2">
      <c r="A59" s="776" t="s">
        <v>1378</v>
      </c>
      <c r="B59" s="501" t="s">
        <v>708</v>
      </c>
      <c r="C59" s="465" t="s">
        <v>1420</v>
      </c>
      <c r="D59" s="465"/>
      <c r="E59" s="478"/>
      <c r="F59" s="499"/>
      <c r="G59" s="479"/>
      <c r="H59" s="500">
        <v>1596912000</v>
      </c>
      <c r="I59" s="500">
        <f>H59</f>
        <v>1596912000</v>
      </c>
      <c r="J59" s="527"/>
      <c r="K59" s="527"/>
      <c r="L59" s="527"/>
      <c r="M59" s="528"/>
      <c r="N59" s="529"/>
      <c r="O59" s="530"/>
      <c r="P59" s="531"/>
    </row>
    <row r="60" spans="1:50" s="532" customFormat="1" ht="27.75" customHeight="1" x14ac:dyDescent="0.2">
      <c r="A60" s="777"/>
      <c r="B60" s="779" t="s">
        <v>172</v>
      </c>
      <c r="C60" s="501" t="s">
        <v>1422</v>
      </c>
      <c r="D60" s="465"/>
      <c r="E60" s="478"/>
      <c r="F60" s="499"/>
      <c r="G60" s="479"/>
      <c r="H60" s="500">
        <v>64640000</v>
      </c>
      <c r="I60" s="500">
        <f>H60</f>
        <v>64640000</v>
      </c>
      <c r="J60" s="527"/>
      <c r="K60" s="527"/>
      <c r="L60" s="527"/>
      <c r="M60" s="528"/>
      <c r="N60" s="529"/>
      <c r="O60" s="530"/>
      <c r="P60" s="531"/>
    </row>
    <row r="61" spans="1:50" s="532" customFormat="1" ht="27.75" customHeight="1" x14ac:dyDescent="0.2">
      <c r="A61" s="778"/>
      <c r="B61" s="780"/>
      <c r="C61" s="501" t="s">
        <v>1420</v>
      </c>
      <c r="D61" s="465"/>
      <c r="E61" s="478"/>
      <c r="F61" s="499"/>
      <c r="G61" s="479"/>
      <c r="H61" s="500">
        <v>0</v>
      </c>
      <c r="I61" s="500"/>
      <c r="J61" s="527"/>
      <c r="K61" s="527"/>
      <c r="L61" s="527"/>
      <c r="M61" s="528"/>
      <c r="N61" s="529"/>
      <c r="O61" s="530"/>
      <c r="P61" s="531"/>
    </row>
    <row r="62" spans="1:50" s="463" customFormat="1" ht="23.25" customHeight="1" x14ac:dyDescent="0.2">
      <c r="A62" s="470"/>
      <c r="B62" s="471"/>
      <c r="C62" s="472" t="s">
        <v>197</v>
      </c>
      <c r="D62" s="473">
        <f t="shared" ref="D62:O62" si="4">SUM(D21:D45)</f>
        <v>3002117598</v>
      </c>
      <c r="E62" s="473">
        <f t="shared" si="4"/>
        <v>3002117598</v>
      </c>
      <c r="F62" s="473">
        <f t="shared" si="4"/>
        <v>5321751009</v>
      </c>
      <c r="G62" s="473">
        <f t="shared" si="4"/>
        <v>5308222354</v>
      </c>
      <c r="H62" s="497">
        <f>SUM(H21:H61)</f>
        <v>6729553000</v>
      </c>
      <c r="I62" s="497">
        <f>SUM(I21:I61)</f>
        <v>6667049791</v>
      </c>
      <c r="J62" s="474">
        <f t="shared" si="4"/>
        <v>0</v>
      </c>
      <c r="K62" s="474">
        <f t="shared" si="4"/>
        <v>0</v>
      </c>
      <c r="L62" s="474">
        <f t="shared" si="4"/>
        <v>0</v>
      </c>
      <c r="M62" s="475">
        <f t="shared" si="4"/>
        <v>0</v>
      </c>
      <c r="N62" s="476">
        <f t="shared" si="4"/>
        <v>7121718476</v>
      </c>
      <c r="O62" s="476">
        <f t="shared" si="4"/>
        <v>7119911952</v>
      </c>
      <c r="P62" s="477">
        <f>IFERROR(O62/N62,0)</f>
        <v>0.99974633594320139</v>
      </c>
    </row>
    <row r="63" spans="1:50" ht="24" customHeight="1" x14ac:dyDescent="0.2">
      <c r="A63" s="51"/>
      <c r="B63" s="51"/>
      <c r="C63" s="51"/>
      <c r="D63" s="41"/>
      <c r="E63" s="41"/>
      <c r="F63" s="41"/>
      <c r="G63" s="41"/>
      <c r="H63" s="69"/>
      <c r="I63" s="69"/>
      <c r="J63" s="69"/>
      <c r="K63" s="69"/>
      <c r="L63" s="69"/>
      <c r="M63" s="41"/>
      <c r="N63" s="41"/>
      <c r="O63" s="41"/>
      <c r="P63" s="41"/>
      <c r="Q63" s="51"/>
      <c r="R63" s="51"/>
      <c r="S63" s="51"/>
      <c r="T63" s="51"/>
      <c r="U63" s="51"/>
      <c r="V63" s="51"/>
      <c r="W63" s="51"/>
      <c r="X63" s="51"/>
      <c r="Y63" s="51"/>
      <c r="Z63" s="51"/>
      <c r="AA63" s="51"/>
      <c r="AB63" s="51"/>
      <c r="AC63" s="51"/>
      <c r="AD63" s="51"/>
      <c r="AE63" s="51"/>
      <c r="AF63" s="51"/>
      <c r="AG63" s="51"/>
      <c r="AH63" s="51"/>
      <c r="AI63" s="51"/>
      <c r="AJ63" s="51"/>
      <c r="AK63" s="51"/>
      <c r="AL63" s="51"/>
      <c r="AM63" s="71" t="s">
        <v>177</v>
      </c>
      <c r="AN63" s="51"/>
      <c r="AO63" s="51"/>
      <c r="AP63" s="51"/>
      <c r="AQ63" s="51"/>
      <c r="AR63" s="51"/>
      <c r="AS63" s="51"/>
      <c r="AT63" s="51"/>
      <c r="AU63" s="51"/>
      <c r="AV63" s="51"/>
      <c r="AW63" s="51"/>
      <c r="AX63" s="51"/>
    </row>
    <row r="64" spans="1:50" ht="31.5" customHeight="1" x14ac:dyDescent="0.2">
      <c r="A64" s="764" t="s">
        <v>178</v>
      </c>
      <c r="B64" s="560"/>
      <c r="C64" s="766"/>
      <c r="D64" s="556"/>
      <c r="E64" s="556"/>
      <c r="F64" s="556"/>
      <c r="G64" s="556"/>
      <c r="H64" s="556"/>
      <c r="I64" s="556"/>
      <c r="J64" s="556"/>
      <c r="K64" s="556"/>
      <c r="L64" s="556"/>
      <c r="M64" s="556"/>
      <c r="N64" s="556"/>
      <c r="O64" s="556"/>
      <c r="P64" s="556"/>
      <c r="Q64" s="556"/>
      <c r="R64" s="556"/>
      <c r="S64" s="556"/>
      <c r="T64" s="556"/>
      <c r="U64" s="556"/>
      <c r="V64" s="556"/>
      <c r="W64" s="557"/>
      <c r="X64" s="68"/>
      <c r="Y64" s="68"/>
      <c r="Z64" s="68"/>
      <c r="AA64" s="68"/>
      <c r="AB64" s="68"/>
      <c r="AC64" s="68"/>
      <c r="AD64" s="68"/>
      <c r="AE64" s="68"/>
      <c r="AF64" s="68"/>
      <c r="AG64" s="68"/>
      <c r="AH64" s="68"/>
      <c r="AI64" s="68"/>
      <c r="AJ64" s="68"/>
      <c r="AK64" s="68"/>
      <c r="AL64" s="68"/>
      <c r="AM64" s="70" t="s">
        <v>172</v>
      </c>
      <c r="AN64" s="68"/>
      <c r="AO64" s="68"/>
      <c r="AP64" s="68"/>
      <c r="AQ64" s="68"/>
      <c r="AR64" s="68"/>
      <c r="AS64" s="68"/>
      <c r="AT64" s="68"/>
      <c r="AU64" s="68"/>
      <c r="AV64" s="68"/>
      <c r="AW64" s="68"/>
      <c r="AX64" s="68"/>
    </row>
    <row r="65" spans="1:50" ht="45.75" customHeight="1" x14ac:dyDescent="0.2">
      <c r="A65" s="67" t="s">
        <v>179</v>
      </c>
      <c r="B65" s="67" t="s">
        <v>180</v>
      </c>
      <c r="C65" s="67" t="s">
        <v>149</v>
      </c>
      <c r="D65" s="67" t="s">
        <v>181</v>
      </c>
      <c r="E65" s="67" t="s">
        <v>182</v>
      </c>
      <c r="F65" s="67" t="s">
        <v>183</v>
      </c>
      <c r="G65" s="67" t="s">
        <v>184</v>
      </c>
      <c r="H65" s="67" t="s">
        <v>185</v>
      </c>
      <c r="I65" s="67" t="s">
        <v>186</v>
      </c>
      <c r="J65" s="67" t="s">
        <v>187</v>
      </c>
      <c r="K65" s="67" t="s">
        <v>188</v>
      </c>
      <c r="L65" s="67" t="s">
        <v>189</v>
      </c>
      <c r="M65" s="67" t="s">
        <v>190</v>
      </c>
      <c r="N65" s="67" t="s">
        <v>191</v>
      </c>
      <c r="O65" s="67" t="s">
        <v>192</v>
      </c>
      <c r="P65" s="67" t="s">
        <v>1268</v>
      </c>
      <c r="Q65" s="67" t="s">
        <v>1269</v>
      </c>
      <c r="R65" s="67" t="s">
        <v>1270</v>
      </c>
      <c r="S65" s="67" t="s">
        <v>1271</v>
      </c>
      <c r="T65" s="67" t="s">
        <v>1272</v>
      </c>
      <c r="U65" s="67" t="s">
        <v>1273</v>
      </c>
      <c r="V65" s="67" t="s">
        <v>1274</v>
      </c>
      <c r="W65" s="67" t="s">
        <v>1275</v>
      </c>
      <c r="X65" s="68"/>
      <c r="Y65" s="68"/>
      <c r="Z65" s="68"/>
      <c r="AA65" s="68"/>
      <c r="AB65" s="68"/>
      <c r="AC65" s="68"/>
      <c r="AD65" s="68"/>
      <c r="AE65" s="68"/>
      <c r="AF65" s="68"/>
      <c r="AG65" s="68"/>
      <c r="AH65" s="68"/>
      <c r="AI65" s="68"/>
      <c r="AJ65" s="68"/>
      <c r="AK65" s="68"/>
      <c r="AL65" s="68"/>
      <c r="AM65" s="71" t="s">
        <v>168</v>
      </c>
      <c r="AN65" s="68"/>
      <c r="AO65" s="68"/>
      <c r="AP65" s="68"/>
      <c r="AQ65" s="68"/>
      <c r="AR65" s="68"/>
      <c r="AS65" s="68"/>
      <c r="AT65" s="68"/>
      <c r="AU65" s="68"/>
      <c r="AV65" s="68"/>
      <c r="AW65" s="68"/>
      <c r="AX65" s="68"/>
    </row>
    <row r="66" spans="1:50" s="295" customFormat="1" ht="87.75" customHeight="1" x14ac:dyDescent="0.2">
      <c r="A66" s="299" t="s">
        <v>1267</v>
      </c>
      <c r="B66" s="309">
        <v>20212164</v>
      </c>
      <c r="C66" s="308" t="s">
        <v>1264</v>
      </c>
      <c r="D66" s="302">
        <v>0</v>
      </c>
      <c r="E66" s="302">
        <v>0</v>
      </c>
      <c r="F66" s="302">
        <v>0</v>
      </c>
      <c r="G66" s="299">
        <f>IFERROR(F66/D66,0)</f>
        <v>0</v>
      </c>
      <c r="H66" s="259">
        <v>188511387</v>
      </c>
      <c r="I66" s="304">
        <v>188511387</v>
      </c>
      <c r="J66" s="551">
        <v>188511387</v>
      </c>
      <c r="K66" s="299">
        <f>IFERROR(J66/H66,0)</f>
        <v>1</v>
      </c>
      <c r="L66" s="302">
        <v>372384744</v>
      </c>
      <c r="M66" s="302">
        <v>372384744</v>
      </c>
      <c r="N66" s="302">
        <v>340846371</v>
      </c>
      <c r="O66" s="299">
        <f>IFERROR(N66/L66,0)</f>
        <v>0.91530702181505053</v>
      </c>
      <c r="P66" s="302">
        <v>0</v>
      </c>
      <c r="Q66" s="302">
        <v>0</v>
      </c>
      <c r="R66" s="302">
        <v>0</v>
      </c>
      <c r="S66" s="299">
        <f>IFERROR(R66/P66,0)</f>
        <v>0</v>
      </c>
      <c r="T66" s="302">
        <v>0</v>
      </c>
      <c r="U66" s="302">
        <v>0</v>
      </c>
      <c r="V66" s="302">
        <v>0</v>
      </c>
      <c r="W66" s="299">
        <f>IFERROR(V66/T66,0)</f>
        <v>0</v>
      </c>
      <c r="X66" s="296"/>
      <c r="Y66" s="296"/>
      <c r="Z66" s="296"/>
      <c r="AA66" s="296"/>
      <c r="AB66" s="296"/>
      <c r="AC66" s="296"/>
      <c r="AD66" s="296"/>
      <c r="AE66" s="296"/>
      <c r="AF66" s="296"/>
      <c r="AG66" s="296"/>
      <c r="AH66" s="296"/>
      <c r="AI66" s="296"/>
      <c r="AJ66" s="296"/>
      <c r="AK66" s="296"/>
      <c r="AL66" s="298" t="s">
        <v>193</v>
      </c>
      <c r="AM66" s="296"/>
      <c r="AN66" s="296"/>
      <c r="AO66" s="296"/>
      <c r="AP66" s="296"/>
      <c r="AQ66" s="296"/>
      <c r="AR66" s="296"/>
      <c r="AS66" s="296"/>
      <c r="AT66" s="296"/>
      <c r="AU66" s="296"/>
      <c r="AV66" s="296"/>
      <c r="AW66" s="296"/>
    </row>
    <row r="67" spans="1:50" s="295" customFormat="1" ht="14.25" x14ac:dyDescent="0.2">
      <c r="A67" s="299"/>
      <c r="B67" s="309"/>
      <c r="C67" s="308"/>
      <c r="D67" s="302"/>
      <c r="E67" s="302"/>
      <c r="F67" s="302"/>
      <c r="G67" s="299"/>
      <c r="H67" s="259"/>
      <c r="I67" s="304"/>
      <c r="J67" s="303"/>
      <c r="K67" s="299"/>
      <c r="L67" s="302"/>
      <c r="M67" s="302"/>
      <c r="N67" s="302"/>
      <c r="O67" s="299"/>
      <c r="P67" s="302"/>
      <c r="Q67" s="302"/>
      <c r="R67" s="302"/>
      <c r="S67" s="299"/>
      <c r="T67" s="302"/>
      <c r="U67" s="302"/>
      <c r="V67" s="302"/>
      <c r="W67" s="299"/>
      <c r="X67" s="296"/>
      <c r="Y67" s="296"/>
      <c r="Z67" s="296"/>
      <c r="AA67" s="296"/>
      <c r="AB67" s="296"/>
      <c r="AC67" s="296"/>
      <c r="AD67" s="296"/>
      <c r="AE67" s="296"/>
      <c r="AF67" s="296"/>
      <c r="AG67" s="296"/>
      <c r="AH67" s="296"/>
      <c r="AI67" s="296"/>
      <c r="AJ67" s="296"/>
      <c r="AK67" s="296"/>
      <c r="AL67" s="298" t="s">
        <v>193</v>
      </c>
      <c r="AM67" s="296"/>
      <c r="AN67" s="296"/>
      <c r="AO67" s="296"/>
      <c r="AP67" s="296"/>
      <c r="AQ67" s="296"/>
      <c r="AR67" s="296"/>
      <c r="AS67" s="296"/>
      <c r="AT67" s="296"/>
      <c r="AU67" s="296"/>
      <c r="AV67" s="296"/>
      <c r="AW67" s="296"/>
    </row>
    <row r="68" spans="1:50" s="295" customFormat="1" ht="14.25" x14ac:dyDescent="0.2">
      <c r="A68" s="299"/>
      <c r="B68" s="300"/>
      <c r="C68" s="301"/>
      <c r="D68" s="302"/>
      <c r="E68" s="302"/>
      <c r="F68" s="302"/>
      <c r="G68" s="299"/>
      <c r="H68" s="299"/>
      <c r="I68" s="304"/>
      <c r="J68" s="303"/>
      <c r="K68" s="299"/>
      <c r="L68" s="302"/>
      <c r="M68" s="302"/>
      <c r="N68" s="302"/>
      <c r="O68" s="299"/>
      <c r="P68" s="302"/>
      <c r="Q68" s="302"/>
      <c r="R68" s="302"/>
      <c r="S68" s="299"/>
      <c r="T68" s="302"/>
      <c r="U68" s="302"/>
      <c r="V68" s="302"/>
      <c r="W68" s="299"/>
      <c r="X68" s="296"/>
      <c r="Y68" s="296"/>
      <c r="Z68" s="296"/>
      <c r="AA68" s="296"/>
      <c r="AB68" s="296"/>
      <c r="AC68" s="296"/>
      <c r="AD68" s="296"/>
      <c r="AE68" s="296"/>
      <c r="AF68" s="296"/>
      <c r="AG68" s="296"/>
      <c r="AH68" s="296"/>
      <c r="AI68" s="296"/>
      <c r="AJ68" s="296"/>
      <c r="AK68" s="296"/>
      <c r="AL68" s="298"/>
      <c r="AM68" s="296"/>
      <c r="AN68" s="296"/>
      <c r="AO68" s="296"/>
      <c r="AP68" s="296"/>
      <c r="AQ68" s="296"/>
      <c r="AR68" s="296"/>
      <c r="AS68" s="296"/>
      <c r="AT68" s="296"/>
      <c r="AU68" s="296"/>
      <c r="AV68" s="296"/>
      <c r="AW68" s="296"/>
    </row>
    <row r="69" spans="1:50" s="295" customFormat="1" ht="12" customHeight="1" x14ac:dyDescent="0.2">
      <c r="A69" s="305"/>
      <c r="B69" s="305"/>
      <c r="C69" s="305"/>
      <c r="D69" s="306"/>
      <c r="E69" s="306"/>
      <c r="F69" s="305"/>
      <c r="G69" s="299"/>
      <c r="H69" s="299"/>
      <c r="I69" s="299"/>
      <c r="J69" s="259"/>
      <c r="K69" s="299"/>
      <c r="L69" s="305"/>
      <c r="M69" s="305"/>
      <c r="N69" s="305"/>
      <c r="O69" s="299"/>
      <c r="P69" s="305"/>
      <c r="Q69" s="305"/>
      <c r="R69" s="299"/>
      <c r="S69" s="299"/>
      <c r="T69" s="305"/>
      <c r="U69" s="305"/>
      <c r="V69" s="305"/>
      <c r="W69" s="299"/>
      <c r="X69" s="296"/>
      <c r="Y69" s="296"/>
      <c r="Z69" s="296"/>
      <c r="AA69" s="296"/>
      <c r="AB69" s="296"/>
      <c r="AC69" s="296"/>
      <c r="AD69" s="296"/>
      <c r="AE69" s="296"/>
      <c r="AF69" s="296"/>
      <c r="AG69" s="296"/>
      <c r="AH69" s="296"/>
      <c r="AI69" s="296"/>
      <c r="AJ69" s="296"/>
      <c r="AK69" s="296"/>
      <c r="AL69" s="297" t="s">
        <v>194</v>
      </c>
      <c r="AM69" s="296"/>
      <c r="AN69" s="296"/>
      <c r="AO69" s="296"/>
      <c r="AP69" s="296"/>
      <c r="AQ69" s="296"/>
      <c r="AR69" s="296"/>
      <c r="AS69" s="296"/>
      <c r="AT69" s="296"/>
      <c r="AU69" s="296"/>
      <c r="AV69" s="296"/>
      <c r="AW69" s="296"/>
    </row>
    <row r="70" spans="1:50" s="295" customFormat="1" ht="38.25" customHeight="1" x14ac:dyDescent="0.25">
      <c r="A70" s="761" t="s">
        <v>197</v>
      </c>
      <c r="B70" s="762"/>
      <c r="C70" s="763"/>
      <c r="D70" s="310">
        <f>SUM(D66:D69)</f>
        <v>0</v>
      </c>
      <c r="E70" s="310">
        <f>SUM(E66:E69)</f>
        <v>0</v>
      </c>
      <c r="F70" s="310">
        <f>SUM(F66:F69)</f>
        <v>0</v>
      </c>
      <c r="G70" s="311">
        <f>IFERROR(F70/D70,0)</f>
        <v>0</v>
      </c>
      <c r="H70" s="312">
        <f>SUM(H66:H67)</f>
        <v>188511387</v>
      </c>
      <c r="I70" s="312">
        <f>SUM(I66:I69)</f>
        <v>188511387</v>
      </c>
      <c r="J70" s="312">
        <f>SUM(J66:J69)</f>
        <v>188511387</v>
      </c>
      <c r="K70" s="311">
        <f>IFERROR(J70/H70,0)</f>
        <v>1</v>
      </c>
      <c r="L70" s="312">
        <f>SUM(L66:L69)</f>
        <v>372384744</v>
      </c>
      <c r="M70" s="312">
        <f>SUM(M66:M69)</f>
        <v>372384744</v>
      </c>
      <c r="N70" s="310">
        <f>SUM(N66:N69)</f>
        <v>340846371</v>
      </c>
      <c r="O70" s="311">
        <f>IFERROR(N70/L70,0)</f>
        <v>0.91530702181505053</v>
      </c>
      <c r="P70" s="312">
        <f>SUM(P66:P69)</f>
        <v>0</v>
      </c>
      <c r="Q70" s="312">
        <f>SUM(Q66:Q69)</f>
        <v>0</v>
      </c>
      <c r="R70" s="310">
        <f>SUM(R66:R69)</f>
        <v>0</v>
      </c>
      <c r="S70" s="311">
        <f>IFERROR(R70/P70,0)</f>
        <v>0</v>
      </c>
      <c r="T70" s="312">
        <f>SUM(T66:T69)</f>
        <v>0</v>
      </c>
      <c r="U70" s="312">
        <f>SUM(U66:U69)</f>
        <v>0</v>
      </c>
      <c r="V70" s="310">
        <f>SUM(V66:V69)</f>
        <v>0</v>
      </c>
      <c r="W70" s="311">
        <f>IFERROR(V70/T70,0)</f>
        <v>0</v>
      </c>
      <c r="X70" s="296"/>
      <c r="Y70" s="296"/>
      <c r="Z70" s="296"/>
      <c r="AA70" s="296"/>
      <c r="AB70" s="296"/>
      <c r="AC70" s="296"/>
      <c r="AD70" s="296"/>
      <c r="AE70" s="296"/>
      <c r="AF70" s="296"/>
      <c r="AG70" s="296"/>
      <c r="AH70" s="296"/>
      <c r="AI70" s="296"/>
      <c r="AJ70" s="296"/>
      <c r="AK70" s="296"/>
      <c r="AL70" s="307" t="s">
        <v>198</v>
      </c>
      <c r="AM70" s="296"/>
      <c r="AN70" s="296"/>
      <c r="AO70" s="296"/>
      <c r="AP70" s="296"/>
      <c r="AQ70" s="296"/>
      <c r="AR70" s="296"/>
      <c r="AS70" s="296"/>
      <c r="AT70" s="296"/>
      <c r="AU70" s="296"/>
      <c r="AV70" s="296"/>
      <c r="AW70" s="296"/>
    </row>
    <row r="71" spans="1:50" ht="15.75" customHeight="1" x14ac:dyDescent="0.25">
      <c r="I71" s="72"/>
      <c r="J71" s="72"/>
      <c r="K71" s="72"/>
    </row>
    <row r="72" spans="1:50" ht="15.75" customHeight="1" x14ac:dyDescent="0.25">
      <c r="I72" s="72"/>
      <c r="J72" s="72"/>
      <c r="K72" s="72"/>
    </row>
    <row r="73" spans="1:50" ht="15.75" customHeight="1" x14ac:dyDescent="0.25">
      <c r="I73" s="72"/>
      <c r="J73" s="72"/>
      <c r="K73" s="72"/>
    </row>
    <row r="74" spans="1:50" ht="15.75" customHeight="1" x14ac:dyDescent="0.25">
      <c r="I74" s="72"/>
      <c r="J74" s="72"/>
      <c r="K74" s="72"/>
    </row>
    <row r="75" spans="1:50" ht="15.75" customHeight="1" x14ac:dyDescent="0.25">
      <c r="I75" s="72"/>
      <c r="J75" s="72"/>
      <c r="K75" s="72"/>
    </row>
    <row r="76" spans="1:50" ht="15.75" customHeight="1" x14ac:dyDescent="0.25">
      <c r="I76" s="72"/>
      <c r="J76" s="72"/>
      <c r="K76" s="72"/>
    </row>
    <row r="77" spans="1:50" ht="15.75" customHeight="1" x14ac:dyDescent="0.25">
      <c r="I77" s="72"/>
      <c r="J77" s="72"/>
      <c r="K77" s="72"/>
    </row>
    <row r="78" spans="1:50" ht="15.75" customHeight="1" x14ac:dyDescent="0.25">
      <c r="I78" s="72"/>
      <c r="J78" s="72"/>
      <c r="K78" s="72"/>
    </row>
    <row r="79" spans="1:50" ht="15.75" customHeight="1" x14ac:dyDescent="0.25">
      <c r="I79" s="72"/>
      <c r="J79" s="72"/>
      <c r="K79" s="72"/>
    </row>
    <row r="80" spans="1:50" ht="15.75" customHeight="1" x14ac:dyDescent="0.25">
      <c r="I80" s="72"/>
      <c r="J80" s="72"/>
      <c r="K80" s="72"/>
    </row>
    <row r="81" spans="9:11" ht="15.75" customHeight="1" x14ac:dyDescent="0.25">
      <c r="I81" s="72"/>
      <c r="J81" s="72"/>
      <c r="K81" s="72"/>
    </row>
    <row r="82" spans="9:11" ht="15.75" customHeight="1" x14ac:dyDescent="0.25">
      <c r="I82" s="72"/>
      <c r="J82" s="72"/>
      <c r="K82" s="72"/>
    </row>
    <row r="83" spans="9:11" ht="15.75" customHeight="1" x14ac:dyDescent="0.25">
      <c r="I83" s="72"/>
      <c r="J83" s="72"/>
      <c r="K83" s="72"/>
    </row>
    <row r="84" spans="9:11" ht="15.75" customHeight="1" x14ac:dyDescent="0.25">
      <c r="I84" s="72"/>
      <c r="J84" s="72"/>
      <c r="K84" s="72"/>
    </row>
    <row r="85" spans="9:11" ht="15.75" customHeight="1" x14ac:dyDescent="0.25">
      <c r="I85" s="72"/>
      <c r="J85" s="72"/>
      <c r="K85" s="72"/>
    </row>
    <row r="86" spans="9:11" ht="15.75" customHeight="1" x14ac:dyDescent="0.25">
      <c r="I86" s="72"/>
      <c r="J86" s="72"/>
      <c r="K86" s="72"/>
    </row>
    <row r="87" spans="9:11" ht="15.75" customHeight="1" x14ac:dyDescent="0.25">
      <c r="I87" s="72"/>
      <c r="J87" s="72"/>
      <c r="K87" s="72"/>
    </row>
    <row r="88" spans="9:11" ht="15.75" customHeight="1" x14ac:dyDescent="0.25">
      <c r="I88" s="72"/>
      <c r="J88" s="72"/>
      <c r="K88" s="72"/>
    </row>
    <row r="89" spans="9:11" ht="15.75" customHeight="1" x14ac:dyDescent="0.25">
      <c r="I89" s="72"/>
      <c r="J89" s="72"/>
      <c r="K89" s="72"/>
    </row>
    <row r="90" spans="9:11" ht="15.75" customHeight="1" x14ac:dyDescent="0.25">
      <c r="I90" s="72"/>
      <c r="J90" s="72"/>
      <c r="K90" s="72"/>
    </row>
    <row r="91" spans="9:11" ht="15.75" customHeight="1" x14ac:dyDescent="0.25">
      <c r="I91" s="72"/>
      <c r="J91" s="72"/>
      <c r="K91" s="72"/>
    </row>
    <row r="92" spans="9:11" ht="15.75" customHeight="1" x14ac:dyDescent="0.25">
      <c r="I92" s="72"/>
      <c r="J92" s="72"/>
      <c r="K92" s="72"/>
    </row>
    <row r="93" spans="9:11" ht="15.75" customHeight="1" x14ac:dyDescent="0.25">
      <c r="I93" s="72"/>
      <c r="J93" s="72"/>
      <c r="K93" s="72"/>
    </row>
    <row r="94" spans="9:11" ht="15.75" customHeight="1" x14ac:dyDescent="0.25">
      <c r="I94" s="72"/>
      <c r="J94" s="72"/>
      <c r="K94" s="72"/>
    </row>
    <row r="95" spans="9:11" ht="15.75" customHeight="1" x14ac:dyDescent="0.25">
      <c r="I95" s="72"/>
      <c r="J95" s="72"/>
      <c r="K95" s="72"/>
    </row>
    <row r="96" spans="9:11" ht="15.75" customHeight="1" x14ac:dyDescent="0.25">
      <c r="I96" s="72"/>
      <c r="J96" s="72"/>
      <c r="K96" s="72"/>
    </row>
    <row r="97" spans="9:11" ht="15.75" customHeight="1" x14ac:dyDescent="0.25">
      <c r="I97" s="72"/>
      <c r="J97" s="72"/>
      <c r="K97" s="72"/>
    </row>
    <row r="98" spans="9:11" ht="15.75" customHeight="1" x14ac:dyDescent="0.25">
      <c r="I98" s="72"/>
      <c r="J98" s="72"/>
      <c r="K98" s="72"/>
    </row>
    <row r="99" spans="9:11" ht="15.75" customHeight="1" x14ac:dyDescent="0.25">
      <c r="I99" s="72"/>
      <c r="J99" s="72"/>
      <c r="K99" s="72"/>
    </row>
    <row r="100" spans="9:11" ht="15.75" customHeight="1" x14ac:dyDescent="0.25">
      <c r="I100" s="72"/>
      <c r="J100" s="72"/>
      <c r="K100" s="72"/>
    </row>
    <row r="101" spans="9:11" ht="15.75" customHeight="1" x14ac:dyDescent="0.25">
      <c r="I101" s="72"/>
      <c r="J101" s="72"/>
      <c r="K101" s="72"/>
    </row>
    <row r="102" spans="9:11" ht="15.75" customHeight="1" x14ac:dyDescent="0.25">
      <c r="I102" s="72"/>
      <c r="J102" s="72"/>
      <c r="K102" s="72"/>
    </row>
    <row r="103" spans="9:11" ht="15.75" customHeight="1" x14ac:dyDescent="0.25">
      <c r="I103" s="72"/>
      <c r="J103" s="72"/>
      <c r="K103" s="72"/>
    </row>
    <row r="104" spans="9:11" ht="15.75" customHeight="1" x14ac:dyDescent="0.25">
      <c r="I104" s="72"/>
      <c r="J104" s="72"/>
      <c r="K104" s="72"/>
    </row>
    <row r="105" spans="9:11" ht="15.75" customHeight="1" x14ac:dyDescent="0.25">
      <c r="I105" s="72"/>
      <c r="J105" s="72"/>
      <c r="K105" s="72"/>
    </row>
    <row r="106" spans="9:11" ht="15.75" customHeight="1" x14ac:dyDescent="0.25">
      <c r="I106" s="72"/>
      <c r="J106" s="72"/>
      <c r="K106" s="72"/>
    </row>
    <row r="107" spans="9:11" ht="15.75" customHeight="1" x14ac:dyDescent="0.25">
      <c r="I107" s="72"/>
      <c r="J107" s="72"/>
      <c r="K107" s="72"/>
    </row>
    <row r="108" spans="9:11" ht="15.75" customHeight="1" x14ac:dyDescent="0.25">
      <c r="I108" s="72"/>
      <c r="J108" s="72"/>
      <c r="K108" s="72"/>
    </row>
    <row r="109" spans="9:11" ht="15.75" customHeight="1" x14ac:dyDescent="0.25">
      <c r="I109" s="72"/>
      <c r="J109" s="72"/>
      <c r="K109" s="72"/>
    </row>
    <row r="110" spans="9:11" ht="15.75" customHeight="1" x14ac:dyDescent="0.25">
      <c r="I110" s="72"/>
      <c r="J110" s="72"/>
      <c r="K110" s="72"/>
    </row>
    <row r="111" spans="9:11" ht="15.75" customHeight="1" x14ac:dyDescent="0.25">
      <c r="I111" s="72"/>
      <c r="J111" s="72"/>
      <c r="K111" s="72"/>
    </row>
    <row r="112" spans="9:11" ht="15.75" customHeight="1" x14ac:dyDescent="0.25">
      <c r="I112" s="72"/>
      <c r="J112" s="72"/>
      <c r="K112" s="72"/>
    </row>
    <row r="113" spans="9:11" ht="15.75" customHeight="1" x14ac:dyDescent="0.25">
      <c r="I113" s="72"/>
      <c r="J113" s="72"/>
      <c r="K113" s="72"/>
    </row>
    <row r="114" spans="9:11" ht="15.75" customHeight="1" x14ac:dyDescent="0.25">
      <c r="I114" s="72"/>
      <c r="J114" s="72"/>
      <c r="K114" s="72"/>
    </row>
    <row r="115" spans="9:11" ht="15.75" customHeight="1" x14ac:dyDescent="0.25">
      <c r="I115" s="72"/>
      <c r="J115" s="72"/>
      <c r="K115" s="72"/>
    </row>
    <row r="116" spans="9:11" ht="15.75" customHeight="1" x14ac:dyDescent="0.25">
      <c r="I116" s="72"/>
      <c r="J116" s="72"/>
      <c r="K116" s="72"/>
    </row>
    <row r="117" spans="9:11" ht="15.75" customHeight="1" x14ac:dyDescent="0.25">
      <c r="I117" s="72"/>
      <c r="J117" s="72"/>
      <c r="K117" s="72"/>
    </row>
    <row r="118" spans="9:11" ht="15.75" customHeight="1" x14ac:dyDescent="0.25">
      <c r="I118" s="72"/>
      <c r="J118" s="72"/>
      <c r="K118" s="72"/>
    </row>
    <row r="119" spans="9:11" ht="15.75" customHeight="1" x14ac:dyDescent="0.25">
      <c r="I119" s="72"/>
      <c r="J119" s="72"/>
      <c r="K119" s="72"/>
    </row>
    <row r="120" spans="9:11" ht="15.75" customHeight="1" x14ac:dyDescent="0.25">
      <c r="I120" s="72"/>
      <c r="J120" s="72"/>
      <c r="K120" s="72"/>
    </row>
    <row r="121" spans="9:11" ht="15.75" customHeight="1" x14ac:dyDescent="0.25">
      <c r="I121" s="72"/>
      <c r="J121" s="72"/>
      <c r="K121" s="72"/>
    </row>
    <row r="122" spans="9:11" ht="15.75" customHeight="1" x14ac:dyDescent="0.25">
      <c r="I122" s="72"/>
      <c r="J122" s="72"/>
      <c r="K122" s="72"/>
    </row>
    <row r="123" spans="9:11" ht="15.75" customHeight="1" x14ac:dyDescent="0.25">
      <c r="I123" s="72"/>
      <c r="J123" s="72"/>
      <c r="K123" s="72"/>
    </row>
    <row r="124" spans="9:11" ht="15.75" customHeight="1" x14ac:dyDescent="0.25">
      <c r="I124" s="72"/>
      <c r="J124" s="72"/>
      <c r="K124" s="72"/>
    </row>
    <row r="125" spans="9:11" ht="15.75" customHeight="1" x14ac:dyDescent="0.25">
      <c r="I125" s="72"/>
      <c r="J125" s="72"/>
      <c r="K125" s="72"/>
    </row>
    <row r="126" spans="9:11" ht="15.75" customHeight="1" x14ac:dyDescent="0.25">
      <c r="I126" s="72"/>
      <c r="J126" s="72"/>
      <c r="K126" s="72"/>
    </row>
    <row r="127" spans="9:11" ht="15.75" customHeight="1" x14ac:dyDescent="0.25">
      <c r="I127" s="72"/>
      <c r="J127" s="72"/>
      <c r="K127" s="72"/>
    </row>
    <row r="128" spans="9:11" ht="15.75" customHeight="1" x14ac:dyDescent="0.25">
      <c r="I128" s="72"/>
      <c r="J128" s="72"/>
      <c r="K128" s="72"/>
    </row>
    <row r="129" spans="9:11" ht="15.75" customHeight="1" x14ac:dyDescent="0.25">
      <c r="I129" s="72"/>
      <c r="J129" s="72"/>
      <c r="K129" s="72"/>
    </row>
    <row r="130" spans="9:11" ht="15.75" customHeight="1" x14ac:dyDescent="0.25">
      <c r="I130" s="72"/>
      <c r="J130" s="72"/>
      <c r="K130" s="72"/>
    </row>
    <row r="131" spans="9:11" ht="15.75" customHeight="1" x14ac:dyDescent="0.25">
      <c r="I131" s="72"/>
      <c r="J131" s="72"/>
      <c r="K131" s="72"/>
    </row>
    <row r="132" spans="9:11" ht="15.75" customHeight="1" x14ac:dyDescent="0.25">
      <c r="I132" s="72"/>
      <c r="J132" s="72"/>
      <c r="K132" s="72"/>
    </row>
    <row r="133" spans="9:11" ht="15.75" customHeight="1" x14ac:dyDescent="0.25">
      <c r="I133" s="72"/>
      <c r="J133" s="72"/>
      <c r="K133" s="72"/>
    </row>
    <row r="134" spans="9:11" ht="15.75" customHeight="1" x14ac:dyDescent="0.25">
      <c r="I134" s="72"/>
      <c r="J134" s="72"/>
      <c r="K134" s="72"/>
    </row>
    <row r="135" spans="9:11" ht="15.75" customHeight="1" x14ac:dyDescent="0.25">
      <c r="I135" s="72"/>
      <c r="J135" s="72"/>
      <c r="K135" s="72"/>
    </row>
    <row r="136" spans="9:11" ht="15.75" customHeight="1" x14ac:dyDescent="0.25">
      <c r="I136" s="72"/>
      <c r="J136" s="72"/>
      <c r="K136" s="72"/>
    </row>
    <row r="137" spans="9:11" ht="15.75" customHeight="1" x14ac:dyDescent="0.25">
      <c r="I137" s="72"/>
      <c r="J137" s="72"/>
      <c r="K137" s="72"/>
    </row>
    <row r="138" spans="9:11" ht="15.75" customHeight="1" x14ac:dyDescent="0.25">
      <c r="I138" s="72"/>
      <c r="J138" s="72"/>
      <c r="K138" s="72"/>
    </row>
    <row r="139" spans="9:11" ht="15.75" customHeight="1" x14ac:dyDescent="0.25">
      <c r="I139" s="72"/>
      <c r="J139" s="72"/>
      <c r="K139" s="72"/>
    </row>
    <row r="140" spans="9:11" ht="15.75" customHeight="1" x14ac:dyDescent="0.25">
      <c r="I140" s="72"/>
      <c r="J140" s="72"/>
      <c r="K140" s="72"/>
    </row>
    <row r="141" spans="9:11" ht="15.75" customHeight="1" x14ac:dyDescent="0.25">
      <c r="I141" s="72"/>
      <c r="J141" s="72"/>
      <c r="K141" s="72"/>
    </row>
    <row r="142" spans="9:11" ht="15.75" customHeight="1" x14ac:dyDescent="0.25">
      <c r="I142" s="72"/>
      <c r="J142" s="72"/>
      <c r="K142" s="72"/>
    </row>
    <row r="143" spans="9:11" ht="15.75" customHeight="1" x14ac:dyDescent="0.25">
      <c r="I143" s="72"/>
      <c r="J143" s="72"/>
      <c r="K143" s="72"/>
    </row>
    <row r="144" spans="9:11" ht="15.75" customHeight="1" x14ac:dyDescent="0.25">
      <c r="I144" s="72"/>
      <c r="J144" s="72"/>
      <c r="K144" s="72"/>
    </row>
    <row r="145" spans="9:11" ht="15.75" customHeight="1" x14ac:dyDescent="0.25">
      <c r="I145" s="72"/>
      <c r="J145" s="72"/>
      <c r="K145" s="72"/>
    </row>
    <row r="146" spans="9:11" ht="15.75" customHeight="1" x14ac:dyDescent="0.25">
      <c r="I146" s="72"/>
      <c r="J146" s="72"/>
      <c r="K146" s="72"/>
    </row>
    <row r="147" spans="9:11" ht="15.75" customHeight="1" x14ac:dyDescent="0.25">
      <c r="I147" s="72"/>
      <c r="J147" s="72"/>
      <c r="K147" s="72"/>
    </row>
    <row r="148" spans="9:11" ht="15.75" customHeight="1" x14ac:dyDescent="0.25">
      <c r="I148" s="72"/>
      <c r="J148" s="72"/>
      <c r="K148" s="72"/>
    </row>
    <row r="149" spans="9:11" ht="15.75" customHeight="1" x14ac:dyDescent="0.25">
      <c r="I149" s="72"/>
      <c r="J149" s="72"/>
      <c r="K149" s="72"/>
    </row>
    <row r="150" spans="9:11" ht="15.75" customHeight="1" x14ac:dyDescent="0.25">
      <c r="I150" s="72"/>
      <c r="J150" s="72"/>
      <c r="K150" s="72"/>
    </row>
    <row r="151" spans="9:11" ht="15.75" customHeight="1" x14ac:dyDescent="0.25">
      <c r="I151" s="72"/>
      <c r="J151" s="72"/>
      <c r="K151" s="72"/>
    </row>
    <row r="152" spans="9:11" ht="15.75" customHeight="1" x14ac:dyDescent="0.25">
      <c r="I152" s="72"/>
      <c r="J152" s="72"/>
      <c r="K152" s="72"/>
    </row>
    <row r="153" spans="9:11" ht="15.75" customHeight="1" x14ac:dyDescent="0.25">
      <c r="I153" s="72"/>
      <c r="J153" s="72"/>
      <c r="K153" s="72"/>
    </row>
    <row r="154" spans="9:11" ht="15.75" customHeight="1" x14ac:dyDescent="0.25">
      <c r="I154" s="72"/>
      <c r="J154" s="72"/>
      <c r="K154" s="72"/>
    </row>
    <row r="155" spans="9:11" ht="15.75" customHeight="1" x14ac:dyDescent="0.25">
      <c r="I155" s="72"/>
      <c r="J155" s="72"/>
      <c r="K155" s="72"/>
    </row>
    <row r="156" spans="9:11" ht="15.75" customHeight="1" x14ac:dyDescent="0.25">
      <c r="I156" s="72"/>
      <c r="J156" s="72"/>
      <c r="K156" s="72"/>
    </row>
    <row r="157" spans="9:11" ht="15.75" customHeight="1" x14ac:dyDescent="0.25">
      <c r="I157" s="72"/>
      <c r="J157" s="72"/>
      <c r="K157" s="72"/>
    </row>
    <row r="158" spans="9:11" ht="15.75" customHeight="1" x14ac:dyDescent="0.25">
      <c r="I158" s="72"/>
      <c r="J158" s="72"/>
      <c r="K158" s="72"/>
    </row>
    <row r="159" spans="9:11" ht="15.75" customHeight="1" x14ac:dyDescent="0.25">
      <c r="I159" s="72"/>
      <c r="J159" s="72"/>
      <c r="K159" s="72"/>
    </row>
    <row r="160" spans="9:11" ht="15.75" customHeight="1" x14ac:dyDescent="0.25">
      <c r="I160" s="72"/>
      <c r="J160" s="72"/>
      <c r="K160" s="72"/>
    </row>
    <row r="161" spans="9:11" ht="15.75" customHeight="1" x14ac:dyDescent="0.25">
      <c r="I161" s="72"/>
      <c r="J161" s="72"/>
      <c r="K161" s="72"/>
    </row>
    <row r="162" spans="9:11" ht="15.75" customHeight="1" x14ac:dyDescent="0.25">
      <c r="I162" s="72"/>
      <c r="J162" s="72"/>
      <c r="K162" s="72"/>
    </row>
    <row r="163" spans="9:11" ht="15.75" customHeight="1" x14ac:dyDescent="0.25">
      <c r="I163" s="72"/>
      <c r="J163" s="72"/>
      <c r="K163" s="72"/>
    </row>
    <row r="164" spans="9:11" ht="15.75" customHeight="1" x14ac:dyDescent="0.25">
      <c r="I164" s="72"/>
      <c r="J164" s="72"/>
      <c r="K164" s="72"/>
    </row>
    <row r="165" spans="9:11" ht="15.75" customHeight="1" x14ac:dyDescent="0.25">
      <c r="I165" s="72"/>
      <c r="J165" s="72"/>
      <c r="K165" s="72"/>
    </row>
    <row r="166" spans="9:11" ht="15.75" customHeight="1" x14ac:dyDescent="0.25">
      <c r="I166" s="72"/>
      <c r="J166" s="72"/>
      <c r="K166" s="72"/>
    </row>
    <row r="167" spans="9:11" ht="15.75" customHeight="1" x14ac:dyDescent="0.25">
      <c r="I167" s="72"/>
      <c r="J167" s="72"/>
      <c r="K167" s="72"/>
    </row>
    <row r="168" spans="9:11" ht="15.75" customHeight="1" x14ac:dyDescent="0.25">
      <c r="I168" s="72"/>
      <c r="J168" s="72"/>
      <c r="K168" s="72"/>
    </row>
    <row r="169" spans="9:11" ht="15.75" customHeight="1" x14ac:dyDescent="0.25">
      <c r="I169" s="72"/>
      <c r="J169" s="72"/>
      <c r="K169" s="72"/>
    </row>
    <row r="170" spans="9:11" ht="15.75" customHeight="1" x14ac:dyDescent="0.25">
      <c r="I170" s="72"/>
      <c r="J170" s="72"/>
      <c r="K170" s="72"/>
    </row>
    <row r="171" spans="9:11" ht="15.75" customHeight="1" x14ac:dyDescent="0.25">
      <c r="I171" s="72"/>
      <c r="J171" s="72"/>
      <c r="K171" s="72"/>
    </row>
    <row r="172" spans="9:11" ht="15.75" customHeight="1" x14ac:dyDescent="0.25">
      <c r="I172" s="72"/>
      <c r="J172" s="72"/>
      <c r="K172" s="72"/>
    </row>
    <row r="173" spans="9:11" ht="15.75" customHeight="1" x14ac:dyDescent="0.25">
      <c r="I173" s="72"/>
      <c r="J173" s="72"/>
      <c r="K173" s="72"/>
    </row>
    <row r="174" spans="9:11" ht="15.75" customHeight="1" x14ac:dyDescent="0.25">
      <c r="I174" s="72"/>
      <c r="J174" s="72"/>
      <c r="K174" s="72"/>
    </row>
    <row r="175" spans="9:11" ht="15.75" customHeight="1" x14ac:dyDescent="0.25">
      <c r="I175" s="72"/>
      <c r="J175" s="72"/>
      <c r="K175" s="72"/>
    </row>
    <row r="176" spans="9:11" ht="15.75" customHeight="1" x14ac:dyDescent="0.25">
      <c r="I176" s="72"/>
      <c r="J176" s="72"/>
      <c r="K176" s="72"/>
    </row>
    <row r="177" spans="9:11" ht="15.75" customHeight="1" x14ac:dyDescent="0.25">
      <c r="I177" s="72"/>
      <c r="J177" s="72"/>
      <c r="K177" s="72"/>
    </row>
    <row r="178" spans="9:11" ht="15.75" customHeight="1" x14ac:dyDescent="0.25">
      <c r="I178" s="72"/>
      <c r="J178" s="72"/>
      <c r="K178" s="72"/>
    </row>
    <row r="179" spans="9:11" ht="15.75" customHeight="1" x14ac:dyDescent="0.25">
      <c r="I179" s="72"/>
      <c r="J179" s="72"/>
      <c r="K179" s="72"/>
    </row>
    <row r="180" spans="9:11" ht="15.75" customHeight="1" x14ac:dyDescent="0.25">
      <c r="I180" s="72"/>
      <c r="J180" s="72"/>
      <c r="K180" s="72"/>
    </row>
    <row r="181" spans="9:11" ht="15.75" customHeight="1" x14ac:dyDescent="0.25">
      <c r="I181" s="72"/>
      <c r="J181" s="72"/>
      <c r="K181" s="72"/>
    </row>
    <row r="182" spans="9:11" ht="15.75" customHeight="1" x14ac:dyDescent="0.25">
      <c r="I182" s="72"/>
      <c r="J182" s="72"/>
      <c r="K182" s="72"/>
    </row>
    <row r="183" spans="9:11" ht="15.75" customHeight="1" x14ac:dyDescent="0.25">
      <c r="I183" s="72"/>
      <c r="J183" s="72"/>
      <c r="K183" s="72"/>
    </row>
    <row r="184" spans="9:11" ht="15.75" customHeight="1" x14ac:dyDescent="0.25">
      <c r="I184" s="72"/>
      <c r="J184" s="72"/>
      <c r="K184" s="72"/>
    </row>
    <row r="185" spans="9:11" ht="15.75" customHeight="1" x14ac:dyDescent="0.25">
      <c r="I185" s="72"/>
      <c r="J185" s="72"/>
      <c r="K185" s="72"/>
    </row>
    <row r="186" spans="9:11" ht="15.75" customHeight="1" x14ac:dyDescent="0.25">
      <c r="I186" s="72"/>
      <c r="J186" s="72"/>
      <c r="K186" s="72"/>
    </row>
    <row r="187" spans="9:11" ht="15.75" customHeight="1" x14ac:dyDescent="0.25">
      <c r="I187" s="72"/>
      <c r="J187" s="72"/>
      <c r="K187" s="72"/>
    </row>
    <row r="188" spans="9:11" ht="15.75" customHeight="1" x14ac:dyDescent="0.25">
      <c r="I188" s="72"/>
      <c r="J188" s="72"/>
      <c r="K188" s="72"/>
    </row>
    <row r="189" spans="9:11" ht="15.75" customHeight="1" x14ac:dyDescent="0.25">
      <c r="I189" s="72"/>
      <c r="J189" s="72"/>
      <c r="K189" s="72"/>
    </row>
    <row r="190" spans="9:11" ht="15.75" customHeight="1" x14ac:dyDescent="0.25">
      <c r="I190" s="72"/>
      <c r="J190" s="72"/>
      <c r="K190" s="72"/>
    </row>
    <row r="191" spans="9:11" ht="15.75" customHeight="1" x14ac:dyDescent="0.25">
      <c r="I191" s="72"/>
      <c r="J191" s="72"/>
      <c r="K191" s="72"/>
    </row>
    <row r="192" spans="9:11" ht="15.75" customHeight="1" x14ac:dyDescent="0.25">
      <c r="I192" s="72"/>
      <c r="J192" s="72"/>
      <c r="K192" s="72"/>
    </row>
    <row r="193" spans="9:11" ht="15.75" customHeight="1" x14ac:dyDescent="0.25">
      <c r="I193" s="72"/>
      <c r="J193" s="72"/>
      <c r="K193" s="72"/>
    </row>
    <row r="194" spans="9:11" ht="15.75" customHeight="1" x14ac:dyDescent="0.25">
      <c r="I194" s="72"/>
      <c r="J194" s="72"/>
      <c r="K194" s="72"/>
    </row>
    <row r="195" spans="9:11" ht="15.75" customHeight="1" x14ac:dyDescent="0.25">
      <c r="I195" s="72"/>
      <c r="J195" s="72"/>
      <c r="K195" s="72"/>
    </row>
    <row r="196" spans="9:11" ht="15.75" customHeight="1" x14ac:dyDescent="0.25">
      <c r="I196" s="72"/>
      <c r="J196" s="72"/>
      <c r="K196" s="72"/>
    </row>
    <row r="197" spans="9:11" ht="15.75" customHeight="1" x14ac:dyDescent="0.25">
      <c r="I197" s="72"/>
      <c r="J197" s="72"/>
      <c r="K197" s="72"/>
    </row>
    <row r="198" spans="9:11" ht="15.75" customHeight="1" x14ac:dyDescent="0.25">
      <c r="I198" s="72"/>
      <c r="J198" s="72"/>
      <c r="K198" s="72"/>
    </row>
    <row r="199" spans="9:11" ht="15.75" customHeight="1" x14ac:dyDescent="0.25">
      <c r="I199" s="72"/>
      <c r="J199" s="72"/>
      <c r="K199" s="72"/>
    </row>
    <row r="200" spans="9:11" ht="15.75" customHeight="1" x14ac:dyDescent="0.25">
      <c r="I200" s="72"/>
      <c r="J200" s="72"/>
      <c r="K200" s="72"/>
    </row>
    <row r="201" spans="9:11" ht="15.75" customHeight="1" x14ac:dyDescent="0.25">
      <c r="I201" s="72"/>
      <c r="J201" s="72"/>
      <c r="K201" s="72"/>
    </row>
    <row r="202" spans="9:11" ht="15.75" customHeight="1" x14ac:dyDescent="0.25">
      <c r="I202" s="72"/>
      <c r="J202" s="72"/>
      <c r="K202" s="72"/>
    </row>
    <row r="203" spans="9:11" ht="15.75" customHeight="1" x14ac:dyDescent="0.25">
      <c r="I203" s="72"/>
      <c r="J203" s="72"/>
      <c r="K203" s="72"/>
    </row>
    <row r="204" spans="9:11" ht="15.75" customHeight="1" x14ac:dyDescent="0.25">
      <c r="I204" s="72"/>
      <c r="J204" s="72"/>
      <c r="K204" s="72"/>
    </row>
    <row r="205" spans="9:11" ht="15.75" customHeight="1" x14ac:dyDescent="0.25">
      <c r="I205" s="72"/>
      <c r="J205" s="72"/>
      <c r="K205" s="72"/>
    </row>
    <row r="206" spans="9:11" ht="15.75" customHeight="1" x14ac:dyDescent="0.25">
      <c r="I206" s="72"/>
      <c r="J206" s="72"/>
      <c r="K206" s="72"/>
    </row>
    <row r="207" spans="9:11" ht="15.75" customHeight="1" x14ac:dyDescent="0.25">
      <c r="I207" s="72"/>
      <c r="J207" s="72"/>
      <c r="K207" s="72"/>
    </row>
    <row r="208" spans="9:11" ht="15.75" customHeight="1" x14ac:dyDescent="0.25">
      <c r="I208" s="72"/>
      <c r="J208" s="72"/>
      <c r="K208" s="72"/>
    </row>
    <row r="209" spans="9:11" ht="15.75" customHeight="1" x14ac:dyDescent="0.25">
      <c r="I209" s="72"/>
      <c r="J209" s="72"/>
      <c r="K209" s="72"/>
    </row>
    <row r="210" spans="9:11" ht="15.75" customHeight="1" x14ac:dyDescent="0.25">
      <c r="I210" s="72"/>
      <c r="J210" s="72"/>
      <c r="K210" s="72"/>
    </row>
    <row r="211" spans="9:11" ht="15.75" customHeight="1" x14ac:dyDescent="0.25">
      <c r="I211" s="72"/>
      <c r="J211" s="72"/>
      <c r="K211" s="72"/>
    </row>
    <row r="212" spans="9:11" ht="15.75" customHeight="1" x14ac:dyDescent="0.25">
      <c r="I212" s="72"/>
      <c r="J212" s="72"/>
      <c r="K212" s="72"/>
    </row>
    <row r="213" spans="9:11" ht="15.75" customHeight="1" x14ac:dyDescent="0.25">
      <c r="I213" s="72"/>
      <c r="J213" s="72"/>
      <c r="K213" s="72"/>
    </row>
    <row r="214" spans="9:11" ht="15.75" customHeight="1" x14ac:dyDescent="0.25">
      <c r="I214" s="72"/>
      <c r="J214" s="72"/>
      <c r="K214" s="72"/>
    </row>
    <row r="215" spans="9:11" ht="15.75" customHeight="1" x14ac:dyDescent="0.25">
      <c r="I215" s="72"/>
      <c r="J215" s="72"/>
      <c r="K215" s="72"/>
    </row>
    <row r="216" spans="9:11" ht="15.75" customHeight="1" x14ac:dyDescent="0.25">
      <c r="I216" s="72"/>
      <c r="J216" s="72"/>
      <c r="K216" s="72"/>
    </row>
    <row r="217" spans="9:11" ht="15.75" customHeight="1" x14ac:dyDescent="0.25">
      <c r="I217" s="72"/>
      <c r="J217" s="72"/>
      <c r="K217" s="72"/>
    </row>
    <row r="218" spans="9:11" ht="15.75" customHeight="1" x14ac:dyDescent="0.25">
      <c r="I218" s="72"/>
      <c r="J218" s="72"/>
      <c r="K218" s="72"/>
    </row>
    <row r="219" spans="9:11" ht="15.75" customHeight="1" x14ac:dyDescent="0.25">
      <c r="I219" s="72"/>
      <c r="J219" s="72"/>
      <c r="K219" s="72"/>
    </row>
    <row r="220" spans="9:11" ht="15.75" customHeight="1" x14ac:dyDescent="0.25">
      <c r="I220" s="72"/>
      <c r="J220" s="72"/>
      <c r="K220" s="72"/>
    </row>
    <row r="221" spans="9:11" ht="15.75" customHeight="1" x14ac:dyDescent="0.25">
      <c r="I221" s="72"/>
      <c r="J221" s="72"/>
      <c r="K221" s="72"/>
    </row>
    <row r="222" spans="9:11" ht="15.75" customHeight="1" x14ac:dyDescent="0.25">
      <c r="I222" s="72"/>
      <c r="J222" s="72"/>
      <c r="K222" s="72"/>
    </row>
    <row r="223" spans="9:11" ht="15.75" customHeight="1" x14ac:dyDescent="0.25">
      <c r="I223" s="72"/>
      <c r="J223" s="72"/>
      <c r="K223" s="72"/>
    </row>
    <row r="224" spans="9:11" ht="15.75" customHeight="1" x14ac:dyDescent="0.25">
      <c r="I224" s="72"/>
      <c r="J224" s="72"/>
      <c r="K224" s="72"/>
    </row>
    <row r="225" spans="9:11" ht="15.75" customHeight="1" x14ac:dyDescent="0.25">
      <c r="I225" s="72"/>
      <c r="J225" s="72"/>
      <c r="K225" s="72"/>
    </row>
    <row r="226" spans="9:11" ht="15.75" customHeight="1" x14ac:dyDescent="0.25">
      <c r="I226" s="72"/>
      <c r="J226" s="72"/>
      <c r="K226" s="72"/>
    </row>
    <row r="227" spans="9:11" ht="15.75" customHeight="1" x14ac:dyDescent="0.25">
      <c r="I227" s="72"/>
      <c r="J227" s="72"/>
      <c r="K227" s="72"/>
    </row>
    <row r="228" spans="9:11" ht="15.75" customHeight="1" x14ac:dyDescent="0.25">
      <c r="I228" s="72"/>
      <c r="J228" s="72"/>
      <c r="K228" s="72"/>
    </row>
    <row r="229" spans="9:11" ht="15.75" customHeight="1" x14ac:dyDescent="0.25">
      <c r="I229" s="72"/>
      <c r="J229" s="72"/>
      <c r="K229" s="72"/>
    </row>
    <row r="230" spans="9:11" ht="15.75" customHeight="1" x14ac:dyDescent="0.25">
      <c r="I230" s="72"/>
      <c r="J230" s="72"/>
      <c r="K230" s="72"/>
    </row>
    <row r="231" spans="9:11" ht="15.75" customHeight="1" x14ac:dyDescent="0.25">
      <c r="I231" s="72"/>
      <c r="J231" s="72"/>
      <c r="K231" s="72"/>
    </row>
    <row r="232" spans="9:11" ht="15.75" customHeight="1" x14ac:dyDescent="0.25">
      <c r="I232" s="72"/>
      <c r="J232" s="72"/>
      <c r="K232" s="72"/>
    </row>
    <row r="233" spans="9:11" ht="15.75" customHeight="1" x14ac:dyDescent="0.25">
      <c r="I233" s="72"/>
      <c r="J233" s="72"/>
      <c r="K233" s="72"/>
    </row>
    <row r="234" spans="9:11" ht="15.75" customHeight="1" x14ac:dyDescent="0.25">
      <c r="I234" s="72"/>
      <c r="J234" s="72"/>
      <c r="K234" s="72"/>
    </row>
    <row r="235" spans="9:11" ht="15.75" customHeight="1" x14ac:dyDescent="0.25">
      <c r="I235" s="72"/>
      <c r="J235" s="72"/>
      <c r="K235" s="72"/>
    </row>
    <row r="236" spans="9:11" ht="15.75" customHeight="1" x14ac:dyDescent="0.25">
      <c r="I236" s="72"/>
      <c r="J236" s="72"/>
      <c r="K236" s="72"/>
    </row>
    <row r="237" spans="9:11" ht="15.75" customHeight="1" x14ac:dyDescent="0.25">
      <c r="I237" s="72"/>
      <c r="J237" s="72"/>
      <c r="K237" s="72"/>
    </row>
    <row r="238" spans="9:11" ht="15.75" customHeight="1" x14ac:dyDescent="0.25">
      <c r="I238" s="72"/>
      <c r="J238" s="72"/>
      <c r="K238" s="72"/>
    </row>
    <row r="239" spans="9:11" ht="15.75" customHeight="1" x14ac:dyDescent="0.25">
      <c r="I239" s="72"/>
      <c r="J239" s="72"/>
      <c r="K239" s="72"/>
    </row>
    <row r="240" spans="9:11" ht="15.75" customHeight="1" x14ac:dyDescent="0.25">
      <c r="I240" s="72"/>
      <c r="J240" s="72"/>
      <c r="K240" s="72"/>
    </row>
    <row r="241" spans="9:11" ht="15.75" customHeight="1" x14ac:dyDescent="0.25">
      <c r="I241" s="72"/>
      <c r="J241" s="72"/>
      <c r="K241" s="72"/>
    </row>
    <row r="242" spans="9:11" ht="15.75" customHeight="1" x14ac:dyDescent="0.25">
      <c r="I242" s="72"/>
      <c r="J242" s="72"/>
      <c r="K242" s="72"/>
    </row>
    <row r="243" spans="9:11" ht="15.75" customHeight="1" x14ac:dyDescent="0.25">
      <c r="I243" s="72"/>
      <c r="J243" s="72"/>
      <c r="K243" s="72"/>
    </row>
    <row r="244" spans="9:11" ht="15.75" customHeight="1" x14ac:dyDescent="0.25">
      <c r="I244" s="72"/>
      <c r="J244" s="72"/>
      <c r="K244" s="72"/>
    </row>
    <row r="245" spans="9:11" ht="15.75" customHeight="1" x14ac:dyDescent="0.25">
      <c r="I245" s="72"/>
      <c r="J245" s="72"/>
      <c r="K245" s="72"/>
    </row>
    <row r="246" spans="9:11" ht="15.75" customHeight="1" x14ac:dyDescent="0.25">
      <c r="I246" s="72"/>
      <c r="J246" s="72"/>
      <c r="K246" s="72"/>
    </row>
    <row r="247" spans="9:11" ht="15.75" customHeight="1" x14ac:dyDescent="0.25">
      <c r="I247" s="72"/>
      <c r="J247" s="72"/>
      <c r="K247" s="72"/>
    </row>
    <row r="248" spans="9:11" ht="15.75" customHeight="1" x14ac:dyDescent="0.25">
      <c r="I248" s="72"/>
      <c r="J248" s="72"/>
      <c r="K248" s="72"/>
    </row>
    <row r="249" spans="9:11" ht="15.75" customHeight="1" x14ac:dyDescent="0.25">
      <c r="I249" s="72"/>
      <c r="J249" s="72"/>
      <c r="K249" s="72"/>
    </row>
    <row r="250" spans="9:11" ht="15.75" customHeight="1" x14ac:dyDescent="0.25">
      <c r="I250" s="72"/>
      <c r="J250" s="72"/>
      <c r="K250" s="72"/>
    </row>
    <row r="251" spans="9:11" ht="15.75" customHeight="1" x14ac:dyDescent="0.25">
      <c r="I251" s="72"/>
      <c r="J251" s="72"/>
      <c r="K251" s="72"/>
    </row>
    <row r="252" spans="9:11" ht="15.75" customHeight="1" x14ac:dyDescent="0.25">
      <c r="I252" s="72"/>
      <c r="J252" s="72"/>
      <c r="K252" s="72"/>
    </row>
    <row r="253" spans="9:11" ht="15.75" customHeight="1" x14ac:dyDescent="0.25">
      <c r="I253" s="72"/>
      <c r="J253" s="72"/>
      <c r="K253" s="72"/>
    </row>
    <row r="254" spans="9:11" ht="15.75" customHeight="1" x14ac:dyDescent="0.25">
      <c r="I254" s="72"/>
      <c r="J254" s="72"/>
      <c r="K254" s="72"/>
    </row>
    <row r="255" spans="9:11" ht="15.75" customHeight="1" x14ac:dyDescent="0.25">
      <c r="I255" s="72"/>
      <c r="J255" s="72"/>
      <c r="K255" s="72"/>
    </row>
    <row r="256" spans="9:11" ht="15.75" customHeight="1" x14ac:dyDescent="0.25">
      <c r="I256" s="72"/>
      <c r="J256" s="72"/>
      <c r="K256" s="72"/>
    </row>
    <row r="257" spans="9:11" ht="15.75" customHeight="1" x14ac:dyDescent="0.25">
      <c r="I257" s="72"/>
      <c r="J257" s="72"/>
      <c r="K257" s="72"/>
    </row>
    <row r="258" spans="9:11" ht="15.75" customHeight="1" x14ac:dyDescent="0.25">
      <c r="I258" s="72"/>
      <c r="J258" s="72"/>
      <c r="K258" s="72"/>
    </row>
    <row r="259" spans="9:11" ht="15.75" customHeight="1" x14ac:dyDescent="0.25">
      <c r="I259" s="72"/>
      <c r="J259" s="72"/>
      <c r="K259" s="72"/>
    </row>
    <row r="260" spans="9:11" ht="15.75" customHeight="1" x14ac:dyDescent="0.25">
      <c r="I260" s="72"/>
      <c r="J260" s="72"/>
      <c r="K260" s="72"/>
    </row>
    <row r="261" spans="9:11" ht="15.75" customHeight="1" x14ac:dyDescent="0.25">
      <c r="I261" s="72"/>
      <c r="J261" s="72"/>
      <c r="K261" s="72"/>
    </row>
    <row r="262" spans="9:11" ht="15.75" customHeight="1" x14ac:dyDescent="0.25">
      <c r="I262" s="72"/>
      <c r="J262" s="72"/>
      <c r="K262" s="72"/>
    </row>
    <row r="263" spans="9:11" ht="15.75" customHeight="1" x14ac:dyDescent="0.25">
      <c r="I263" s="72"/>
      <c r="J263" s="72"/>
      <c r="K263" s="72"/>
    </row>
    <row r="264" spans="9:11" ht="15.75" customHeight="1" x14ac:dyDescent="0.25">
      <c r="I264" s="72"/>
      <c r="J264" s="72"/>
      <c r="K264" s="72"/>
    </row>
    <row r="265" spans="9:11" ht="15.75" customHeight="1" x14ac:dyDescent="0.25">
      <c r="I265" s="72"/>
      <c r="J265" s="72"/>
      <c r="K265" s="72"/>
    </row>
    <row r="266" spans="9:11" ht="15.75" customHeight="1" x14ac:dyDescent="0.25">
      <c r="I266" s="72"/>
      <c r="J266" s="72"/>
      <c r="K266" s="72"/>
    </row>
    <row r="267" spans="9:11" ht="15.75" customHeight="1" x14ac:dyDescent="0.25">
      <c r="I267" s="72"/>
      <c r="J267" s="72"/>
      <c r="K267" s="72"/>
    </row>
    <row r="268" spans="9:11" ht="15.75" customHeight="1" x14ac:dyDescent="0.25">
      <c r="I268" s="72"/>
      <c r="J268" s="72"/>
      <c r="K268" s="72"/>
    </row>
    <row r="269" spans="9:11" ht="15.75" customHeight="1" x14ac:dyDescent="0.25">
      <c r="I269" s="72"/>
      <c r="J269" s="72"/>
      <c r="K269" s="72"/>
    </row>
    <row r="270" spans="9:11" ht="15.75" customHeight="1" x14ac:dyDescent="0.25">
      <c r="I270" s="72"/>
      <c r="J270" s="72"/>
      <c r="K270" s="72"/>
    </row>
    <row r="271" spans="9:11" ht="15.75" customHeight="1" x14ac:dyDescent="0.25">
      <c r="I271" s="72"/>
      <c r="J271" s="72"/>
      <c r="K271" s="72"/>
    </row>
    <row r="272" spans="9:11" ht="15.75" customHeight="1" x14ac:dyDescent="0.25">
      <c r="I272" s="72"/>
      <c r="J272" s="72"/>
      <c r="K272" s="72"/>
    </row>
    <row r="273" spans="9:11" ht="15.75" customHeight="1" x14ac:dyDescent="0.25">
      <c r="I273" s="72"/>
      <c r="J273" s="72"/>
      <c r="K273" s="72"/>
    </row>
    <row r="274" spans="9:11" ht="15.75" customHeight="1" x14ac:dyDescent="0.25">
      <c r="I274" s="72"/>
      <c r="J274" s="72"/>
      <c r="K274" s="72"/>
    </row>
    <row r="275" spans="9:11" ht="15.75" customHeight="1" x14ac:dyDescent="0.25">
      <c r="I275" s="72"/>
      <c r="J275" s="72"/>
      <c r="K275" s="72"/>
    </row>
    <row r="276" spans="9:11" ht="15.75" customHeight="1" x14ac:dyDescent="0.25">
      <c r="I276" s="72"/>
      <c r="J276" s="72"/>
      <c r="K276" s="72"/>
    </row>
    <row r="277" spans="9:11" ht="15.75" customHeight="1" x14ac:dyDescent="0.25">
      <c r="I277" s="72"/>
      <c r="J277" s="72"/>
      <c r="K277" s="72"/>
    </row>
    <row r="278" spans="9:11" ht="15.75" customHeight="1" x14ac:dyDescent="0.25">
      <c r="I278" s="72"/>
      <c r="J278" s="72"/>
      <c r="K278" s="72"/>
    </row>
    <row r="279" spans="9:11" ht="15.75" customHeight="1" x14ac:dyDescent="0.25">
      <c r="I279" s="72"/>
      <c r="J279" s="72"/>
      <c r="K279" s="72"/>
    </row>
    <row r="280" spans="9:11" ht="15.75" customHeight="1" x14ac:dyDescent="0.25">
      <c r="I280" s="72"/>
      <c r="J280" s="72"/>
      <c r="K280" s="72"/>
    </row>
    <row r="281" spans="9:11" ht="15.75" customHeight="1" x14ac:dyDescent="0.25">
      <c r="I281" s="72"/>
      <c r="J281" s="72"/>
      <c r="K281" s="72"/>
    </row>
    <row r="282" spans="9:11" ht="15.75" customHeight="1" x14ac:dyDescent="0.25">
      <c r="I282" s="72"/>
      <c r="J282" s="72"/>
      <c r="K282" s="72"/>
    </row>
    <row r="283" spans="9:11" ht="15.75" customHeight="1" x14ac:dyDescent="0.25">
      <c r="I283" s="72"/>
      <c r="J283" s="72"/>
      <c r="K283" s="72"/>
    </row>
    <row r="284" spans="9:11" ht="15.75" customHeight="1" x14ac:dyDescent="0.25">
      <c r="I284" s="72"/>
      <c r="J284" s="72"/>
      <c r="K284" s="72"/>
    </row>
    <row r="285" spans="9:11" ht="15.75" customHeight="1" x14ac:dyDescent="0.25">
      <c r="I285" s="72"/>
      <c r="J285" s="72"/>
      <c r="K285" s="72"/>
    </row>
    <row r="286" spans="9:11" ht="15.75" customHeight="1" x14ac:dyDescent="0.25">
      <c r="I286" s="72"/>
      <c r="J286" s="72"/>
      <c r="K286" s="72"/>
    </row>
    <row r="287" spans="9:11" ht="15.75" customHeight="1" x14ac:dyDescent="0.25">
      <c r="I287" s="72"/>
      <c r="J287" s="72"/>
      <c r="K287" s="72"/>
    </row>
    <row r="288" spans="9:11" ht="15.75" customHeight="1" x14ac:dyDescent="0.25">
      <c r="I288" s="72"/>
      <c r="J288" s="72"/>
      <c r="K288" s="72"/>
    </row>
    <row r="289" spans="9:11" ht="15.75" customHeight="1" x14ac:dyDescent="0.25">
      <c r="I289" s="72"/>
      <c r="J289" s="72"/>
      <c r="K289" s="72"/>
    </row>
    <row r="290" spans="9:11" ht="15.75" customHeight="1" x14ac:dyDescent="0.25">
      <c r="I290" s="72"/>
      <c r="J290" s="72"/>
      <c r="K290" s="72"/>
    </row>
    <row r="291" spans="9:11" ht="15.75" customHeight="1" x14ac:dyDescent="0.25">
      <c r="I291" s="72"/>
      <c r="J291" s="72"/>
      <c r="K291" s="72"/>
    </row>
    <row r="292" spans="9:11" ht="15.75" customHeight="1" x14ac:dyDescent="0.25">
      <c r="I292" s="72"/>
      <c r="J292" s="72"/>
      <c r="K292" s="72"/>
    </row>
    <row r="293" spans="9:11" ht="15.75" customHeight="1" x14ac:dyDescent="0.25">
      <c r="I293" s="72"/>
      <c r="J293" s="72"/>
      <c r="K293" s="72"/>
    </row>
    <row r="294" spans="9:11" ht="15.75" customHeight="1" x14ac:dyDescent="0.25">
      <c r="I294" s="72"/>
      <c r="J294" s="72"/>
      <c r="K294" s="72"/>
    </row>
    <row r="295" spans="9:11" ht="15.75" customHeight="1" x14ac:dyDescent="0.25">
      <c r="I295" s="72"/>
      <c r="J295" s="72"/>
      <c r="K295" s="72"/>
    </row>
    <row r="296" spans="9:11" ht="15.75" customHeight="1" x14ac:dyDescent="0.25">
      <c r="I296" s="72"/>
      <c r="J296" s="72"/>
      <c r="K296" s="72"/>
    </row>
    <row r="297" spans="9:11" ht="15.75" customHeight="1" x14ac:dyDescent="0.25">
      <c r="I297" s="72"/>
      <c r="J297" s="72"/>
      <c r="K297" s="72"/>
    </row>
    <row r="298" spans="9:11" ht="15.75" customHeight="1" x14ac:dyDescent="0.25">
      <c r="I298" s="72"/>
      <c r="J298" s="72"/>
      <c r="K298" s="72"/>
    </row>
    <row r="299" spans="9:11" ht="15.75" customHeight="1" x14ac:dyDescent="0.25">
      <c r="I299" s="72"/>
      <c r="J299" s="72"/>
      <c r="K299" s="72"/>
    </row>
    <row r="300" spans="9:11" ht="15.75" customHeight="1" x14ac:dyDescent="0.25">
      <c r="I300" s="72"/>
      <c r="J300" s="72"/>
      <c r="K300" s="72"/>
    </row>
    <row r="301" spans="9:11" ht="15.75" customHeight="1" x14ac:dyDescent="0.25">
      <c r="I301" s="72"/>
      <c r="J301" s="72"/>
      <c r="K301" s="72"/>
    </row>
    <row r="302" spans="9:11" ht="15.75" customHeight="1" x14ac:dyDescent="0.25">
      <c r="I302" s="72"/>
      <c r="J302" s="72"/>
      <c r="K302" s="72"/>
    </row>
    <row r="303" spans="9:11" ht="15.75" customHeight="1" x14ac:dyDescent="0.25">
      <c r="I303" s="72"/>
      <c r="J303" s="72"/>
      <c r="K303" s="72"/>
    </row>
    <row r="304" spans="9:11" ht="15.75" customHeight="1" x14ac:dyDescent="0.25">
      <c r="I304" s="72"/>
      <c r="J304" s="72"/>
      <c r="K304" s="72"/>
    </row>
    <row r="305" spans="9:11" ht="15.75" customHeight="1" x14ac:dyDescent="0.25">
      <c r="I305" s="72"/>
      <c r="J305" s="72"/>
      <c r="K305" s="72"/>
    </row>
    <row r="306" spans="9:11" ht="15.75" customHeight="1" x14ac:dyDescent="0.25">
      <c r="I306" s="72"/>
      <c r="J306" s="72"/>
      <c r="K306" s="72"/>
    </row>
    <row r="307" spans="9:11" ht="15.75" customHeight="1" x14ac:dyDescent="0.25">
      <c r="I307" s="72"/>
      <c r="J307" s="72"/>
      <c r="K307" s="72"/>
    </row>
    <row r="308" spans="9:11" ht="15.75" customHeight="1" x14ac:dyDescent="0.25">
      <c r="I308" s="72"/>
      <c r="J308" s="72"/>
      <c r="K308" s="72"/>
    </row>
    <row r="309" spans="9:11" ht="15.75" customHeight="1" x14ac:dyDescent="0.25">
      <c r="I309" s="72"/>
      <c r="J309" s="72"/>
      <c r="K309" s="72"/>
    </row>
    <row r="310" spans="9:11" ht="15.75" customHeight="1" x14ac:dyDescent="0.25">
      <c r="I310" s="72"/>
      <c r="J310" s="72"/>
      <c r="K310" s="72"/>
    </row>
    <row r="311" spans="9:11" ht="15.75" customHeight="1" x14ac:dyDescent="0.25">
      <c r="I311" s="72"/>
      <c r="J311" s="72"/>
      <c r="K311" s="72"/>
    </row>
    <row r="312" spans="9:11" ht="15.75" customHeight="1" x14ac:dyDescent="0.25">
      <c r="I312" s="72"/>
      <c r="J312" s="72"/>
      <c r="K312" s="72"/>
    </row>
    <row r="313" spans="9:11" ht="15.75" customHeight="1" x14ac:dyDescent="0.25">
      <c r="I313" s="72"/>
      <c r="J313" s="72"/>
      <c r="K313" s="72"/>
    </row>
    <row r="314" spans="9:11" ht="15.75" customHeight="1" x14ac:dyDescent="0.25">
      <c r="I314" s="72"/>
      <c r="J314" s="72"/>
      <c r="K314" s="72"/>
    </row>
    <row r="315" spans="9:11" ht="15.75" customHeight="1" x14ac:dyDescent="0.25">
      <c r="I315" s="72"/>
      <c r="J315" s="72"/>
      <c r="K315" s="72"/>
    </row>
    <row r="316" spans="9:11" ht="15.75" customHeight="1" x14ac:dyDescent="0.25">
      <c r="I316" s="72"/>
      <c r="J316" s="72"/>
      <c r="K316" s="72"/>
    </row>
    <row r="317" spans="9:11" ht="15.75" customHeight="1" x14ac:dyDescent="0.25">
      <c r="I317" s="72"/>
      <c r="J317" s="72"/>
      <c r="K317" s="72"/>
    </row>
    <row r="318" spans="9:11" ht="15.75" customHeight="1" x14ac:dyDescent="0.25">
      <c r="I318" s="72"/>
      <c r="J318" s="72"/>
      <c r="K318" s="72"/>
    </row>
    <row r="319" spans="9:11" ht="15.75" customHeight="1" x14ac:dyDescent="0.25">
      <c r="I319" s="72"/>
      <c r="J319" s="72"/>
      <c r="K319" s="72"/>
    </row>
    <row r="320" spans="9:11" ht="15.75" customHeight="1" x14ac:dyDescent="0.25">
      <c r="I320" s="72"/>
      <c r="J320" s="72"/>
      <c r="K320" s="72"/>
    </row>
    <row r="321" spans="9:11" ht="15.75" customHeight="1" x14ac:dyDescent="0.25">
      <c r="I321" s="72"/>
      <c r="J321" s="72"/>
      <c r="K321" s="72"/>
    </row>
    <row r="322" spans="9:11" ht="15.75" customHeight="1" x14ac:dyDescent="0.25">
      <c r="I322" s="72"/>
      <c r="J322" s="72"/>
      <c r="K322" s="72"/>
    </row>
    <row r="323" spans="9:11" ht="15.75" customHeight="1" x14ac:dyDescent="0.25">
      <c r="I323" s="72"/>
      <c r="J323" s="72"/>
      <c r="K323" s="72"/>
    </row>
    <row r="324" spans="9:11" ht="15.75" customHeight="1" x14ac:dyDescent="0.25">
      <c r="I324" s="72"/>
      <c r="J324" s="72"/>
      <c r="K324" s="72"/>
    </row>
    <row r="325" spans="9:11" ht="15.75" customHeight="1" x14ac:dyDescent="0.25">
      <c r="I325" s="72"/>
      <c r="J325" s="72"/>
      <c r="K325" s="72"/>
    </row>
    <row r="326" spans="9:11" ht="15.75" customHeight="1" x14ac:dyDescent="0.25">
      <c r="I326" s="72"/>
      <c r="J326" s="72"/>
      <c r="K326" s="72"/>
    </row>
    <row r="327" spans="9:11" ht="15.75" customHeight="1" x14ac:dyDescent="0.25">
      <c r="I327" s="72"/>
      <c r="J327" s="72"/>
      <c r="K327" s="72"/>
    </row>
    <row r="328" spans="9:11" ht="15.75" customHeight="1" x14ac:dyDescent="0.25">
      <c r="I328" s="72"/>
      <c r="J328" s="72"/>
      <c r="K328" s="72"/>
    </row>
    <row r="329" spans="9:11" ht="15.75" customHeight="1" x14ac:dyDescent="0.25">
      <c r="I329" s="72"/>
      <c r="J329" s="72"/>
      <c r="K329" s="72"/>
    </row>
    <row r="330" spans="9:11" ht="15.75" customHeight="1" x14ac:dyDescent="0.25">
      <c r="I330" s="72"/>
      <c r="J330" s="72"/>
      <c r="K330" s="72"/>
    </row>
    <row r="331" spans="9:11" ht="15.75" customHeight="1" x14ac:dyDescent="0.25">
      <c r="I331" s="72"/>
      <c r="J331" s="72"/>
      <c r="K331" s="72"/>
    </row>
    <row r="332" spans="9:11" ht="15.75" customHeight="1" x14ac:dyDescent="0.25">
      <c r="I332" s="72"/>
      <c r="J332" s="72"/>
      <c r="K332" s="72"/>
    </row>
    <row r="333" spans="9:11" ht="15.75" customHeight="1" x14ac:dyDescent="0.25">
      <c r="I333" s="72"/>
      <c r="J333" s="72"/>
      <c r="K333" s="72"/>
    </row>
    <row r="334" spans="9:11" ht="15.75" customHeight="1" x14ac:dyDescent="0.25">
      <c r="I334" s="72"/>
      <c r="J334" s="72"/>
      <c r="K334" s="72"/>
    </row>
    <row r="335" spans="9:11" ht="15.75" customHeight="1" x14ac:dyDescent="0.25">
      <c r="I335" s="72"/>
      <c r="J335" s="72"/>
      <c r="K335" s="72"/>
    </row>
    <row r="336" spans="9:11" ht="15.75" customHeight="1" x14ac:dyDescent="0.25">
      <c r="I336" s="72"/>
      <c r="J336" s="72"/>
      <c r="K336" s="72"/>
    </row>
    <row r="337" spans="9:11" ht="15.75" customHeight="1" x14ac:dyDescent="0.25">
      <c r="I337" s="72"/>
      <c r="J337" s="72"/>
      <c r="K337" s="72"/>
    </row>
    <row r="338" spans="9:11" ht="15.75" customHeight="1" x14ac:dyDescent="0.25">
      <c r="I338" s="72"/>
      <c r="J338" s="72"/>
      <c r="K338" s="72"/>
    </row>
    <row r="339" spans="9:11" ht="15.75" customHeight="1" x14ac:dyDescent="0.25">
      <c r="I339" s="72"/>
      <c r="J339" s="72"/>
      <c r="K339" s="72"/>
    </row>
    <row r="340" spans="9:11" ht="15.75" customHeight="1" x14ac:dyDescent="0.25">
      <c r="I340" s="72"/>
      <c r="J340" s="72"/>
      <c r="K340" s="72"/>
    </row>
    <row r="341" spans="9:11" ht="15.75" customHeight="1" x14ac:dyDescent="0.25">
      <c r="I341" s="72"/>
      <c r="J341" s="72"/>
      <c r="K341" s="72"/>
    </row>
    <row r="342" spans="9:11" ht="15.75" customHeight="1" x14ac:dyDescent="0.25">
      <c r="I342" s="72"/>
      <c r="J342" s="72"/>
      <c r="K342" s="72"/>
    </row>
    <row r="343" spans="9:11" ht="15.75" customHeight="1" x14ac:dyDescent="0.25">
      <c r="I343" s="72"/>
      <c r="J343" s="72"/>
      <c r="K343" s="72"/>
    </row>
    <row r="344" spans="9:11" ht="15.75" customHeight="1" x14ac:dyDescent="0.25">
      <c r="I344" s="72"/>
      <c r="J344" s="72"/>
      <c r="K344" s="72"/>
    </row>
    <row r="345" spans="9:11" ht="15.75" customHeight="1" x14ac:dyDescent="0.25">
      <c r="I345" s="72"/>
      <c r="J345" s="72"/>
      <c r="K345" s="72"/>
    </row>
    <row r="346" spans="9:11" ht="15.75" customHeight="1" x14ac:dyDescent="0.25">
      <c r="I346" s="72"/>
      <c r="J346" s="72"/>
      <c r="K346" s="72"/>
    </row>
    <row r="347" spans="9:11" ht="15.75" customHeight="1" x14ac:dyDescent="0.25">
      <c r="I347" s="72"/>
      <c r="J347" s="72"/>
      <c r="K347" s="72"/>
    </row>
    <row r="348" spans="9:11" ht="15.75" customHeight="1" x14ac:dyDescent="0.25">
      <c r="I348" s="72"/>
      <c r="J348" s="72"/>
      <c r="K348" s="72"/>
    </row>
    <row r="349" spans="9:11" ht="15.75" customHeight="1" x14ac:dyDescent="0.25">
      <c r="I349" s="72"/>
      <c r="J349" s="72"/>
      <c r="K349" s="72"/>
    </row>
    <row r="350" spans="9:11" ht="15.75" customHeight="1" x14ac:dyDescent="0.25">
      <c r="I350" s="72"/>
      <c r="J350" s="72"/>
      <c r="K350" s="72"/>
    </row>
    <row r="351" spans="9:11" ht="15.75" customHeight="1" x14ac:dyDescent="0.25">
      <c r="I351" s="72"/>
      <c r="J351" s="72"/>
      <c r="K351" s="72"/>
    </row>
    <row r="352" spans="9:11" ht="15.75" customHeight="1" x14ac:dyDescent="0.25">
      <c r="I352" s="72"/>
      <c r="J352" s="72"/>
      <c r="K352" s="72"/>
    </row>
    <row r="353" spans="9:11" ht="15.75" customHeight="1" x14ac:dyDescent="0.25">
      <c r="I353" s="72"/>
      <c r="J353" s="72"/>
      <c r="K353" s="72"/>
    </row>
    <row r="354" spans="9:11" ht="15.75" customHeight="1" x14ac:dyDescent="0.25">
      <c r="I354" s="72"/>
      <c r="J354" s="72"/>
      <c r="K354" s="72"/>
    </row>
    <row r="355" spans="9:11" ht="15.75" customHeight="1" x14ac:dyDescent="0.25">
      <c r="I355" s="72"/>
      <c r="J355" s="72"/>
      <c r="K355" s="72"/>
    </row>
    <row r="356" spans="9:11" ht="15.75" customHeight="1" x14ac:dyDescent="0.25">
      <c r="I356" s="72"/>
      <c r="J356" s="72"/>
      <c r="K356" s="72"/>
    </row>
    <row r="357" spans="9:11" ht="15.75" customHeight="1" x14ac:dyDescent="0.25">
      <c r="I357" s="72"/>
      <c r="J357" s="72"/>
      <c r="K357" s="72"/>
    </row>
    <row r="358" spans="9:11" ht="15.75" customHeight="1" x14ac:dyDescent="0.25">
      <c r="I358" s="72"/>
      <c r="J358" s="72"/>
      <c r="K358" s="72"/>
    </row>
    <row r="359" spans="9:11" ht="15.75" customHeight="1" x14ac:dyDescent="0.25">
      <c r="I359" s="72"/>
      <c r="J359" s="72"/>
      <c r="K359" s="72"/>
    </row>
    <row r="360" spans="9:11" ht="15.75" customHeight="1" x14ac:dyDescent="0.25">
      <c r="I360" s="72"/>
      <c r="J360" s="72"/>
      <c r="K360" s="72"/>
    </row>
    <row r="361" spans="9:11" ht="15.75" customHeight="1" x14ac:dyDescent="0.25">
      <c r="I361" s="72"/>
      <c r="J361" s="72"/>
      <c r="K361" s="72"/>
    </row>
    <row r="362" spans="9:11" ht="15.75" customHeight="1" x14ac:dyDescent="0.25">
      <c r="I362" s="72"/>
      <c r="J362" s="72"/>
      <c r="K362" s="72"/>
    </row>
    <row r="363" spans="9:11" ht="15.75" customHeight="1" x14ac:dyDescent="0.25">
      <c r="I363" s="72"/>
      <c r="J363" s="72"/>
      <c r="K363" s="72"/>
    </row>
    <row r="364" spans="9:11" ht="15.75" customHeight="1" x14ac:dyDescent="0.25">
      <c r="I364" s="72"/>
      <c r="J364" s="72"/>
      <c r="K364" s="72"/>
    </row>
    <row r="365" spans="9:11" ht="15.75" customHeight="1" x14ac:dyDescent="0.25">
      <c r="I365" s="72"/>
      <c r="J365" s="72"/>
      <c r="K365" s="72"/>
    </row>
    <row r="366" spans="9:11" ht="15.75" customHeight="1" x14ac:dyDescent="0.25">
      <c r="I366" s="72"/>
      <c r="J366" s="72"/>
      <c r="K366" s="72"/>
    </row>
    <row r="367" spans="9:11" ht="15.75" customHeight="1" x14ac:dyDescent="0.25">
      <c r="I367" s="72"/>
      <c r="J367" s="72"/>
      <c r="K367" s="72"/>
    </row>
    <row r="368" spans="9:11" ht="15.75" customHeight="1" x14ac:dyDescent="0.25">
      <c r="I368" s="72"/>
      <c r="J368" s="72"/>
      <c r="K368" s="72"/>
    </row>
    <row r="369" spans="9:11" ht="15.75" customHeight="1" x14ac:dyDescent="0.25">
      <c r="I369" s="72"/>
      <c r="J369" s="72"/>
      <c r="K369" s="72"/>
    </row>
    <row r="370" spans="9:11" ht="15.75" customHeight="1" x14ac:dyDescent="0.25">
      <c r="I370" s="72"/>
      <c r="J370" s="72"/>
      <c r="K370" s="72"/>
    </row>
    <row r="371" spans="9:11" ht="15.75" customHeight="1" x14ac:dyDescent="0.25">
      <c r="I371" s="72"/>
      <c r="J371" s="72"/>
      <c r="K371" s="72"/>
    </row>
    <row r="372" spans="9:11" ht="15.75" customHeight="1" x14ac:dyDescent="0.25">
      <c r="I372" s="72"/>
      <c r="J372" s="72"/>
      <c r="K372" s="72"/>
    </row>
    <row r="373" spans="9:11" ht="15.75" customHeight="1" x14ac:dyDescent="0.25">
      <c r="I373" s="72"/>
      <c r="J373" s="72"/>
      <c r="K373" s="72"/>
    </row>
    <row r="374" spans="9:11" ht="15.75" customHeight="1" x14ac:dyDescent="0.25">
      <c r="I374" s="72"/>
      <c r="J374" s="72"/>
      <c r="K374" s="72"/>
    </row>
    <row r="375" spans="9:11" ht="15.75" customHeight="1" x14ac:dyDescent="0.25">
      <c r="I375" s="72"/>
      <c r="J375" s="72"/>
      <c r="K375" s="72"/>
    </row>
    <row r="376" spans="9:11" ht="15.75" customHeight="1" x14ac:dyDescent="0.25">
      <c r="I376" s="72"/>
      <c r="J376" s="72"/>
      <c r="K376" s="72"/>
    </row>
    <row r="377" spans="9:11" ht="15.75" customHeight="1" x14ac:dyDescent="0.25">
      <c r="I377" s="72"/>
      <c r="J377" s="72"/>
      <c r="K377" s="72"/>
    </row>
    <row r="378" spans="9:11" ht="15.75" customHeight="1" x14ac:dyDescent="0.25">
      <c r="I378" s="72"/>
      <c r="J378" s="72"/>
      <c r="K378" s="72"/>
    </row>
    <row r="379" spans="9:11" ht="15.75" customHeight="1" x14ac:dyDescent="0.25">
      <c r="I379" s="72"/>
      <c r="J379" s="72"/>
      <c r="K379" s="72"/>
    </row>
    <row r="380" spans="9:11" ht="15.75" customHeight="1" x14ac:dyDescent="0.25">
      <c r="I380" s="72"/>
      <c r="J380" s="72"/>
      <c r="K380" s="72"/>
    </row>
    <row r="381" spans="9:11" ht="15.75" customHeight="1" x14ac:dyDescent="0.25">
      <c r="I381" s="72"/>
      <c r="J381" s="72"/>
      <c r="K381" s="72"/>
    </row>
    <row r="382" spans="9:11" ht="15.75" customHeight="1" x14ac:dyDescent="0.25">
      <c r="I382" s="72"/>
      <c r="J382" s="72"/>
      <c r="K382" s="72"/>
    </row>
    <row r="383" spans="9:11" ht="15.75" customHeight="1" x14ac:dyDescent="0.25">
      <c r="I383" s="72"/>
      <c r="J383" s="72"/>
      <c r="K383" s="72"/>
    </row>
    <row r="384" spans="9:11" ht="15.75" customHeight="1" x14ac:dyDescent="0.25">
      <c r="I384" s="72"/>
      <c r="J384" s="72"/>
      <c r="K384" s="72"/>
    </row>
    <row r="385" spans="9:11" ht="15.75" customHeight="1" x14ac:dyDescent="0.25">
      <c r="I385" s="72"/>
      <c r="J385" s="72"/>
      <c r="K385" s="72"/>
    </row>
    <row r="386" spans="9:11" ht="15.75" customHeight="1" x14ac:dyDescent="0.25">
      <c r="I386" s="72"/>
      <c r="J386" s="72"/>
      <c r="K386" s="72"/>
    </row>
    <row r="387" spans="9:11" ht="15.75" customHeight="1" x14ac:dyDescent="0.25">
      <c r="I387" s="72"/>
      <c r="J387" s="72"/>
      <c r="K387" s="72"/>
    </row>
    <row r="388" spans="9:11" ht="15.75" customHeight="1" x14ac:dyDescent="0.25">
      <c r="I388" s="72"/>
      <c r="J388" s="72"/>
      <c r="K388" s="72"/>
    </row>
    <row r="389" spans="9:11" ht="15.75" customHeight="1" x14ac:dyDescent="0.25">
      <c r="I389" s="72"/>
      <c r="J389" s="72"/>
      <c r="K389" s="72"/>
    </row>
    <row r="390" spans="9:11" ht="15.75" customHeight="1" x14ac:dyDescent="0.25">
      <c r="I390" s="72"/>
      <c r="J390" s="72"/>
      <c r="K390" s="72"/>
    </row>
    <row r="391" spans="9:11" ht="15.75" customHeight="1" x14ac:dyDescent="0.25">
      <c r="I391" s="72"/>
      <c r="J391" s="72"/>
      <c r="K391" s="72"/>
    </row>
    <row r="392" spans="9:11" ht="15.75" customHeight="1" x14ac:dyDescent="0.25">
      <c r="I392" s="72"/>
      <c r="J392" s="72"/>
      <c r="K392" s="72"/>
    </row>
    <row r="393" spans="9:11" ht="15.75" customHeight="1" x14ac:dyDescent="0.25">
      <c r="I393" s="72"/>
      <c r="J393" s="72"/>
      <c r="K393" s="72"/>
    </row>
    <row r="394" spans="9:11" ht="15.75" customHeight="1" x14ac:dyDescent="0.25">
      <c r="I394" s="72"/>
      <c r="J394" s="72"/>
      <c r="K394" s="72"/>
    </row>
    <row r="395" spans="9:11" ht="15.75" customHeight="1" x14ac:dyDescent="0.25">
      <c r="I395" s="72"/>
      <c r="J395" s="72"/>
      <c r="K395" s="72"/>
    </row>
    <row r="396" spans="9:11" ht="15.75" customHeight="1" x14ac:dyDescent="0.25">
      <c r="I396" s="72"/>
      <c r="J396" s="72"/>
      <c r="K396" s="72"/>
    </row>
    <row r="397" spans="9:11" ht="15.75" customHeight="1" x14ac:dyDescent="0.25">
      <c r="I397" s="72"/>
      <c r="J397" s="72"/>
      <c r="K397" s="72"/>
    </row>
    <row r="398" spans="9:11" ht="15.75" customHeight="1" x14ac:dyDescent="0.25">
      <c r="I398" s="72"/>
      <c r="J398" s="72"/>
      <c r="K398" s="72"/>
    </row>
    <row r="399" spans="9:11" ht="15.75" customHeight="1" x14ac:dyDescent="0.25">
      <c r="I399" s="72"/>
      <c r="J399" s="72"/>
      <c r="K399" s="72"/>
    </row>
    <row r="400" spans="9:11" ht="15.75" customHeight="1" x14ac:dyDescent="0.25">
      <c r="I400" s="72"/>
      <c r="J400" s="72"/>
      <c r="K400" s="72"/>
    </row>
    <row r="401" spans="9:11" ht="15.75" customHeight="1" x14ac:dyDescent="0.25">
      <c r="I401" s="72"/>
      <c r="J401" s="72"/>
      <c r="K401" s="72"/>
    </row>
    <row r="402" spans="9:11" ht="15.75" customHeight="1" x14ac:dyDescent="0.25">
      <c r="I402" s="72"/>
      <c r="J402" s="72"/>
      <c r="K402" s="72"/>
    </row>
    <row r="403" spans="9:11" ht="15.75" customHeight="1" x14ac:dyDescent="0.25">
      <c r="I403" s="72"/>
      <c r="J403" s="72"/>
      <c r="K403" s="72"/>
    </row>
    <row r="404" spans="9:11" ht="15.75" customHeight="1" x14ac:dyDescent="0.25">
      <c r="I404" s="72"/>
      <c r="J404" s="72"/>
      <c r="K404" s="72"/>
    </row>
    <row r="405" spans="9:11" ht="15.75" customHeight="1" x14ac:dyDescent="0.25">
      <c r="I405" s="72"/>
      <c r="J405" s="72"/>
      <c r="K405" s="72"/>
    </row>
    <row r="406" spans="9:11" ht="15.75" customHeight="1" x14ac:dyDescent="0.25">
      <c r="I406" s="72"/>
      <c r="J406" s="72"/>
      <c r="K406" s="72"/>
    </row>
    <row r="407" spans="9:11" ht="15.75" customHeight="1" x14ac:dyDescent="0.25">
      <c r="I407" s="72"/>
      <c r="J407" s="72"/>
      <c r="K407" s="72"/>
    </row>
    <row r="408" spans="9:11" ht="15.75" customHeight="1" x14ac:dyDescent="0.25">
      <c r="I408" s="72"/>
      <c r="J408" s="72"/>
      <c r="K408" s="72"/>
    </row>
    <row r="409" spans="9:11" ht="15.75" customHeight="1" x14ac:dyDescent="0.25">
      <c r="I409" s="72"/>
      <c r="J409" s="72"/>
      <c r="K409" s="72"/>
    </row>
    <row r="410" spans="9:11" ht="15.75" customHeight="1" x14ac:dyDescent="0.25">
      <c r="I410" s="72"/>
      <c r="J410" s="72"/>
      <c r="K410" s="72"/>
    </row>
    <row r="411" spans="9:11" ht="15.75" customHeight="1" x14ac:dyDescent="0.25">
      <c r="I411" s="72"/>
      <c r="J411" s="72"/>
      <c r="K411" s="72"/>
    </row>
    <row r="412" spans="9:11" ht="15.75" customHeight="1" x14ac:dyDescent="0.25">
      <c r="I412" s="72"/>
      <c r="J412" s="72"/>
      <c r="K412" s="72"/>
    </row>
    <row r="413" spans="9:11" ht="15.75" customHeight="1" x14ac:dyDescent="0.25">
      <c r="I413" s="72"/>
      <c r="J413" s="72"/>
      <c r="K413" s="72"/>
    </row>
    <row r="414" spans="9:11" ht="15.75" customHeight="1" x14ac:dyDescent="0.25">
      <c r="I414" s="72"/>
      <c r="J414" s="72"/>
      <c r="K414" s="72"/>
    </row>
    <row r="415" spans="9:11" ht="15.75" customHeight="1" x14ac:dyDescent="0.25">
      <c r="I415" s="72"/>
      <c r="J415" s="72"/>
      <c r="K415" s="72"/>
    </row>
    <row r="416" spans="9:11" ht="15.75" customHeight="1" x14ac:dyDescent="0.25">
      <c r="I416" s="72"/>
      <c r="J416" s="72"/>
      <c r="K416" s="72"/>
    </row>
    <row r="417" spans="9:11" ht="15.75" customHeight="1" x14ac:dyDescent="0.25">
      <c r="I417" s="72"/>
      <c r="J417" s="72"/>
      <c r="K417" s="72"/>
    </row>
    <row r="418" spans="9:11" ht="15.75" customHeight="1" x14ac:dyDescent="0.25">
      <c r="I418" s="72"/>
      <c r="J418" s="72"/>
      <c r="K418" s="72"/>
    </row>
    <row r="419" spans="9:11" ht="15.75" customHeight="1" x14ac:dyDescent="0.25">
      <c r="I419" s="72"/>
      <c r="J419" s="72"/>
      <c r="K419" s="72"/>
    </row>
    <row r="420" spans="9:11" ht="15.75" customHeight="1" x14ac:dyDescent="0.25">
      <c r="I420" s="72"/>
      <c r="J420" s="72"/>
      <c r="K420" s="72"/>
    </row>
    <row r="421" spans="9:11" ht="15.75" customHeight="1" x14ac:dyDescent="0.25">
      <c r="I421" s="72"/>
      <c r="J421" s="72"/>
      <c r="K421" s="72"/>
    </row>
    <row r="422" spans="9:11" ht="15.75" customHeight="1" x14ac:dyDescent="0.25">
      <c r="I422" s="72"/>
      <c r="J422" s="72"/>
      <c r="K422" s="72"/>
    </row>
    <row r="423" spans="9:11" ht="15.75" customHeight="1" x14ac:dyDescent="0.25">
      <c r="I423" s="72"/>
      <c r="J423" s="72"/>
      <c r="K423" s="72"/>
    </row>
    <row r="424" spans="9:11" ht="15.75" customHeight="1" x14ac:dyDescent="0.25">
      <c r="I424" s="72"/>
      <c r="J424" s="72"/>
      <c r="K424" s="72"/>
    </row>
    <row r="425" spans="9:11" ht="15.75" customHeight="1" x14ac:dyDescent="0.25">
      <c r="I425" s="72"/>
      <c r="J425" s="72"/>
      <c r="K425" s="72"/>
    </row>
    <row r="426" spans="9:11" ht="15.75" customHeight="1" x14ac:dyDescent="0.25">
      <c r="I426" s="72"/>
      <c r="J426" s="72"/>
      <c r="K426" s="72"/>
    </row>
    <row r="427" spans="9:11" ht="15.75" customHeight="1" x14ac:dyDescent="0.25">
      <c r="I427" s="72"/>
      <c r="J427" s="72"/>
      <c r="K427" s="72"/>
    </row>
    <row r="428" spans="9:11" ht="15.75" customHeight="1" x14ac:dyDescent="0.25">
      <c r="I428" s="72"/>
      <c r="J428" s="72"/>
      <c r="K428" s="72"/>
    </row>
    <row r="429" spans="9:11" ht="15.75" customHeight="1" x14ac:dyDescent="0.25">
      <c r="I429" s="72"/>
      <c r="J429" s="72"/>
      <c r="K429" s="72"/>
    </row>
    <row r="430" spans="9:11" ht="15.75" customHeight="1" x14ac:dyDescent="0.25">
      <c r="I430" s="72"/>
      <c r="J430" s="72"/>
      <c r="K430" s="72"/>
    </row>
    <row r="431" spans="9:11" ht="15.75" customHeight="1" x14ac:dyDescent="0.25">
      <c r="I431" s="72"/>
      <c r="J431" s="72"/>
      <c r="K431" s="72"/>
    </row>
    <row r="432" spans="9:11" ht="15.75" customHeight="1" x14ac:dyDescent="0.25">
      <c r="I432" s="72"/>
      <c r="J432" s="72"/>
      <c r="K432" s="72"/>
    </row>
    <row r="433" spans="9:11" ht="15.75" customHeight="1" x14ac:dyDescent="0.25">
      <c r="I433" s="72"/>
      <c r="J433" s="72"/>
      <c r="K433" s="72"/>
    </row>
    <row r="434" spans="9:11" ht="15.75" customHeight="1" x14ac:dyDescent="0.25">
      <c r="I434" s="72"/>
      <c r="J434" s="72"/>
      <c r="K434" s="72"/>
    </row>
    <row r="435" spans="9:11" ht="15.75" customHeight="1" x14ac:dyDescent="0.25">
      <c r="I435" s="72"/>
      <c r="J435" s="72"/>
      <c r="K435" s="72"/>
    </row>
    <row r="436" spans="9:11" ht="15.75" customHeight="1" x14ac:dyDescent="0.25">
      <c r="I436" s="72"/>
      <c r="J436" s="72"/>
      <c r="K436" s="72"/>
    </row>
    <row r="437" spans="9:11" ht="15.75" customHeight="1" x14ac:dyDescent="0.25">
      <c r="I437" s="72"/>
      <c r="J437" s="72"/>
      <c r="K437" s="72"/>
    </row>
    <row r="438" spans="9:11" ht="15.75" customHeight="1" x14ac:dyDescent="0.25">
      <c r="I438" s="72"/>
      <c r="J438" s="72"/>
      <c r="K438" s="72"/>
    </row>
    <row r="439" spans="9:11" ht="15.75" customHeight="1" x14ac:dyDescent="0.25">
      <c r="I439" s="72"/>
      <c r="J439" s="72"/>
      <c r="K439" s="72"/>
    </row>
    <row r="440" spans="9:11" ht="15.75" customHeight="1" x14ac:dyDescent="0.25">
      <c r="I440" s="72"/>
      <c r="J440" s="72"/>
      <c r="K440" s="72"/>
    </row>
    <row r="441" spans="9:11" ht="15.75" customHeight="1" x14ac:dyDescent="0.25">
      <c r="I441" s="72"/>
      <c r="J441" s="72"/>
      <c r="K441" s="72"/>
    </row>
    <row r="442" spans="9:11" ht="15.75" customHeight="1" x14ac:dyDescent="0.25">
      <c r="I442" s="72"/>
      <c r="J442" s="72"/>
      <c r="K442" s="72"/>
    </row>
    <row r="443" spans="9:11" ht="15.75" customHeight="1" x14ac:dyDescent="0.25">
      <c r="I443" s="72"/>
      <c r="J443" s="72"/>
      <c r="K443" s="72"/>
    </row>
    <row r="444" spans="9:11" ht="15.75" customHeight="1" x14ac:dyDescent="0.25">
      <c r="I444" s="72"/>
      <c r="J444" s="72"/>
      <c r="K444" s="72"/>
    </row>
    <row r="445" spans="9:11" ht="15.75" customHeight="1" x14ac:dyDescent="0.25">
      <c r="I445" s="72"/>
      <c r="J445" s="72"/>
      <c r="K445" s="72"/>
    </row>
    <row r="446" spans="9:11" ht="15.75" customHeight="1" x14ac:dyDescent="0.25">
      <c r="I446" s="72"/>
      <c r="J446" s="72"/>
      <c r="K446" s="72"/>
    </row>
    <row r="447" spans="9:11" ht="15.75" customHeight="1" x14ac:dyDescent="0.25">
      <c r="I447" s="72"/>
      <c r="J447" s="72"/>
      <c r="K447" s="72"/>
    </row>
    <row r="448" spans="9:11" ht="15.75" customHeight="1" x14ac:dyDescent="0.25">
      <c r="I448" s="72"/>
      <c r="J448" s="72"/>
      <c r="K448" s="72"/>
    </row>
    <row r="449" spans="9:11" ht="15.75" customHeight="1" x14ac:dyDescent="0.25">
      <c r="I449" s="72"/>
      <c r="J449" s="72"/>
      <c r="K449" s="72"/>
    </row>
    <row r="450" spans="9:11" ht="15.75" customHeight="1" x14ac:dyDescent="0.25">
      <c r="I450" s="72"/>
      <c r="J450" s="72"/>
      <c r="K450" s="72"/>
    </row>
    <row r="451" spans="9:11" ht="15.75" customHeight="1" x14ac:dyDescent="0.25">
      <c r="I451" s="72"/>
      <c r="J451" s="72"/>
      <c r="K451" s="72"/>
    </row>
    <row r="452" spans="9:11" ht="15.75" customHeight="1" x14ac:dyDescent="0.25">
      <c r="I452" s="72"/>
      <c r="J452" s="72"/>
      <c r="K452" s="72"/>
    </row>
    <row r="453" spans="9:11" ht="15.75" customHeight="1" x14ac:dyDescent="0.25">
      <c r="I453" s="72"/>
      <c r="J453" s="72"/>
      <c r="K453" s="72"/>
    </row>
    <row r="454" spans="9:11" ht="15.75" customHeight="1" x14ac:dyDescent="0.25">
      <c r="I454" s="72"/>
      <c r="J454" s="72"/>
      <c r="K454" s="72"/>
    </row>
    <row r="455" spans="9:11" ht="15.75" customHeight="1" x14ac:dyDescent="0.25">
      <c r="I455" s="72"/>
      <c r="J455" s="72"/>
      <c r="K455" s="72"/>
    </row>
    <row r="456" spans="9:11" ht="15.75" customHeight="1" x14ac:dyDescent="0.25">
      <c r="I456" s="72"/>
      <c r="J456" s="72"/>
      <c r="K456" s="72"/>
    </row>
    <row r="457" spans="9:11" ht="15.75" customHeight="1" x14ac:dyDescent="0.25">
      <c r="I457" s="72"/>
      <c r="J457" s="72"/>
      <c r="K457" s="72"/>
    </row>
    <row r="458" spans="9:11" ht="15.75" customHeight="1" x14ac:dyDescent="0.25">
      <c r="I458" s="72"/>
      <c r="J458" s="72"/>
      <c r="K458" s="72"/>
    </row>
    <row r="459" spans="9:11" ht="15.75" customHeight="1" x14ac:dyDescent="0.25">
      <c r="I459" s="72"/>
      <c r="J459" s="72"/>
      <c r="K459" s="72"/>
    </row>
    <row r="460" spans="9:11" ht="15.75" customHeight="1" x14ac:dyDescent="0.25">
      <c r="I460" s="72"/>
      <c r="J460" s="72"/>
      <c r="K460" s="72"/>
    </row>
    <row r="461" spans="9:11" ht="15.75" customHeight="1" x14ac:dyDescent="0.25">
      <c r="I461" s="72"/>
      <c r="J461" s="72"/>
      <c r="K461" s="72"/>
    </row>
    <row r="462" spans="9:11" ht="15.75" customHeight="1" x14ac:dyDescent="0.25">
      <c r="I462" s="72"/>
      <c r="J462" s="72"/>
      <c r="K462" s="72"/>
    </row>
    <row r="463" spans="9:11" ht="15.75" customHeight="1" x14ac:dyDescent="0.25">
      <c r="I463" s="72"/>
      <c r="J463" s="72"/>
      <c r="K463" s="72"/>
    </row>
    <row r="464" spans="9:11" ht="15.75" customHeight="1" x14ac:dyDescent="0.25">
      <c r="I464" s="72"/>
      <c r="J464" s="72"/>
      <c r="K464" s="72"/>
    </row>
    <row r="465" spans="9:11" ht="15.75" customHeight="1" x14ac:dyDescent="0.25">
      <c r="I465" s="72"/>
      <c r="J465" s="72"/>
      <c r="K465" s="72"/>
    </row>
    <row r="466" spans="9:11" ht="15.75" customHeight="1" x14ac:dyDescent="0.25">
      <c r="I466" s="72"/>
      <c r="J466" s="72"/>
      <c r="K466" s="72"/>
    </row>
    <row r="467" spans="9:11" ht="15.75" customHeight="1" x14ac:dyDescent="0.25">
      <c r="I467" s="72"/>
      <c r="J467" s="72"/>
      <c r="K467" s="72"/>
    </row>
    <row r="468" spans="9:11" ht="15.75" customHeight="1" x14ac:dyDescent="0.25">
      <c r="I468" s="72"/>
      <c r="J468" s="72"/>
      <c r="K468" s="72"/>
    </row>
    <row r="469" spans="9:11" ht="15.75" customHeight="1" x14ac:dyDescent="0.25">
      <c r="I469" s="72"/>
      <c r="J469" s="72"/>
      <c r="K469" s="72"/>
    </row>
    <row r="470" spans="9:11" ht="15.75" customHeight="1" x14ac:dyDescent="0.25">
      <c r="I470" s="72"/>
      <c r="J470" s="72"/>
      <c r="K470" s="72"/>
    </row>
    <row r="471" spans="9:11" ht="15.75" customHeight="1" x14ac:dyDescent="0.25">
      <c r="I471" s="72"/>
      <c r="J471" s="72"/>
      <c r="K471" s="72"/>
    </row>
    <row r="472" spans="9:11" ht="15.75" customHeight="1" x14ac:dyDescent="0.25">
      <c r="I472" s="72"/>
      <c r="J472" s="72"/>
      <c r="K472" s="72"/>
    </row>
    <row r="473" spans="9:11" ht="15.75" customHeight="1" x14ac:dyDescent="0.25">
      <c r="I473" s="72"/>
      <c r="J473" s="72"/>
      <c r="K473" s="72"/>
    </row>
    <row r="474" spans="9:11" ht="15.75" customHeight="1" x14ac:dyDescent="0.25">
      <c r="I474" s="72"/>
      <c r="J474" s="72"/>
      <c r="K474" s="72"/>
    </row>
    <row r="475" spans="9:11" ht="15.75" customHeight="1" x14ac:dyDescent="0.25">
      <c r="I475" s="72"/>
      <c r="J475" s="72"/>
      <c r="K475" s="72"/>
    </row>
    <row r="476" spans="9:11" ht="15.75" customHeight="1" x14ac:dyDescent="0.25">
      <c r="I476" s="72"/>
      <c r="J476" s="72"/>
      <c r="K476" s="72"/>
    </row>
    <row r="477" spans="9:11" ht="15.75" customHeight="1" x14ac:dyDescent="0.25">
      <c r="I477" s="72"/>
      <c r="J477" s="72"/>
      <c r="K477" s="72"/>
    </row>
    <row r="478" spans="9:11" ht="15.75" customHeight="1" x14ac:dyDescent="0.25">
      <c r="I478" s="72"/>
      <c r="J478" s="72"/>
      <c r="K478" s="72"/>
    </row>
    <row r="479" spans="9:11" ht="15.75" customHeight="1" x14ac:dyDescent="0.25">
      <c r="I479" s="72"/>
      <c r="J479" s="72"/>
      <c r="K479" s="72"/>
    </row>
    <row r="480" spans="9:11" ht="15.75" customHeight="1" x14ac:dyDescent="0.25">
      <c r="I480" s="72"/>
      <c r="J480" s="72"/>
      <c r="K480" s="72"/>
    </row>
    <row r="481" spans="9:11" ht="15.75" customHeight="1" x14ac:dyDescent="0.25">
      <c r="I481" s="72"/>
      <c r="J481" s="72"/>
      <c r="K481" s="72"/>
    </row>
    <row r="482" spans="9:11" ht="15.75" customHeight="1" x14ac:dyDescent="0.25">
      <c r="I482" s="72"/>
      <c r="J482" s="72"/>
      <c r="K482" s="72"/>
    </row>
    <row r="483" spans="9:11" ht="15.75" customHeight="1" x14ac:dyDescent="0.25">
      <c r="I483" s="72"/>
      <c r="J483" s="72"/>
      <c r="K483" s="72"/>
    </row>
    <row r="484" spans="9:11" ht="15.75" customHeight="1" x14ac:dyDescent="0.25">
      <c r="I484" s="72"/>
      <c r="J484" s="72"/>
      <c r="K484" s="72"/>
    </row>
    <row r="485" spans="9:11" ht="15.75" customHeight="1" x14ac:dyDescent="0.25">
      <c r="I485" s="72"/>
      <c r="J485" s="72"/>
      <c r="K485" s="72"/>
    </row>
    <row r="486" spans="9:11" ht="15.75" customHeight="1" x14ac:dyDescent="0.25">
      <c r="I486" s="72"/>
      <c r="J486" s="72"/>
      <c r="K486" s="72"/>
    </row>
    <row r="487" spans="9:11" ht="15.75" customHeight="1" x14ac:dyDescent="0.25">
      <c r="I487" s="72"/>
      <c r="J487" s="72"/>
      <c r="K487" s="72"/>
    </row>
    <row r="488" spans="9:11" ht="15.75" customHeight="1" x14ac:dyDescent="0.25">
      <c r="I488" s="72"/>
      <c r="J488" s="72"/>
      <c r="K488" s="72"/>
    </row>
    <row r="489" spans="9:11" ht="15.75" customHeight="1" x14ac:dyDescent="0.25">
      <c r="I489" s="72"/>
      <c r="J489" s="72"/>
      <c r="K489" s="72"/>
    </row>
    <row r="490" spans="9:11" ht="15.75" customHeight="1" x14ac:dyDescent="0.25">
      <c r="I490" s="72"/>
      <c r="J490" s="72"/>
      <c r="K490" s="72"/>
    </row>
    <row r="491" spans="9:11" ht="15.75" customHeight="1" x14ac:dyDescent="0.25">
      <c r="I491" s="72"/>
      <c r="J491" s="72"/>
      <c r="K491" s="72"/>
    </row>
    <row r="492" spans="9:11" ht="15.75" customHeight="1" x14ac:dyDescent="0.25">
      <c r="I492" s="72"/>
      <c r="J492" s="72"/>
      <c r="K492" s="72"/>
    </row>
    <row r="493" spans="9:11" ht="15.75" customHeight="1" x14ac:dyDescent="0.25">
      <c r="I493" s="72"/>
      <c r="J493" s="72"/>
      <c r="K493" s="72"/>
    </row>
    <row r="494" spans="9:11" ht="15.75" customHeight="1" x14ac:dyDescent="0.25">
      <c r="I494" s="72"/>
      <c r="J494" s="72"/>
      <c r="K494" s="72"/>
    </row>
    <row r="495" spans="9:11" ht="15.75" customHeight="1" x14ac:dyDescent="0.25">
      <c r="I495" s="72"/>
      <c r="J495" s="72"/>
      <c r="K495" s="72"/>
    </row>
    <row r="496" spans="9:11" ht="15.75" customHeight="1" x14ac:dyDescent="0.25">
      <c r="I496" s="72"/>
      <c r="J496" s="72"/>
      <c r="K496" s="72"/>
    </row>
    <row r="497" spans="9:11" ht="15.75" customHeight="1" x14ac:dyDescent="0.25">
      <c r="I497" s="72"/>
      <c r="J497" s="72"/>
      <c r="K497" s="72"/>
    </row>
    <row r="498" spans="9:11" ht="15.75" customHeight="1" x14ac:dyDescent="0.25">
      <c r="I498" s="72"/>
      <c r="J498" s="72"/>
      <c r="K498" s="72"/>
    </row>
    <row r="499" spans="9:11" ht="15.75" customHeight="1" x14ac:dyDescent="0.25">
      <c r="I499" s="72"/>
      <c r="J499" s="72"/>
      <c r="K499" s="72"/>
    </row>
    <row r="500" spans="9:11" ht="15.75" customHeight="1" x14ac:dyDescent="0.25">
      <c r="I500" s="72"/>
      <c r="J500" s="72"/>
      <c r="K500" s="72"/>
    </row>
    <row r="501" spans="9:11" ht="15.75" customHeight="1" x14ac:dyDescent="0.25">
      <c r="I501" s="72"/>
      <c r="J501" s="72"/>
      <c r="K501" s="72"/>
    </row>
    <row r="502" spans="9:11" ht="15.75" customHeight="1" x14ac:dyDescent="0.25">
      <c r="I502" s="72"/>
      <c r="J502" s="72"/>
      <c r="K502" s="72"/>
    </row>
    <row r="503" spans="9:11" ht="15.75" customHeight="1" x14ac:dyDescent="0.25">
      <c r="I503" s="72"/>
      <c r="J503" s="72"/>
      <c r="K503" s="72"/>
    </row>
    <row r="504" spans="9:11" ht="15.75" customHeight="1" x14ac:dyDescent="0.25">
      <c r="I504" s="72"/>
      <c r="J504" s="72"/>
      <c r="K504" s="72"/>
    </row>
    <row r="505" spans="9:11" ht="15.75" customHeight="1" x14ac:dyDescent="0.25">
      <c r="I505" s="72"/>
      <c r="J505" s="72"/>
      <c r="K505" s="72"/>
    </row>
    <row r="506" spans="9:11" ht="15.75" customHeight="1" x14ac:dyDescent="0.25">
      <c r="I506" s="72"/>
      <c r="J506" s="72"/>
      <c r="K506" s="72"/>
    </row>
    <row r="507" spans="9:11" ht="15.75" customHeight="1" x14ac:dyDescent="0.25">
      <c r="I507" s="72"/>
      <c r="J507" s="72"/>
      <c r="K507" s="72"/>
    </row>
    <row r="508" spans="9:11" ht="15.75" customHeight="1" x14ac:dyDescent="0.25">
      <c r="I508" s="72"/>
      <c r="J508" s="72"/>
      <c r="K508" s="72"/>
    </row>
    <row r="509" spans="9:11" ht="15.75" customHeight="1" x14ac:dyDescent="0.25">
      <c r="I509" s="72"/>
      <c r="J509" s="72"/>
      <c r="K509" s="72"/>
    </row>
    <row r="510" spans="9:11" ht="15.75" customHeight="1" x14ac:dyDescent="0.25">
      <c r="I510" s="72"/>
      <c r="J510" s="72"/>
      <c r="K510" s="72"/>
    </row>
    <row r="511" spans="9:11" ht="15.75" customHeight="1" x14ac:dyDescent="0.25">
      <c r="I511" s="72"/>
      <c r="J511" s="72"/>
      <c r="K511" s="72"/>
    </row>
    <row r="512" spans="9:11" ht="15.75" customHeight="1" x14ac:dyDescent="0.25">
      <c r="I512" s="72"/>
      <c r="J512" s="72"/>
      <c r="K512" s="72"/>
    </row>
    <row r="513" spans="9:11" ht="15.75" customHeight="1" x14ac:dyDescent="0.25">
      <c r="I513" s="72"/>
      <c r="J513" s="72"/>
      <c r="K513" s="72"/>
    </row>
    <row r="514" spans="9:11" ht="15.75" customHeight="1" x14ac:dyDescent="0.25">
      <c r="I514" s="72"/>
      <c r="J514" s="72"/>
      <c r="K514" s="72"/>
    </row>
    <row r="515" spans="9:11" ht="15.75" customHeight="1" x14ac:dyDescent="0.25">
      <c r="I515" s="72"/>
      <c r="J515" s="72"/>
      <c r="K515" s="72"/>
    </row>
    <row r="516" spans="9:11" ht="15.75" customHeight="1" x14ac:dyDescent="0.25">
      <c r="I516" s="72"/>
      <c r="J516" s="72"/>
      <c r="K516" s="72"/>
    </row>
    <row r="517" spans="9:11" ht="15.75" customHeight="1" x14ac:dyDescent="0.25">
      <c r="I517" s="72"/>
      <c r="J517" s="72"/>
      <c r="K517" s="72"/>
    </row>
    <row r="518" spans="9:11" ht="15.75" customHeight="1" x14ac:dyDescent="0.25">
      <c r="I518" s="72"/>
      <c r="J518" s="72"/>
      <c r="K518" s="72"/>
    </row>
    <row r="519" spans="9:11" ht="15.75" customHeight="1" x14ac:dyDescent="0.25">
      <c r="I519" s="72"/>
      <c r="J519" s="72"/>
      <c r="K519" s="72"/>
    </row>
    <row r="520" spans="9:11" ht="15.75" customHeight="1" x14ac:dyDescent="0.25">
      <c r="I520" s="72"/>
      <c r="J520" s="72"/>
      <c r="K520" s="72"/>
    </row>
    <row r="521" spans="9:11" ht="15.75" customHeight="1" x14ac:dyDescent="0.25">
      <c r="I521" s="72"/>
      <c r="J521" s="72"/>
      <c r="K521" s="72"/>
    </row>
    <row r="522" spans="9:11" ht="15.75" customHeight="1" x14ac:dyDescent="0.25">
      <c r="I522" s="72"/>
      <c r="J522" s="72"/>
      <c r="K522" s="72"/>
    </row>
    <row r="523" spans="9:11" ht="15.75" customHeight="1" x14ac:dyDescent="0.25">
      <c r="I523" s="72"/>
      <c r="J523" s="72"/>
      <c r="K523" s="72"/>
    </row>
    <row r="524" spans="9:11" ht="15.75" customHeight="1" x14ac:dyDescent="0.25">
      <c r="I524" s="72"/>
      <c r="J524" s="72"/>
      <c r="K524" s="72"/>
    </row>
    <row r="525" spans="9:11" ht="15.75" customHeight="1" x14ac:dyDescent="0.25">
      <c r="I525" s="72"/>
      <c r="J525" s="72"/>
      <c r="K525" s="72"/>
    </row>
    <row r="526" spans="9:11" ht="15.75" customHeight="1" x14ac:dyDescent="0.25">
      <c r="I526" s="72"/>
      <c r="J526" s="72"/>
      <c r="K526" s="72"/>
    </row>
    <row r="527" spans="9:11" ht="15.75" customHeight="1" x14ac:dyDescent="0.25">
      <c r="I527" s="72"/>
      <c r="J527" s="72"/>
      <c r="K527" s="72"/>
    </row>
    <row r="528" spans="9:11" ht="15.75" customHeight="1" x14ac:dyDescent="0.25">
      <c r="I528" s="72"/>
      <c r="J528" s="72"/>
      <c r="K528" s="72"/>
    </row>
    <row r="529" spans="9:11" ht="15.75" customHeight="1" x14ac:dyDescent="0.25">
      <c r="I529" s="72"/>
      <c r="J529" s="72"/>
      <c r="K529" s="72"/>
    </row>
    <row r="530" spans="9:11" ht="15.75" customHeight="1" x14ac:dyDescent="0.25">
      <c r="I530" s="72"/>
      <c r="J530" s="72"/>
      <c r="K530" s="72"/>
    </row>
    <row r="531" spans="9:11" ht="15.75" customHeight="1" x14ac:dyDescent="0.25">
      <c r="I531" s="72"/>
      <c r="J531" s="72"/>
      <c r="K531" s="72"/>
    </row>
    <row r="532" spans="9:11" ht="15.75" customHeight="1" x14ac:dyDescent="0.25">
      <c r="I532" s="72"/>
      <c r="J532" s="72"/>
      <c r="K532" s="72"/>
    </row>
    <row r="533" spans="9:11" ht="15.75" customHeight="1" x14ac:dyDescent="0.25">
      <c r="I533" s="72"/>
      <c r="J533" s="72"/>
      <c r="K533" s="72"/>
    </row>
    <row r="534" spans="9:11" ht="15.75" customHeight="1" x14ac:dyDescent="0.25">
      <c r="I534" s="72"/>
      <c r="J534" s="72"/>
      <c r="K534" s="72"/>
    </row>
    <row r="535" spans="9:11" ht="15.75" customHeight="1" x14ac:dyDescent="0.25">
      <c r="I535" s="72"/>
      <c r="J535" s="72"/>
      <c r="K535" s="72"/>
    </row>
    <row r="536" spans="9:11" ht="15.75" customHeight="1" x14ac:dyDescent="0.25">
      <c r="I536" s="72"/>
      <c r="J536" s="72"/>
      <c r="K536" s="72"/>
    </row>
    <row r="537" spans="9:11" ht="15.75" customHeight="1" x14ac:dyDescent="0.25">
      <c r="I537" s="72"/>
      <c r="J537" s="72"/>
      <c r="K537" s="72"/>
    </row>
    <row r="538" spans="9:11" ht="15.75" customHeight="1" x14ac:dyDescent="0.25">
      <c r="I538" s="72"/>
      <c r="J538" s="72"/>
      <c r="K538" s="72"/>
    </row>
    <row r="539" spans="9:11" ht="15.75" customHeight="1" x14ac:dyDescent="0.25">
      <c r="I539" s="72"/>
      <c r="J539" s="72"/>
      <c r="K539" s="72"/>
    </row>
    <row r="540" spans="9:11" ht="15.75" customHeight="1" x14ac:dyDescent="0.25">
      <c r="I540" s="72"/>
      <c r="J540" s="72"/>
      <c r="K540" s="72"/>
    </row>
    <row r="541" spans="9:11" ht="15.75" customHeight="1" x14ac:dyDescent="0.25">
      <c r="I541" s="72"/>
      <c r="J541" s="72"/>
      <c r="K541" s="72"/>
    </row>
    <row r="542" spans="9:11" ht="15.75" customHeight="1" x14ac:dyDescent="0.25">
      <c r="I542" s="72"/>
      <c r="J542" s="72"/>
      <c r="K542" s="72"/>
    </row>
    <row r="543" spans="9:11" ht="15.75" customHeight="1" x14ac:dyDescent="0.25">
      <c r="I543" s="72"/>
      <c r="J543" s="72"/>
      <c r="K543" s="72"/>
    </row>
    <row r="544" spans="9:11" ht="15.75" customHeight="1" x14ac:dyDescent="0.25">
      <c r="I544" s="72"/>
      <c r="J544" s="72"/>
      <c r="K544" s="72"/>
    </row>
    <row r="545" spans="9:11" ht="15.75" customHeight="1" x14ac:dyDescent="0.25">
      <c r="I545" s="72"/>
      <c r="J545" s="72"/>
      <c r="K545" s="72"/>
    </row>
    <row r="546" spans="9:11" ht="15.75" customHeight="1" x14ac:dyDescent="0.25">
      <c r="I546" s="72"/>
      <c r="J546" s="72"/>
      <c r="K546" s="72"/>
    </row>
    <row r="547" spans="9:11" ht="15.75" customHeight="1" x14ac:dyDescent="0.25">
      <c r="I547" s="72"/>
      <c r="J547" s="72"/>
      <c r="K547" s="72"/>
    </row>
    <row r="548" spans="9:11" ht="15.75" customHeight="1" x14ac:dyDescent="0.25">
      <c r="I548" s="72"/>
      <c r="J548" s="72"/>
      <c r="K548" s="72"/>
    </row>
    <row r="549" spans="9:11" ht="15.75" customHeight="1" x14ac:dyDescent="0.25">
      <c r="I549" s="72"/>
      <c r="J549" s="72"/>
      <c r="K549" s="72"/>
    </row>
    <row r="550" spans="9:11" ht="15.75" customHeight="1" x14ac:dyDescent="0.25">
      <c r="I550" s="72"/>
      <c r="J550" s="72"/>
      <c r="K550" s="72"/>
    </row>
    <row r="551" spans="9:11" ht="15.75" customHeight="1" x14ac:dyDescent="0.25">
      <c r="I551" s="72"/>
      <c r="J551" s="72"/>
      <c r="K551" s="72"/>
    </row>
    <row r="552" spans="9:11" ht="15.75" customHeight="1" x14ac:dyDescent="0.25">
      <c r="I552" s="72"/>
      <c r="J552" s="72"/>
      <c r="K552" s="72"/>
    </row>
    <row r="553" spans="9:11" ht="15.75" customHeight="1" x14ac:dyDescent="0.25">
      <c r="I553" s="72"/>
      <c r="J553" s="72"/>
      <c r="K553" s="72"/>
    </row>
    <row r="554" spans="9:11" ht="15.75" customHeight="1" x14ac:dyDescent="0.25">
      <c r="I554" s="72"/>
      <c r="J554" s="72"/>
      <c r="K554" s="72"/>
    </row>
    <row r="555" spans="9:11" ht="15.75" customHeight="1" x14ac:dyDescent="0.25">
      <c r="I555" s="72"/>
      <c r="J555" s="72"/>
      <c r="K555" s="72"/>
    </row>
    <row r="556" spans="9:11" ht="15.75" customHeight="1" x14ac:dyDescent="0.25">
      <c r="I556" s="72"/>
      <c r="J556" s="72"/>
      <c r="K556" s="72"/>
    </row>
    <row r="557" spans="9:11" ht="15.75" customHeight="1" x14ac:dyDescent="0.25">
      <c r="I557" s="72"/>
      <c r="J557" s="72"/>
      <c r="K557" s="72"/>
    </row>
    <row r="558" spans="9:11" ht="15.75" customHeight="1" x14ac:dyDescent="0.25">
      <c r="I558" s="72"/>
      <c r="J558" s="72"/>
      <c r="K558" s="72"/>
    </row>
    <row r="559" spans="9:11" ht="15.75" customHeight="1" x14ac:dyDescent="0.25">
      <c r="I559" s="72"/>
      <c r="J559" s="72"/>
      <c r="K559" s="72"/>
    </row>
    <row r="560" spans="9:11" ht="15.75" customHeight="1" x14ac:dyDescent="0.25">
      <c r="I560" s="72"/>
      <c r="J560" s="72"/>
      <c r="K560" s="72"/>
    </row>
    <row r="561" spans="9:11" ht="15.75" customHeight="1" x14ac:dyDescent="0.25">
      <c r="I561" s="72"/>
      <c r="J561" s="72"/>
      <c r="K561" s="72"/>
    </row>
    <row r="562" spans="9:11" ht="15.75" customHeight="1" x14ac:dyDescent="0.25">
      <c r="I562" s="72"/>
      <c r="J562" s="72"/>
      <c r="K562" s="72"/>
    </row>
    <row r="563" spans="9:11" ht="15.75" customHeight="1" x14ac:dyDescent="0.25">
      <c r="I563" s="72"/>
      <c r="J563" s="72"/>
      <c r="K563" s="72"/>
    </row>
    <row r="564" spans="9:11" ht="15.75" customHeight="1" x14ac:dyDescent="0.25">
      <c r="I564" s="72"/>
      <c r="J564" s="72"/>
      <c r="K564" s="72"/>
    </row>
    <row r="565" spans="9:11" ht="15.75" customHeight="1" x14ac:dyDescent="0.25">
      <c r="I565" s="72"/>
      <c r="J565" s="72"/>
      <c r="K565" s="72"/>
    </row>
    <row r="566" spans="9:11" ht="15.75" customHeight="1" x14ac:dyDescent="0.25">
      <c r="I566" s="72"/>
      <c r="J566" s="72"/>
      <c r="K566" s="72"/>
    </row>
    <row r="567" spans="9:11" ht="15.75" customHeight="1" x14ac:dyDescent="0.25">
      <c r="I567" s="72"/>
      <c r="J567" s="72"/>
      <c r="K567" s="72"/>
    </row>
    <row r="568" spans="9:11" ht="15.75" customHeight="1" x14ac:dyDescent="0.25">
      <c r="I568" s="72"/>
      <c r="J568" s="72"/>
      <c r="K568" s="72"/>
    </row>
    <row r="569" spans="9:11" ht="15.75" customHeight="1" x14ac:dyDescent="0.25">
      <c r="I569" s="72"/>
      <c r="J569" s="72"/>
      <c r="K569" s="72"/>
    </row>
    <row r="570" spans="9:11" ht="15.75" customHeight="1" x14ac:dyDescent="0.25">
      <c r="I570" s="72"/>
      <c r="J570" s="72"/>
      <c r="K570" s="72"/>
    </row>
    <row r="571" spans="9:11" ht="15.75" customHeight="1" x14ac:dyDescent="0.25">
      <c r="I571" s="72"/>
      <c r="J571" s="72"/>
      <c r="K571" s="72"/>
    </row>
    <row r="572" spans="9:11" ht="15.75" customHeight="1" x14ac:dyDescent="0.25">
      <c r="I572" s="72"/>
      <c r="J572" s="72"/>
      <c r="K572" s="72"/>
    </row>
    <row r="573" spans="9:11" ht="15.75" customHeight="1" x14ac:dyDescent="0.25">
      <c r="I573" s="72"/>
      <c r="J573" s="72"/>
      <c r="K573" s="72"/>
    </row>
    <row r="574" spans="9:11" ht="15.75" customHeight="1" x14ac:dyDescent="0.25">
      <c r="I574" s="72"/>
      <c r="J574" s="72"/>
      <c r="K574" s="72"/>
    </row>
    <row r="575" spans="9:11" ht="15.75" customHeight="1" x14ac:dyDescent="0.25">
      <c r="I575" s="72"/>
      <c r="J575" s="72"/>
      <c r="K575" s="72"/>
    </row>
    <row r="576" spans="9:11" ht="15.75" customHeight="1" x14ac:dyDescent="0.25">
      <c r="I576" s="72"/>
      <c r="J576" s="72"/>
      <c r="K576" s="72"/>
    </row>
    <row r="577" spans="9:11" ht="15.75" customHeight="1" x14ac:dyDescent="0.25">
      <c r="I577" s="72"/>
      <c r="J577" s="72"/>
      <c r="K577" s="72"/>
    </row>
    <row r="578" spans="9:11" ht="15.75" customHeight="1" x14ac:dyDescent="0.25">
      <c r="I578" s="72"/>
      <c r="J578" s="72"/>
      <c r="K578" s="72"/>
    </row>
    <row r="579" spans="9:11" ht="15.75" customHeight="1" x14ac:dyDescent="0.25">
      <c r="I579" s="72"/>
      <c r="J579" s="72"/>
      <c r="K579" s="72"/>
    </row>
    <row r="580" spans="9:11" ht="15.75" customHeight="1" x14ac:dyDescent="0.25">
      <c r="I580" s="72"/>
      <c r="J580" s="72"/>
      <c r="K580" s="72"/>
    </row>
    <row r="581" spans="9:11" ht="15.75" customHeight="1" x14ac:dyDescent="0.25">
      <c r="I581" s="72"/>
      <c r="J581" s="72"/>
      <c r="K581" s="72"/>
    </row>
    <row r="582" spans="9:11" ht="15.75" customHeight="1" x14ac:dyDescent="0.25">
      <c r="I582" s="72"/>
      <c r="J582" s="72"/>
      <c r="K582" s="72"/>
    </row>
    <row r="583" spans="9:11" ht="15.75" customHeight="1" x14ac:dyDescent="0.25">
      <c r="I583" s="72"/>
      <c r="J583" s="72"/>
      <c r="K583" s="72"/>
    </row>
    <row r="584" spans="9:11" ht="15.75" customHeight="1" x14ac:dyDescent="0.25">
      <c r="I584" s="72"/>
      <c r="J584" s="72"/>
      <c r="K584" s="72"/>
    </row>
    <row r="585" spans="9:11" ht="15.75" customHeight="1" x14ac:dyDescent="0.25">
      <c r="I585" s="72"/>
      <c r="J585" s="72"/>
      <c r="K585" s="72"/>
    </row>
    <row r="586" spans="9:11" ht="15.75" customHeight="1" x14ac:dyDescent="0.25">
      <c r="I586" s="72"/>
      <c r="J586" s="72"/>
      <c r="K586" s="72"/>
    </row>
    <row r="587" spans="9:11" ht="15.75" customHeight="1" x14ac:dyDescent="0.25">
      <c r="I587" s="72"/>
      <c r="J587" s="72"/>
      <c r="K587" s="72"/>
    </row>
    <row r="588" spans="9:11" ht="15.75" customHeight="1" x14ac:dyDescent="0.25">
      <c r="I588" s="72"/>
      <c r="J588" s="72"/>
      <c r="K588" s="72"/>
    </row>
    <row r="589" spans="9:11" ht="15.75" customHeight="1" x14ac:dyDescent="0.25">
      <c r="I589" s="72"/>
      <c r="J589" s="72"/>
      <c r="K589" s="72"/>
    </row>
    <row r="590" spans="9:11" ht="15.75" customHeight="1" x14ac:dyDescent="0.25">
      <c r="I590" s="72"/>
      <c r="J590" s="72"/>
      <c r="K590" s="72"/>
    </row>
    <row r="591" spans="9:11" ht="15.75" customHeight="1" x14ac:dyDescent="0.25">
      <c r="I591" s="72"/>
      <c r="J591" s="72"/>
      <c r="K591" s="72"/>
    </row>
    <row r="592" spans="9:11" ht="15.75" customHeight="1" x14ac:dyDescent="0.25">
      <c r="I592" s="72"/>
      <c r="J592" s="72"/>
      <c r="K592" s="72"/>
    </row>
    <row r="593" spans="9:11" ht="15.75" customHeight="1" x14ac:dyDescent="0.25">
      <c r="I593" s="72"/>
      <c r="J593" s="72"/>
      <c r="K593" s="72"/>
    </row>
    <row r="594" spans="9:11" ht="15.75" customHeight="1" x14ac:dyDescent="0.25">
      <c r="I594" s="72"/>
      <c r="J594" s="72"/>
      <c r="K594" s="72"/>
    </row>
    <row r="595" spans="9:11" ht="15.75" customHeight="1" x14ac:dyDescent="0.25">
      <c r="I595" s="72"/>
      <c r="J595" s="72"/>
      <c r="K595" s="72"/>
    </row>
    <row r="596" spans="9:11" ht="15.75" customHeight="1" x14ac:dyDescent="0.25">
      <c r="I596" s="72"/>
      <c r="J596" s="72"/>
      <c r="K596" s="72"/>
    </row>
    <row r="597" spans="9:11" ht="15.75" customHeight="1" x14ac:dyDescent="0.25">
      <c r="I597" s="72"/>
      <c r="J597" s="72"/>
      <c r="K597" s="72"/>
    </row>
    <row r="598" spans="9:11" ht="15.75" customHeight="1" x14ac:dyDescent="0.25">
      <c r="I598" s="72"/>
      <c r="J598" s="72"/>
      <c r="K598" s="72"/>
    </row>
    <row r="599" spans="9:11" ht="15.75" customHeight="1" x14ac:dyDescent="0.25">
      <c r="I599" s="72"/>
      <c r="J599" s="72"/>
      <c r="K599" s="72"/>
    </row>
    <row r="600" spans="9:11" ht="15.75" customHeight="1" x14ac:dyDescent="0.25">
      <c r="I600" s="72"/>
      <c r="J600" s="72"/>
      <c r="K600" s="72"/>
    </row>
    <row r="601" spans="9:11" ht="15.75" customHeight="1" x14ac:dyDescent="0.25">
      <c r="I601" s="72"/>
      <c r="J601" s="72"/>
      <c r="K601" s="72"/>
    </row>
    <row r="602" spans="9:11" ht="15.75" customHeight="1" x14ac:dyDescent="0.25">
      <c r="I602" s="72"/>
      <c r="J602" s="72"/>
      <c r="K602" s="72"/>
    </row>
    <row r="603" spans="9:11" ht="15.75" customHeight="1" x14ac:dyDescent="0.25">
      <c r="I603" s="72"/>
      <c r="J603" s="72"/>
      <c r="K603" s="72"/>
    </row>
    <row r="604" spans="9:11" ht="15.75" customHeight="1" x14ac:dyDescent="0.25">
      <c r="I604" s="72"/>
      <c r="J604" s="72"/>
      <c r="K604" s="72"/>
    </row>
    <row r="605" spans="9:11" ht="15.75" customHeight="1" x14ac:dyDescent="0.25">
      <c r="I605" s="72"/>
      <c r="J605" s="72"/>
      <c r="K605" s="72"/>
    </row>
    <row r="606" spans="9:11" ht="15.75" customHeight="1" x14ac:dyDescent="0.25">
      <c r="I606" s="72"/>
      <c r="J606" s="72"/>
      <c r="K606" s="72"/>
    </row>
    <row r="607" spans="9:11" ht="15.75" customHeight="1" x14ac:dyDescent="0.25">
      <c r="I607" s="72"/>
      <c r="J607" s="72"/>
      <c r="K607" s="72"/>
    </row>
    <row r="608" spans="9:11" ht="15.75" customHeight="1" x14ac:dyDescent="0.25">
      <c r="I608" s="72"/>
      <c r="J608" s="72"/>
      <c r="K608" s="72"/>
    </row>
    <row r="609" spans="9:11" ht="15.75" customHeight="1" x14ac:dyDescent="0.25">
      <c r="I609" s="72"/>
      <c r="J609" s="72"/>
      <c r="K609" s="72"/>
    </row>
    <row r="610" spans="9:11" ht="15.75" customHeight="1" x14ac:dyDescent="0.25">
      <c r="I610" s="72"/>
      <c r="J610" s="72"/>
      <c r="K610" s="72"/>
    </row>
    <row r="611" spans="9:11" ht="15.75" customHeight="1" x14ac:dyDescent="0.25">
      <c r="I611" s="72"/>
      <c r="J611" s="72"/>
      <c r="K611" s="72"/>
    </row>
    <row r="612" spans="9:11" ht="15.75" customHeight="1" x14ac:dyDescent="0.25">
      <c r="I612" s="72"/>
      <c r="J612" s="72"/>
      <c r="K612" s="72"/>
    </row>
    <row r="613" spans="9:11" ht="15.75" customHeight="1" x14ac:dyDescent="0.25">
      <c r="I613" s="72"/>
      <c r="J613" s="72"/>
      <c r="K613" s="72"/>
    </row>
    <row r="614" spans="9:11" ht="15.75" customHeight="1" x14ac:dyDescent="0.25">
      <c r="I614" s="72"/>
      <c r="J614" s="72"/>
      <c r="K614" s="72"/>
    </row>
    <row r="615" spans="9:11" ht="15.75" customHeight="1" x14ac:dyDescent="0.25">
      <c r="I615" s="72"/>
      <c r="J615" s="72"/>
      <c r="K615" s="72"/>
    </row>
    <row r="616" spans="9:11" ht="15.75" customHeight="1" x14ac:dyDescent="0.25">
      <c r="I616" s="72"/>
      <c r="J616" s="72"/>
      <c r="K616" s="72"/>
    </row>
    <row r="617" spans="9:11" ht="15.75" customHeight="1" x14ac:dyDescent="0.25">
      <c r="I617" s="72"/>
      <c r="J617" s="72"/>
      <c r="K617" s="72"/>
    </row>
    <row r="618" spans="9:11" ht="15.75" customHeight="1" x14ac:dyDescent="0.25">
      <c r="I618" s="72"/>
      <c r="J618" s="72"/>
      <c r="K618" s="72"/>
    </row>
    <row r="619" spans="9:11" ht="15.75" customHeight="1" x14ac:dyDescent="0.25">
      <c r="I619" s="72"/>
      <c r="J619" s="72"/>
      <c r="K619" s="72"/>
    </row>
    <row r="620" spans="9:11" ht="15.75" customHeight="1" x14ac:dyDescent="0.25">
      <c r="I620" s="72"/>
      <c r="J620" s="72"/>
      <c r="K620" s="72"/>
    </row>
    <row r="621" spans="9:11" ht="15.75" customHeight="1" x14ac:dyDescent="0.25">
      <c r="I621" s="72"/>
      <c r="J621" s="72"/>
      <c r="K621" s="72"/>
    </row>
    <row r="622" spans="9:11" ht="15.75" customHeight="1" x14ac:dyDescent="0.25">
      <c r="I622" s="72"/>
      <c r="J622" s="72"/>
      <c r="K622" s="72"/>
    </row>
    <row r="623" spans="9:11" ht="15.75" customHeight="1" x14ac:dyDescent="0.25">
      <c r="I623" s="72"/>
      <c r="J623" s="72"/>
      <c r="K623" s="72"/>
    </row>
    <row r="624" spans="9:11" ht="15.75" customHeight="1" x14ac:dyDescent="0.25">
      <c r="I624" s="72"/>
      <c r="J624" s="72"/>
      <c r="K624" s="72"/>
    </row>
    <row r="625" spans="9:11" ht="15.75" customHeight="1" x14ac:dyDescent="0.25">
      <c r="I625" s="72"/>
      <c r="J625" s="72"/>
      <c r="K625" s="72"/>
    </row>
    <row r="626" spans="9:11" ht="15.75" customHeight="1" x14ac:dyDescent="0.25">
      <c r="I626" s="72"/>
      <c r="J626" s="72"/>
      <c r="K626" s="72"/>
    </row>
    <row r="627" spans="9:11" ht="15.75" customHeight="1" x14ac:dyDescent="0.25">
      <c r="I627" s="72"/>
      <c r="J627" s="72"/>
      <c r="K627" s="72"/>
    </row>
    <row r="628" spans="9:11" ht="15.75" customHeight="1" x14ac:dyDescent="0.25">
      <c r="I628" s="72"/>
      <c r="J628" s="72"/>
      <c r="K628" s="72"/>
    </row>
    <row r="629" spans="9:11" ht="15.75" customHeight="1" x14ac:dyDescent="0.25">
      <c r="I629" s="72"/>
      <c r="J629" s="72"/>
      <c r="K629" s="72"/>
    </row>
    <row r="630" spans="9:11" ht="15.75" customHeight="1" x14ac:dyDescent="0.25">
      <c r="I630" s="72"/>
      <c r="J630" s="72"/>
      <c r="K630" s="72"/>
    </row>
    <row r="631" spans="9:11" ht="15.75" customHeight="1" x14ac:dyDescent="0.25">
      <c r="I631" s="72"/>
      <c r="J631" s="72"/>
      <c r="K631" s="72"/>
    </row>
    <row r="632" spans="9:11" ht="15.75" customHeight="1" x14ac:dyDescent="0.25">
      <c r="I632" s="72"/>
      <c r="J632" s="72"/>
      <c r="K632" s="72"/>
    </row>
    <row r="633" spans="9:11" ht="15.75" customHeight="1" x14ac:dyDescent="0.25">
      <c r="I633" s="72"/>
      <c r="J633" s="72"/>
      <c r="K633" s="72"/>
    </row>
    <row r="634" spans="9:11" ht="15.75" customHeight="1" x14ac:dyDescent="0.25">
      <c r="I634" s="72"/>
      <c r="J634" s="72"/>
      <c r="K634" s="72"/>
    </row>
    <row r="635" spans="9:11" ht="15.75" customHeight="1" x14ac:dyDescent="0.25">
      <c r="I635" s="72"/>
      <c r="J635" s="72"/>
      <c r="K635" s="72"/>
    </row>
    <row r="636" spans="9:11" ht="15.75" customHeight="1" x14ac:dyDescent="0.25">
      <c r="I636" s="72"/>
      <c r="J636" s="72"/>
      <c r="K636" s="72"/>
    </row>
    <row r="637" spans="9:11" ht="15.75" customHeight="1" x14ac:dyDescent="0.25">
      <c r="I637" s="72"/>
      <c r="J637" s="72"/>
      <c r="K637" s="72"/>
    </row>
    <row r="638" spans="9:11" ht="15.75" customHeight="1" x14ac:dyDescent="0.25">
      <c r="I638" s="72"/>
      <c r="J638" s="72"/>
      <c r="K638" s="72"/>
    </row>
    <row r="639" spans="9:11" ht="15.75" customHeight="1" x14ac:dyDescent="0.25">
      <c r="I639" s="72"/>
      <c r="J639" s="72"/>
      <c r="K639" s="72"/>
    </row>
    <row r="640" spans="9:11" ht="15.75" customHeight="1" x14ac:dyDescent="0.25">
      <c r="I640" s="72"/>
      <c r="J640" s="72"/>
      <c r="K640" s="72"/>
    </row>
    <row r="641" spans="9:11" ht="15.75" customHeight="1" x14ac:dyDescent="0.25">
      <c r="I641" s="72"/>
      <c r="J641" s="72"/>
      <c r="K641" s="72"/>
    </row>
    <row r="642" spans="9:11" ht="15.75" customHeight="1" x14ac:dyDescent="0.25">
      <c r="I642" s="72"/>
      <c r="J642" s="72"/>
      <c r="K642" s="72"/>
    </row>
    <row r="643" spans="9:11" ht="15.75" customHeight="1" x14ac:dyDescent="0.25">
      <c r="I643" s="72"/>
      <c r="J643" s="72"/>
      <c r="K643" s="72"/>
    </row>
    <row r="644" spans="9:11" ht="15.75" customHeight="1" x14ac:dyDescent="0.25">
      <c r="I644" s="72"/>
      <c r="J644" s="72"/>
      <c r="K644" s="72"/>
    </row>
    <row r="645" spans="9:11" ht="15.75" customHeight="1" x14ac:dyDescent="0.25">
      <c r="I645" s="72"/>
      <c r="J645" s="72"/>
      <c r="K645" s="72"/>
    </row>
    <row r="646" spans="9:11" ht="15.75" customHeight="1" x14ac:dyDescent="0.25">
      <c r="I646" s="72"/>
      <c r="J646" s="72"/>
      <c r="K646" s="72"/>
    </row>
    <row r="647" spans="9:11" ht="15.75" customHeight="1" x14ac:dyDescent="0.25">
      <c r="I647" s="72"/>
      <c r="J647" s="72"/>
      <c r="K647" s="72"/>
    </row>
    <row r="648" spans="9:11" ht="15.75" customHeight="1" x14ac:dyDescent="0.25">
      <c r="I648" s="72"/>
      <c r="J648" s="72"/>
      <c r="K648" s="72"/>
    </row>
    <row r="649" spans="9:11" ht="15.75" customHeight="1" x14ac:dyDescent="0.25">
      <c r="I649" s="72"/>
      <c r="J649" s="72"/>
      <c r="K649" s="72"/>
    </row>
    <row r="650" spans="9:11" ht="15.75" customHeight="1" x14ac:dyDescent="0.25">
      <c r="I650" s="72"/>
      <c r="J650" s="72"/>
      <c r="K650" s="72"/>
    </row>
    <row r="651" spans="9:11" ht="15.75" customHeight="1" x14ac:dyDescent="0.25">
      <c r="I651" s="72"/>
      <c r="J651" s="72"/>
      <c r="K651" s="72"/>
    </row>
    <row r="652" spans="9:11" ht="15.75" customHeight="1" x14ac:dyDescent="0.25">
      <c r="I652" s="72"/>
      <c r="J652" s="72"/>
      <c r="K652" s="72"/>
    </row>
    <row r="653" spans="9:11" ht="15.75" customHeight="1" x14ac:dyDescent="0.25">
      <c r="I653" s="72"/>
      <c r="J653" s="72"/>
      <c r="K653" s="72"/>
    </row>
    <row r="654" spans="9:11" ht="15.75" customHeight="1" x14ac:dyDescent="0.25">
      <c r="I654" s="72"/>
      <c r="J654" s="72"/>
      <c r="K654" s="72"/>
    </row>
    <row r="655" spans="9:11" ht="15.75" customHeight="1" x14ac:dyDescent="0.25">
      <c r="I655" s="72"/>
      <c r="J655" s="72"/>
      <c r="K655" s="72"/>
    </row>
    <row r="656" spans="9:11" ht="15.75" customHeight="1" x14ac:dyDescent="0.25">
      <c r="I656" s="72"/>
      <c r="J656" s="72"/>
      <c r="K656" s="72"/>
    </row>
    <row r="657" spans="9:11" ht="15.75" customHeight="1" x14ac:dyDescent="0.25">
      <c r="I657" s="72"/>
      <c r="J657" s="72"/>
      <c r="K657" s="72"/>
    </row>
    <row r="658" spans="9:11" ht="15.75" customHeight="1" x14ac:dyDescent="0.25">
      <c r="I658" s="72"/>
      <c r="J658" s="72"/>
      <c r="K658" s="72"/>
    </row>
    <row r="659" spans="9:11" ht="15.75" customHeight="1" x14ac:dyDescent="0.25">
      <c r="I659" s="72"/>
      <c r="J659" s="72"/>
      <c r="K659" s="72"/>
    </row>
    <row r="660" spans="9:11" ht="15.75" customHeight="1" x14ac:dyDescent="0.25">
      <c r="I660" s="72"/>
      <c r="J660" s="72"/>
      <c r="K660" s="72"/>
    </row>
    <row r="661" spans="9:11" ht="15.75" customHeight="1" x14ac:dyDescent="0.25">
      <c r="I661" s="72"/>
      <c r="J661" s="72"/>
      <c r="K661" s="72"/>
    </row>
    <row r="662" spans="9:11" ht="15.75" customHeight="1" x14ac:dyDescent="0.25">
      <c r="I662" s="72"/>
      <c r="J662" s="72"/>
      <c r="K662" s="72"/>
    </row>
    <row r="663" spans="9:11" ht="15.75" customHeight="1" x14ac:dyDescent="0.25">
      <c r="I663" s="72"/>
      <c r="J663" s="72"/>
      <c r="K663" s="72"/>
    </row>
    <row r="664" spans="9:11" ht="15.75" customHeight="1" x14ac:dyDescent="0.25">
      <c r="I664" s="72"/>
      <c r="J664" s="72"/>
      <c r="K664" s="72"/>
    </row>
    <row r="665" spans="9:11" ht="15.75" customHeight="1" x14ac:dyDescent="0.25">
      <c r="I665" s="72"/>
      <c r="J665" s="72"/>
      <c r="K665" s="72"/>
    </row>
    <row r="666" spans="9:11" ht="15.75" customHeight="1" x14ac:dyDescent="0.25">
      <c r="I666" s="72"/>
      <c r="J666" s="72"/>
      <c r="K666" s="72"/>
    </row>
    <row r="667" spans="9:11" ht="15.75" customHeight="1" x14ac:dyDescent="0.25">
      <c r="I667" s="72"/>
      <c r="J667" s="72"/>
      <c r="K667" s="72"/>
    </row>
    <row r="668" spans="9:11" ht="15.75" customHeight="1" x14ac:dyDescent="0.25">
      <c r="I668" s="72"/>
      <c r="J668" s="72"/>
      <c r="K668" s="72"/>
    </row>
    <row r="669" spans="9:11" ht="15.75" customHeight="1" x14ac:dyDescent="0.25">
      <c r="I669" s="72"/>
      <c r="J669" s="72"/>
      <c r="K669" s="72"/>
    </row>
    <row r="670" spans="9:11" ht="15.75" customHeight="1" x14ac:dyDescent="0.25">
      <c r="I670" s="72"/>
      <c r="J670" s="72"/>
      <c r="K670" s="72"/>
    </row>
    <row r="671" spans="9:11" ht="15.75" customHeight="1" x14ac:dyDescent="0.25">
      <c r="I671" s="72"/>
      <c r="J671" s="72"/>
      <c r="K671" s="72"/>
    </row>
    <row r="672" spans="9:11" ht="15.75" customHeight="1" x14ac:dyDescent="0.25">
      <c r="I672" s="72"/>
      <c r="J672" s="72"/>
      <c r="K672" s="72"/>
    </row>
    <row r="673" spans="9:11" ht="15.75" customHeight="1" x14ac:dyDescent="0.25">
      <c r="I673" s="72"/>
      <c r="J673" s="72"/>
      <c r="K673" s="72"/>
    </row>
    <row r="674" spans="9:11" ht="15.75" customHeight="1" x14ac:dyDescent="0.25">
      <c r="I674" s="72"/>
      <c r="J674" s="72"/>
      <c r="K674" s="72"/>
    </row>
    <row r="675" spans="9:11" ht="15.75" customHeight="1" x14ac:dyDescent="0.25">
      <c r="I675" s="72"/>
      <c r="J675" s="72"/>
      <c r="K675" s="72"/>
    </row>
    <row r="676" spans="9:11" ht="15.75" customHeight="1" x14ac:dyDescent="0.25">
      <c r="I676" s="72"/>
      <c r="J676" s="72"/>
      <c r="K676" s="72"/>
    </row>
    <row r="677" spans="9:11" ht="15.75" customHeight="1" x14ac:dyDescent="0.25">
      <c r="I677" s="72"/>
      <c r="J677" s="72"/>
      <c r="K677" s="72"/>
    </row>
    <row r="678" spans="9:11" ht="15.75" customHeight="1" x14ac:dyDescent="0.25">
      <c r="I678" s="72"/>
      <c r="J678" s="72"/>
      <c r="K678" s="72"/>
    </row>
    <row r="679" spans="9:11" ht="15.75" customHeight="1" x14ac:dyDescent="0.25">
      <c r="I679" s="72"/>
      <c r="J679" s="72"/>
      <c r="K679" s="72"/>
    </row>
    <row r="680" spans="9:11" ht="15.75" customHeight="1" x14ac:dyDescent="0.25">
      <c r="I680" s="72"/>
      <c r="J680" s="72"/>
      <c r="K680" s="72"/>
    </row>
    <row r="681" spans="9:11" ht="15.75" customHeight="1" x14ac:dyDescent="0.25">
      <c r="I681" s="72"/>
      <c r="J681" s="72"/>
      <c r="K681" s="72"/>
    </row>
    <row r="682" spans="9:11" ht="15.75" customHeight="1" x14ac:dyDescent="0.25">
      <c r="I682" s="72"/>
      <c r="J682" s="72"/>
      <c r="K682" s="72"/>
    </row>
    <row r="683" spans="9:11" ht="15.75" customHeight="1" x14ac:dyDescent="0.25">
      <c r="I683" s="72"/>
      <c r="J683" s="72"/>
      <c r="K683" s="72"/>
    </row>
    <row r="684" spans="9:11" ht="15.75" customHeight="1" x14ac:dyDescent="0.25">
      <c r="I684" s="72"/>
      <c r="J684" s="72"/>
      <c r="K684" s="72"/>
    </row>
    <row r="685" spans="9:11" ht="15.75" customHeight="1" x14ac:dyDescent="0.25">
      <c r="I685" s="72"/>
      <c r="J685" s="72"/>
      <c r="K685" s="72"/>
    </row>
    <row r="686" spans="9:11" ht="15.75" customHeight="1" x14ac:dyDescent="0.25">
      <c r="I686" s="72"/>
      <c r="J686" s="72"/>
      <c r="K686" s="72"/>
    </row>
    <row r="687" spans="9:11" ht="15.75" customHeight="1" x14ac:dyDescent="0.25">
      <c r="I687" s="72"/>
      <c r="J687" s="72"/>
      <c r="K687" s="72"/>
    </row>
    <row r="688" spans="9:11" ht="15.75" customHeight="1" x14ac:dyDescent="0.25">
      <c r="I688" s="72"/>
      <c r="J688" s="72"/>
      <c r="K688" s="72"/>
    </row>
    <row r="689" spans="9:11" ht="15.75" customHeight="1" x14ac:dyDescent="0.25">
      <c r="I689" s="72"/>
      <c r="J689" s="72"/>
      <c r="K689" s="72"/>
    </row>
    <row r="690" spans="9:11" ht="15.75" customHeight="1" x14ac:dyDescent="0.25">
      <c r="I690" s="72"/>
      <c r="J690" s="72"/>
      <c r="K690" s="72"/>
    </row>
    <row r="691" spans="9:11" ht="15.75" customHeight="1" x14ac:dyDescent="0.25">
      <c r="I691" s="72"/>
      <c r="J691" s="72"/>
      <c r="K691" s="72"/>
    </row>
    <row r="692" spans="9:11" ht="15.75" customHeight="1" x14ac:dyDescent="0.25">
      <c r="I692" s="72"/>
      <c r="J692" s="72"/>
      <c r="K692" s="72"/>
    </row>
    <row r="693" spans="9:11" ht="15.75" customHeight="1" x14ac:dyDescent="0.25">
      <c r="I693" s="72"/>
      <c r="J693" s="72"/>
      <c r="K693" s="72"/>
    </row>
    <row r="694" spans="9:11" ht="15.75" customHeight="1" x14ac:dyDescent="0.25">
      <c r="I694" s="72"/>
      <c r="J694" s="72"/>
      <c r="K694" s="72"/>
    </row>
    <row r="695" spans="9:11" ht="15.75" customHeight="1" x14ac:dyDescent="0.25">
      <c r="I695" s="72"/>
      <c r="J695" s="72"/>
      <c r="K695" s="72"/>
    </row>
    <row r="696" spans="9:11" ht="15.75" customHeight="1" x14ac:dyDescent="0.25">
      <c r="I696" s="72"/>
      <c r="J696" s="72"/>
      <c r="K696" s="72"/>
    </row>
    <row r="697" spans="9:11" ht="15.75" customHeight="1" x14ac:dyDescent="0.25">
      <c r="I697" s="72"/>
      <c r="J697" s="72"/>
      <c r="K697" s="72"/>
    </row>
    <row r="698" spans="9:11" ht="15.75" customHeight="1" x14ac:dyDescent="0.25">
      <c r="I698" s="72"/>
      <c r="J698" s="72"/>
      <c r="K698" s="72"/>
    </row>
    <row r="699" spans="9:11" ht="15.75" customHeight="1" x14ac:dyDescent="0.25">
      <c r="I699" s="72"/>
      <c r="J699" s="72"/>
      <c r="K699" s="72"/>
    </row>
    <row r="700" spans="9:11" ht="15.75" customHeight="1" x14ac:dyDescent="0.25">
      <c r="I700" s="72"/>
      <c r="J700" s="72"/>
      <c r="K700" s="72"/>
    </row>
    <row r="701" spans="9:11" ht="15.75" customHeight="1" x14ac:dyDescent="0.25">
      <c r="I701" s="72"/>
      <c r="J701" s="72"/>
      <c r="K701" s="72"/>
    </row>
    <row r="702" spans="9:11" ht="15.75" customHeight="1" x14ac:dyDescent="0.25">
      <c r="I702" s="72"/>
      <c r="J702" s="72"/>
      <c r="K702" s="72"/>
    </row>
    <row r="703" spans="9:11" ht="15.75" customHeight="1" x14ac:dyDescent="0.25">
      <c r="I703" s="72"/>
      <c r="J703" s="72"/>
      <c r="K703" s="72"/>
    </row>
    <row r="704" spans="9:11" ht="15.75" customHeight="1" x14ac:dyDescent="0.25">
      <c r="I704" s="72"/>
      <c r="J704" s="72"/>
      <c r="K704" s="72"/>
    </row>
    <row r="705" spans="9:11" ht="15.75" customHeight="1" x14ac:dyDescent="0.25">
      <c r="I705" s="72"/>
      <c r="J705" s="72"/>
      <c r="K705" s="72"/>
    </row>
    <row r="706" spans="9:11" ht="15.75" customHeight="1" x14ac:dyDescent="0.25">
      <c r="I706" s="72"/>
      <c r="J706" s="72"/>
      <c r="K706" s="72"/>
    </row>
    <row r="707" spans="9:11" ht="15.75" customHeight="1" x14ac:dyDescent="0.25">
      <c r="I707" s="72"/>
      <c r="J707" s="72"/>
      <c r="K707" s="72"/>
    </row>
    <row r="708" spans="9:11" ht="15.75" customHeight="1" x14ac:dyDescent="0.25">
      <c r="I708" s="72"/>
      <c r="J708" s="72"/>
      <c r="K708" s="72"/>
    </row>
    <row r="709" spans="9:11" ht="15.75" customHeight="1" x14ac:dyDescent="0.25">
      <c r="I709" s="72"/>
      <c r="J709" s="72"/>
      <c r="K709" s="72"/>
    </row>
    <row r="710" spans="9:11" ht="15.75" customHeight="1" x14ac:dyDescent="0.25">
      <c r="I710" s="72"/>
      <c r="J710" s="72"/>
      <c r="K710" s="72"/>
    </row>
    <row r="711" spans="9:11" ht="15.75" customHeight="1" x14ac:dyDescent="0.25">
      <c r="I711" s="72"/>
      <c r="J711" s="72"/>
      <c r="K711" s="72"/>
    </row>
    <row r="712" spans="9:11" ht="15.75" customHeight="1" x14ac:dyDescent="0.25">
      <c r="I712" s="72"/>
      <c r="J712" s="72"/>
      <c r="K712" s="72"/>
    </row>
    <row r="713" spans="9:11" ht="15.75" customHeight="1" x14ac:dyDescent="0.25">
      <c r="I713" s="72"/>
      <c r="J713" s="72"/>
      <c r="K713" s="72"/>
    </row>
    <row r="714" spans="9:11" ht="15.75" customHeight="1" x14ac:dyDescent="0.25">
      <c r="I714" s="72"/>
      <c r="J714" s="72"/>
      <c r="K714" s="72"/>
    </row>
    <row r="715" spans="9:11" ht="15.75" customHeight="1" x14ac:dyDescent="0.25">
      <c r="I715" s="72"/>
      <c r="J715" s="72"/>
      <c r="K715" s="72"/>
    </row>
    <row r="716" spans="9:11" ht="15.75" customHeight="1" x14ac:dyDescent="0.25">
      <c r="I716" s="72"/>
      <c r="J716" s="72"/>
      <c r="K716" s="72"/>
    </row>
    <row r="717" spans="9:11" ht="15.75" customHeight="1" x14ac:dyDescent="0.25">
      <c r="I717" s="72"/>
      <c r="J717" s="72"/>
      <c r="K717" s="72"/>
    </row>
    <row r="718" spans="9:11" ht="15.75" customHeight="1" x14ac:dyDescent="0.25">
      <c r="I718" s="72"/>
      <c r="J718" s="72"/>
      <c r="K718" s="72"/>
    </row>
    <row r="719" spans="9:11" ht="15.75" customHeight="1" x14ac:dyDescent="0.25">
      <c r="I719" s="72"/>
      <c r="J719" s="72"/>
      <c r="K719" s="72"/>
    </row>
    <row r="720" spans="9:11" ht="15.75" customHeight="1" x14ac:dyDescent="0.25">
      <c r="I720" s="72"/>
      <c r="J720" s="72"/>
      <c r="K720" s="72"/>
    </row>
    <row r="721" spans="9:11" ht="15.75" customHeight="1" x14ac:dyDescent="0.25">
      <c r="I721" s="72"/>
      <c r="J721" s="72"/>
      <c r="K721" s="72"/>
    </row>
    <row r="722" spans="9:11" ht="15.75" customHeight="1" x14ac:dyDescent="0.25">
      <c r="I722" s="72"/>
      <c r="J722" s="72"/>
      <c r="K722" s="72"/>
    </row>
    <row r="723" spans="9:11" ht="15.75" customHeight="1" x14ac:dyDescent="0.25">
      <c r="I723" s="72"/>
      <c r="J723" s="72"/>
      <c r="K723" s="72"/>
    </row>
    <row r="724" spans="9:11" ht="15.75" customHeight="1" x14ac:dyDescent="0.25">
      <c r="I724" s="72"/>
      <c r="J724" s="72"/>
      <c r="K724" s="72"/>
    </row>
    <row r="725" spans="9:11" ht="15.75" customHeight="1" x14ac:dyDescent="0.25">
      <c r="I725" s="72"/>
      <c r="J725" s="72"/>
      <c r="K725" s="72"/>
    </row>
    <row r="726" spans="9:11" ht="15.75" customHeight="1" x14ac:dyDescent="0.25">
      <c r="I726" s="72"/>
      <c r="J726" s="72"/>
      <c r="K726" s="72"/>
    </row>
    <row r="727" spans="9:11" ht="15.75" customHeight="1" x14ac:dyDescent="0.25">
      <c r="I727" s="72"/>
      <c r="J727" s="72"/>
      <c r="K727" s="72"/>
    </row>
    <row r="728" spans="9:11" ht="15.75" customHeight="1" x14ac:dyDescent="0.25">
      <c r="I728" s="72"/>
      <c r="J728" s="72"/>
      <c r="K728" s="72"/>
    </row>
    <row r="729" spans="9:11" ht="15.75" customHeight="1" x14ac:dyDescent="0.25">
      <c r="I729" s="72"/>
      <c r="J729" s="72"/>
      <c r="K729" s="72"/>
    </row>
    <row r="730" spans="9:11" ht="15.75" customHeight="1" x14ac:dyDescent="0.25">
      <c r="I730" s="72"/>
      <c r="J730" s="72"/>
      <c r="K730" s="72"/>
    </row>
    <row r="731" spans="9:11" ht="15.75" customHeight="1" x14ac:dyDescent="0.25">
      <c r="I731" s="72"/>
      <c r="J731" s="72"/>
      <c r="K731" s="72"/>
    </row>
    <row r="732" spans="9:11" ht="15.75" customHeight="1" x14ac:dyDescent="0.25">
      <c r="I732" s="72"/>
      <c r="J732" s="72"/>
      <c r="K732" s="72"/>
    </row>
    <row r="733" spans="9:11" ht="15.75" customHeight="1" x14ac:dyDescent="0.25">
      <c r="I733" s="72"/>
      <c r="J733" s="72"/>
      <c r="K733" s="72"/>
    </row>
    <row r="734" spans="9:11" ht="15.75" customHeight="1" x14ac:dyDescent="0.25">
      <c r="I734" s="72"/>
      <c r="J734" s="72"/>
      <c r="K734" s="72"/>
    </row>
    <row r="735" spans="9:11" ht="15.75" customHeight="1" x14ac:dyDescent="0.25">
      <c r="I735" s="72"/>
      <c r="J735" s="72"/>
      <c r="K735" s="72"/>
    </row>
    <row r="736" spans="9:11" ht="15.75" customHeight="1" x14ac:dyDescent="0.25">
      <c r="I736" s="72"/>
      <c r="J736" s="72"/>
      <c r="K736" s="72"/>
    </row>
    <row r="737" spans="9:11" ht="15.75" customHeight="1" x14ac:dyDescent="0.25">
      <c r="I737" s="72"/>
      <c r="J737" s="72"/>
      <c r="K737" s="72"/>
    </row>
    <row r="738" spans="9:11" ht="15.75" customHeight="1" x14ac:dyDescent="0.25">
      <c r="I738" s="72"/>
      <c r="J738" s="72"/>
      <c r="K738" s="72"/>
    </row>
    <row r="739" spans="9:11" ht="15.75" customHeight="1" x14ac:dyDescent="0.25">
      <c r="I739" s="72"/>
      <c r="J739" s="72"/>
      <c r="K739" s="72"/>
    </row>
    <row r="740" spans="9:11" ht="15.75" customHeight="1" x14ac:dyDescent="0.25">
      <c r="I740" s="72"/>
      <c r="J740" s="72"/>
      <c r="K740" s="72"/>
    </row>
    <row r="741" spans="9:11" ht="15.75" customHeight="1" x14ac:dyDescent="0.25">
      <c r="I741" s="72"/>
      <c r="J741" s="72"/>
      <c r="K741" s="72"/>
    </row>
    <row r="742" spans="9:11" ht="15.75" customHeight="1" x14ac:dyDescent="0.25">
      <c r="I742" s="72"/>
      <c r="J742" s="72"/>
      <c r="K742" s="72"/>
    </row>
    <row r="743" spans="9:11" ht="15.75" customHeight="1" x14ac:dyDescent="0.25">
      <c r="I743" s="72"/>
      <c r="J743" s="72"/>
      <c r="K743" s="72"/>
    </row>
    <row r="744" spans="9:11" ht="15.75" customHeight="1" x14ac:dyDescent="0.25">
      <c r="I744" s="72"/>
      <c r="J744" s="72"/>
      <c r="K744" s="72"/>
    </row>
    <row r="745" spans="9:11" ht="15.75" customHeight="1" x14ac:dyDescent="0.25">
      <c r="I745" s="72"/>
      <c r="J745" s="72"/>
      <c r="K745" s="72"/>
    </row>
    <row r="746" spans="9:11" ht="15.75" customHeight="1" x14ac:dyDescent="0.25">
      <c r="I746" s="72"/>
      <c r="J746" s="72"/>
      <c r="K746" s="72"/>
    </row>
    <row r="747" spans="9:11" ht="15.75" customHeight="1" x14ac:dyDescent="0.25">
      <c r="I747" s="72"/>
      <c r="J747" s="72"/>
      <c r="K747" s="72"/>
    </row>
    <row r="748" spans="9:11" ht="15.75" customHeight="1" x14ac:dyDescent="0.25">
      <c r="I748" s="72"/>
      <c r="J748" s="72"/>
      <c r="K748" s="72"/>
    </row>
    <row r="749" spans="9:11" ht="15.75" customHeight="1" x14ac:dyDescent="0.25">
      <c r="I749" s="72"/>
      <c r="J749" s="72"/>
      <c r="K749" s="72"/>
    </row>
    <row r="750" spans="9:11" ht="15.75" customHeight="1" x14ac:dyDescent="0.25">
      <c r="I750" s="72"/>
      <c r="J750" s="72"/>
      <c r="K750" s="72"/>
    </row>
    <row r="751" spans="9:11" ht="15.75" customHeight="1" x14ac:dyDescent="0.25">
      <c r="I751" s="72"/>
      <c r="J751" s="72"/>
      <c r="K751" s="72"/>
    </row>
    <row r="752" spans="9:11" ht="15.75" customHeight="1" x14ac:dyDescent="0.25">
      <c r="I752" s="72"/>
      <c r="J752" s="72"/>
      <c r="K752" s="72"/>
    </row>
    <row r="753" spans="9:11" ht="15.75" customHeight="1" x14ac:dyDescent="0.25">
      <c r="I753" s="72"/>
      <c r="J753" s="72"/>
      <c r="K753" s="72"/>
    </row>
    <row r="754" spans="9:11" ht="15.75" customHeight="1" x14ac:dyDescent="0.25">
      <c r="I754" s="72"/>
      <c r="J754" s="72"/>
      <c r="K754" s="72"/>
    </row>
    <row r="755" spans="9:11" ht="15.75" customHeight="1" x14ac:dyDescent="0.25">
      <c r="I755" s="72"/>
      <c r="J755" s="72"/>
      <c r="K755" s="72"/>
    </row>
    <row r="756" spans="9:11" ht="15.75" customHeight="1" x14ac:dyDescent="0.25">
      <c r="I756" s="72"/>
      <c r="J756" s="72"/>
      <c r="K756" s="72"/>
    </row>
    <row r="757" spans="9:11" ht="15.75" customHeight="1" x14ac:dyDescent="0.25">
      <c r="I757" s="72"/>
      <c r="J757" s="72"/>
      <c r="K757" s="72"/>
    </row>
    <row r="758" spans="9:11" ht="15.75" customHeight="1" x14ac:dyDescent="0.25">
      <c r="I758" s="72"/>
      <c r="J758" s="72"/>
      <c r="K758" s="72"/>
    </row>
    <row r="759" spans="9:11" ht="15.75" customHeight="1" x14ac:dyDescent="0.25">
      <c r="I759" s="72"/>
      <c r="J759" s="72"/>
      <c r="K759" s="72"/>
    </row>
    <row r="760" spans="9:11" ht="15.75" customHeight="1" x14ac:dyDescent="0.25">
      <c r="I760" s="72"/>
      <c r="J760" s="72"/>
      <c r="K760" s="72"/>
    </row>
    <row r="761" spans="9:11" ht="15.75" customHeight="1" x14ac:dyDescent="0.25">
      <c r="I761" s="72"/>
      <c r="J761" s="72"/>
      <c r="K761" s="72"/>
    </row>
    <row r="762" spans="9:11" ht="15.75" customHeight="1" x14ac:dyDescent="0.25">
      <c r="I762" s="72"/>
      <c r="J762" s="72"/>
      <c r="K762" s="72"/>
    </row>
    <row r="763" spans="9:11" ht="15.75" customHeight="1" x14ac:dyDescent="0.25">
      <c r="I763" s="72"/>
      <c r="J763" s="72"/>
      <c r="K763" s="72"/>
    </row>
    <row r="764" spans="9:11" ht="15.75" customHeight="1" x14ac:dyDescent="0.25">
      <c r="I764" s="72"/>
      <c r="J764" s="72"/>
      <c r="K764" s="72"/>
    </row>
    <row r="765" spans="9:11" ht="15.75" customHeight="1" x14ac:dyDescent="0.25">
      <c r="I765" s="72"/>
      <c r="J765" s="72"/>
      <c r="K765" s="72"/>
    </row>
    <row r="766" spans="9:11" ht="15.75" customHeight="1" x14ac:dyDescent="0.25">
      <c r="I766" s="72"/>
      <c r="J766" s="72"/>
      <c r="K766" s="72"/>
    </row>
    <row r="767" spans="9:11" ht="15.75" customHeight="1" x14ac:dyDescent="0.25">
      <c r="I767" s="72"/>
      <c r="J767" s="72"/>
      <c r="K767" s="72"/>
    </row>
    <row r="768" spans="9:11" ht="15.75" customHeight="1" x14ac:dyDescent="0.25">
      <c r="I768" s="72"/>
      <c r="J768" s="72"/>
      <c r="K768" s="72"/>
    </row>
    <row r="769" spans="9:11" ht="15.75" customHeight="1" x14ac:dyDescent="0.25">
      <c r="I769" s="72"/>
      <c r="J769" s="72"/>
      <c r="K769" s="72"/>
    </row>
    <row r="770" spans="9:11" ht="15.75" customHeight="1" x14ac:dyDescent="0.25">
      <c r="I770" s="72"/>
      <c r="J770" s="72"/>
      <c r="K770" s="72"/>
    </row>
    <row r="771" spans="9:11" ht="15.75" customHeight="1" x14ac:dyDescent="0.25">
      <c r="I771" s="72"/>
      <c r="J771" s="72"/>
      <c r="K771" s="72"/>
    </row>
    <row r="772" spans="9:11" ht="15.75" customHeight="1" x14ac:dyDescent="0.25">
      <c r="I772" s="72"/>
      <c r="J772" s="72"/>
      <c r="K772" s="72"/>
    </row>
    <row r="773" spans="9:11" ht="15.75" customHeight="1" x14ac:dyDescent="0.25">
      <c r="I773" s="72"/>
      <c r="J773" s="72"/>
      <c r="K773" s="72"/>
    </row>
    <row r="774" spans="9:11" ht="15.75" customHeight="1" x14ac:dyDescent="0.25">
      <c r="I774" s="72"/>
      <c r="J774" s="72"/>
      <c r="K774" s="72"/>
    </row>
    <row r="775" spans="9:11" ht="15.75" customHeight="1" x14ac:dyDescent="0.25">
      <c r="I775" s="72"/>
      <c r="J775" s="72"/>
      <c r="K775" s="72"/>
    </row>
    <row r="776" spans="9:11" ht="15.75" customHeight="1" x14ac:dyDescent="0.25">
      <c r="I776" s="72"/>
      <c r="J776" s="72"/>
      <c r="K776" s="72"/>
    </row>
    <row r="777" spans="9:11" ht="15.75" customHeight="1" x14ac:dyDescent="0.25">
      <c r="I777" s="72"/>
      <c r="J777" s="72"/>
      <c r="K777" s="72"/>
    </row>
    <row r="778" spans="9:11" ht="15.75" customHeight="1" x14ac:dyDescent="0.25">
      <c r="I778" s="72"/>
      <c r="J778" s="72"/>
      <c r="K778" s="72"/>
    </row>
    <row r="779" spans="9:11" ht="15.75" customHeight="1" x14ac:dyDescent="0.25">
      <c r="I779" s="72"/>
      <c r="J779" s="72"/>
      <c r="K779" s="72"/>
    </row>
    <row r="780" spans="9:11" ht="15.75" customHeight="1" x14ac:dyDescent="0.25">
      <c r="I780" s="72"/>
      <c r="J780" s="72"/>
      <c r="K780" s="72"/>
    </row>
    <row r="781" spans="9:11" ht="15.75" customHeight="1" x14ac:dyDescent="0.25">
      <c r="I781" s="72"/>
      <c r="J781" s="72"/>
      <c r="K781" s="72"/>
    </row>
    <row r="782" spans="9:11" ht="15.75" customHeight="1" x14ac:dyDescent="0.25">
      <c r="I782" s="72"/>
      <c r="J782" s="72"/>
      <c r="K782" s="72"/>
    </row>
    <row r="783" spans="9:11" ht="15.75" customHeight="1" x14ac:dyDescent="0.25">
      <c r="I783" s="72"/>
      <c r="J783" s="72"/>
      <c r="K783" s="72"/>
    </row>
    <row r="784" spans="9:11" ht="15.75" customHeight="1" x14ac:dyDescent="0.25">
      <c r="I784" s="72"/>
      <c r="J784" s="72"/>
      <c r="K784" s="72"/>
    </row>
    <row r="785" spans="9:11" ht="15.75" customHeight="1" x14ac:dyDescent="0.25">
      <c r="I785" s="72"/>
      <c r="J785" s="72"/>
      <c r="K785" s="72"/>
    </row>
    <row r="786" spans="9:11" ht="15.75" customHeight="1" x14ac:dyDescent="0.25">
      <c r="I786" s="72"/>
      <c r="J786" s="72"/>
      <c r="K786" s="72"/>
    </row>
    <row r="787" spans="9:11" ht="15.75" customHeight="1" x14ac:dyDescent="0.25">
      <c r="I787" s="72"/>
      <c r="J787" s="72"/>
      <c r="K787" s="72"/>
    </row>
    <row r="788" spans="9:11" ht="15.75" customHeight="1" x14ac:dyDescent="0.25">
      <c r="I788" s="72"/>
      <c r="J788" s="72"/>
      <c r="K788" s="72"/>
    </row>
    <row r="789" spans="9:11" ht="15.75" customHeight="1" x14ac:dyDescent="0.25">
      <c r="I789" s="72"/>
      <c r="J789" s="72"/>
      <c r="K789" s="72"/>
    </row>
    <row r="790" spans="9:11" ht="15.75" customHeight="1" x14ac:dyDescent="0.25">
      <c r="I790" s="72"/>
      <c r="J790" s="72"/>
      <c r="K790" s="72"/>
    </row>
    <row r="791" spans="9:11" ht="15.75" customHeight="1" x14ac:dyDescent="0.25">
      <c r="I791" s="72"/>
      <c r="J791" s="72"/>
      <c r="K791" s="72"/>
    </row>
    <row r="792" spans="9:11" ht="15.75" customHeight="1" x14ac:dyDescent="0.25">
      <c r="I792" s="72"/>
      <c r="J792" s="72"/>
      <c r="K792" s="72"/>
    </row>
    <row r="793" spans="9:11" ht="15.75" customHeight="1" x14ac:dyDescent="0.25">
      <c r="I793" s="72"/>
      <c r="J793" s="72"/>
      <c r="K793" s="72"/>
    </row>
    <row r="794" spans="9:11" ht="15.75" customHeight="1" x14ac:dyDescent="0.25">
      <c r="I794" s="72"/>
      <c r="J794" s="72"/>
      <c r="K794" s="72"/>
    </row>
    <row r="795" spans="9:11" ht="15.75" customHeight="1" x14ac:dyDescent="0.25">
      <c r="I795" s="72"/>
      <c r="J795" s="72"/>
      <c r="K795" s="72"/>
    </row>
    <row r="796" spans="9:11" ht="15.75" customHeight="1" x14ac:dyDescent="0.25">
      <c r="I796" s="72"/>
      <c r="J796" s="72"/>
      <c r="K796" s="72"/>
    </row>
    <row r="797" spans="9:11" ht="15.75" customHeight="1" x14ac:dyDescent="0.25">
      <c r="I797" s="72"/>
      <c r="J797" s="72"/>
      <c r="K797" s="72"/>
    </row>
    <row r="798" spans="9:11" ht="15.75" customHeight="1" x14ac:dyDescent="0.25">
      <c r="I798" s="72"/>
      <c r="J798" s="72"/>
      <c r="K798" s="72"/>
    </row>
    <row r="799" spans="9:11" ht="15.75" customHeight="1" x14ac:dyDescent="0.25">
      <c r="I799" s="72"/>
      <c r="J799" s="72"/>
      <c r="K799" s="72"/>
    </row>
    <row r="800" spans="9:11" ht="15.75" customHeight="1" x14ac:dyDescent="0.25">
      <c r="I800" s="72"/>
      <c r="J800" s="72"/>
      <c r="K800" s="72"/>
    </row>
    <row r="801" spans="9:11" ht="15.75" customHeight="1" x14ac:dyDescent="0.25">
      <c r="I801" s="72"/>
      <c r="J801" s="72"/>
      <c r="K801" s="72"/>
    </row>
    <row r="802" spans="9:11" ht="15.75" customHeight="1" x14ac:dyDescent="0.25">
      <c r="I802" s="72"/>
      <c r="J802" s="72"/>
      <c r="K802" s="72"/>
    </row>
    <row r="803" spans="9:11" ht="15.75" customHeight="1" x14ac:dyDescent="0.25">
      <c r="I803" s="72"/>
      <c r="J803" s="72"/>
      <c r="K803" s="72"/>
    </row>
    <row r="804" spans="9:11" ht="15.75" customHeight="1" x14ac:dyDescent="0.25">
      <c r="I804" s="72"/>
      <c r="J804" s="72"/>
      <c r="K804" s="72"/>
    </row>
    <row r="805" spans="9:11" ht="15.75" customHeight="1" x14ac:dyDescent="0.25">
      <c r="I805" s="72"/>
      <c r="J805" s="72"/>
      <c r="K805" s="72"/>
    </row>
    <row r="806" spans="9:11" ht="15.75" customHeight="1" x14ac:dyDescent="0.25">
      <c r="I806" s="72"/>
      <c r="J806" s="72"/>
      <c r="K806" s="72"/>
    </row>
    <row r="807" spans="9:11" ht="15.75" customHeight="1" x14ac:dyDescent="0.25">
      <c r="I807" s="72"/>
      <c r="J807" s="72"/>
      <c r="K807" s="72"/>
    </row>
    <row r="808" spans="9:11" ht="15.75" customHeight="1" x14ac:dyDescent="0.25">
      <c r="I808" s="72"/>
      <c r="J808" s="72"/>
      <c r="K808" s="72"/>
    </row>
    <row r="809" spans="9:11" ht="15.75" customHeight="1" x14ac:dyDescent="0.25">
      <c r="I809" s="72"/>
      <c r="J809" s="72"/>
      <c r="K809" s="72"/>
    </row>
    <row r="810" spans="9:11" ht="15.75" customHeight="1" x14ac:dyDescent="0.25">
      <c r="I810" s="72"/>
      <c r="J810" s="72"/>
      <c r="K810" s="72"/>
    </row>
    <row r="811" spans="9:11" ht="15.75" customHeight="1" x14ac:dyDescent="0.25">
      <c r="I811" s="72"/>
      <c r="J811" s="72"/>
      <c r="K811" s="72"/>
    </row>
    <row r="812" spans="9:11" ht="15.75" customHeight="1" x14ac:dyDescent="0.25">
      <c r="I812" s="72"/>
      <c r="J812" s="72"/>
      <c r="K812" s="72"/>
    </row>
    <row r="813" spans="9:11" ht="15.75" customHeight="1" x14ac:dyDescent="0.25">
      <c r="I813" s="72"/>
      <c r="J813" s="72"/>
      <c r="K813" s="72"/>
    </row>
    <row r="814" spans="9:11" ht="15.75" customHeight="1" x14ac:dyDescent="0.25">
      <c r="I814" s="72"/>
      <c r="J814" s="72"/>
      <c r="K814" s="72"/>
    </row>
    <row r="815" spans="9:11" ht="15.75" customHeight="1" x14ac:dyDescent="0.25">
      <c r="I815" s="72"/>
      <c r="J815" s="72"/>
      <c r="K815" s="72"/>
    </row>
    <row r="816" spans="9:11" ht="15.75" customHeight="1" x14ac:dyDescent="0.25">
      <c r="I816" s="72"/>
      <c r="J816" s="72"/>
      <c r="K816" s="72"/>
    </row>
    <row r="817" spans="9:11" ht="15.75" customHeight="1" x14ac:dyDescent="0.25">
      <c r="I817" s="72"/>
      <c r="J817" s="72"/>
      <c r="K817" s="72"/>
    </row>
    <row r="818" spans="9:11" ht="15.75" customHeight="1" x14ac:dyDescent="0.25">
      <c r="I818" s="72"/>
      <c r="J818" s="72"/>
      <c r="K818" s="72"/>
    </row>
    <row r="819" spans="9:11" ht="15.75" customHeight="1" x14ac:dyDescent="0.25">
      <c r="I819" s="72"/>
      <c r="J819" s="72"/>
      <c r="K819" s="72"/>
    </row>
    <row r="820" spans="9:11" ht="15.75" customHeight="1" x14ac:dyDescent="0.25">
      <c r="I820" s="72"/>
      <c r="J820" s="72"/>
      <c r="K820" s="72"/>
    </row>
    <row r="821" spans="9:11" ht="15.75" customHeight="1" x14ac:dyDescent="0.25">
      <c r="I821" s="72"/>
      <c r="J821" s="72"/>
      <c r="K821" s="72"/>
    </row>
    <row r="822" spans="9:11" ht="15.75" customHeight="1" x14ac:dyDescent="0.25">
      <c r="I822" s="72"/>
      <c r="J822" s="72"/>
      <c r="K822" s="72"/>
    </row>
    <row r="823" spans="9:11" ht="15.75" customHeight="1" x14ac:dyDescent="0.25">
      <c r="I823" s="72"/>
      <c r="J823" s="72"/>
      <c r="K823" s="72"/>
    </row>
    <row r="824" spans="9:11" ht="15.75" customHeight="1" x14ac:dyDescent="0.25">
      <c r="I824" s="72"/>
      <c r="J824" s="72"/>
      <c r="K824" s="72"/>
    </row>
    <row r="825" spans="9:11" ht="15.75" customHeight="1" x14ac:dyDescent="0.25">
      <c r="I825" s="72"/>
      <c r="J825" s="72"/>
      <c r="K825" s="72"/>
    </row>
    <row r="826" spans="9:11" ht="15.75" customHeight="1" x14ac:dyDescent="0.25">
      <c r="I826" s="72"/>
      <c r="J826" s="72"/>
      <c r="K826" s="72"/>
    </row>
    <row r="827" spans="9:11" ht="15.75" customHeight="1" x14ac:dyDescent="0.25">
      <c r="I827" s="72"/>
      <c r="J827" s="72"/>
      <c r="K827" s="72"/>
    </row>
    <row r="828" spans="9:11" ht="15.75" customHeight="1" x14ac:dyDescent="0.25">
      <c r="I828" s="72"/>
      <c r="J828" s="72"/>
      <c r="K828" s="72"/>
    </row>
  </sheetData>
  <sheetProtection algorithmName="SHA-512" hashValue="soYBQQD7mp+WHnC3870LeHx/yoiafy8afJPSTQErb6LRe9MbPmDOvpjJ9lP3wV9EJQtUX4EhT+Tqz95vhxGNvw==" saltValue="2i9tbSl28D5y8fFxHU7eSA==" spinCount="100000" sheet="1" formatCells="0" formatColumns="0" formatRows="0" insertRows="0" sort="0" autoFilter="0" pivotTables="0"/>
  <mergeCells count="19">
    <mergeCell ref="B48:B50"/>
    <mergeCell ref="A40:A41"/>
    <mergeCell ref="A42:A45"/>
    <mergeCell ref="A70:C70"/>
    <mergeCell ref="A3:B3"/>
    <mergeCell ref="A11:B11"/>
    <mergeCell ref="A64:B64"/>
    <mergeCell ref="C64:W64"/>
    <mergeCell ref="A23:A26"/>
    <mergeCell ref="A27:A28"/>
    <mergeCell ref="A29:A30"/>
    <mergeCell ref="A32:A34"/>
    <mergeCell ref="A35:A39"/>
    <mergeCell ref="A47:A51"/>
    <mergeCell ref="A52:A57"/>
    <mergeCell ref="A59:A61"/>
    <mergeCell ref="B60:B61"/>
    <mergeCell ref="B54:B55"/>
    <mergeCell ref="B56:B57"/>
  </mergeCells>
  <phoneticPr fontId="84" type="noConversion"/>
  <dataValidations count="6">
    <dataValidation type="decimal" allowBlank="1" showInputMessage="1" showErrorMessage="1" prompt="ERROR - Registre un número entero" sqref="L19 K63 K71:K828">
      <formula1>0</formula1>
      <formula2>999999999999997000</formula2>
    </dataValidation>
    <dataValidation type="decimal" allowBlank="1" showInputMessage="1" prompt="Advertencia - Tenga en cuenta registrar únicamente valores númericos enteros." sqref="J19 G5:G9 E5:E9 I71:I828 H13:H17 I63 J66:W67 F13:F17 D70:W70 D66:H67">
      <formula1>0</formula1>
      <formula2>9.99999999999999E+26</formula2>
    </dataValidation>
    <dataValidation type="date" allowBlank="1" showInputMessage="1" prompt="Campo de Fecha - Registra una fecha en el formato DD/MM/AAAA que se encuentre dentro de la vigencia actual. Si desea registrar una nota, escríbala en el campo de observaciones" sqref="K19 J63 J71:J828">
      <formula1>43101</formula1>
      <formula2>43465</formula2>
    </dataValidation>
    <dataValidation type="decimal" allowBlank="1" showInputMessage="1" prompt="Advertencia - Tenga en cuenta registrar únicamente valores númericos enteros." sqref="L21:L61">
      <formula1>0</formula1>
      <formula2>9.99999999999999E+31</formula2>
    </dataValidation>
    <dataValidation type="decimal" allowBlank="1" showInputMessage="1" prompt="Relacione la apropiación disponible al corte del seguimiento." sqref="M21:M61">
      <formula1>1</formula1>
      <formula2>1E+25</formula2>
    </dataValidation>
    <dataValidation type="whole" errorStyle="warning" allowBlank="1" showInputMessage="1" showErrorMessage="1" errorTitle="Advertencia" error="Tenga en cuenta registrar únicamente valores númericos enteros." sqref="P21:P62">
      <formula1>0</formula1>
      <formula2>9.99999999999999E+26</formula2>
    </dataValidation>
  </dataValidation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LISTAS_1!$AC$2:$AC$22</xm:f>
          </x14:formula1>
          <xm:sqref>B58:B60 B56 B21:B48 B51:B54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U1000"/>
  <sheetViews>
    <sheetView zoomScale="90" zoomScaleNormal="90" workbookViewId="0">
      <selection activeCell="F13" sqref="F13"/>
    </sheetView>
  </sheetViews>
  <sheetFormatPr baseColWidth="10" defaultColWidth="12.625" defaultRowHeight="15" customHeight="1" x14ac:dyDescent="0.2"/>
  <cols>
    <col min="1" max="1" width="21.625" customWidth="1"/>
    <col min="2" max="2" width="16.625" customWidth="1"/>
    <col min="3" max="3" width="18.375" customWidth="1"/>
    <col min="4" max="7" width="16.625" customWidth="1"/>
    <col min="8" max="10" width="13.875" customWidth="1"/>
    <col min="11" max="11" width="17.125" customWidth="1"/>
    <col min="12" max="14" width="16.625" customWidth="1"/>
    <col min="15" max="27" width="18.125" customWidth="1"/>
    <col min="28" max="47" width="10" customWidth="1"/>
  </cols>
  <sheetData>
    <row r="1" spans="1:47" ht="18" customHeight="1" x14ac:dyDescent="0.25">
      <c r="A1" s="73"/>
      <c r="B1" s="73"/>
      <c r="C1" s="73"/>
      <c r="D1" s="73"/>
      <c r="E1" s="73"/>
      <c r="F1" s="73"/>
      <c r="G1" s="73"/>
      <c r="H1" s="73"/>
      <c r="I1" s="73"/>
      <c r="J1" s="73"/>
      <c r="K1" s="73"/>
      <c r="L1" s="73"/>
      <c r="M1" s="73"/>
      <c r="N1" s="73"/>
      <c r="O1" s="73"/>
      <c r="P1" s="73"/>
      <c r="Q1" s="74"/>
      <c r="R1" s="74"/>
      <c r="S1" s="74"/>
      <c r="T1" s="74"/>
      <c r="U1" s="74"/>
      <c r="V1" s="74"/>
      <c r="W1" s="74"/>
      <c r="X1" s="74"/>
      <c r="Y1" s="74"/>
      <c r="Z1" s="74"/>
      <c r="AA1" s="74"/>
      <c r="AB1" s="74"/>
      <c r="AC1" s="74"/>
      <c r="AD1" s="74"/>
      <c r="AE1" s="74"/>
      <c r="AF1" s="74"/>
      <c r="AG1" s="75"/>
      <c r="AH1" s="75"/>
      <c r="AI1" s="75"/>
      <c r="AJ1" s="75"/>
      <c r="AK1" s="75"/>
      <c r="AL1" s="75"/>
      <c r="AM1" s="75"/>
      <c r="AN1" s="75"/>
      <c r="AO1" s="75"/>
      <c r="AP1" s="75"/>
      <c r="AQ1" s="75"/>
      <c r="AR1" s="75"/>
      <c r="AS1" s="75"/>
      <c r="AT1" s="75"/>
      <c r="AU1" s="75"/>
    </row>
    <row r="2" spans="1:47" ht="29.25" customHeight="1" x14ac:dyDescent="0.25">
      <c r="A2" s="785" t="s">
        <v>199</v>
      </c>
      <c r="B2" s="785" t="s">
        <v>200</v>
      </c>
      <c r="C2" s="784" t="s">
        <v>43</v>
      </c>
      <c r="D2" s="560"/>
      <c r="E2" s="784" t="s">
        <v>44</v>
      </c>
      <c r="F2" s="560"/>
      <c r="G2" s="784" t="s">
        <v>45</v>
      </c>
      <c r="H2" s="560"/>
      <c r="I2" s="784" t="s">
        <v>201</v>
      </c>
      <c r="J2" s="560"/>
      <c r="K2" s="785" t="s">
        <v>202</v>
      </c>
      <c r="L2" s="785" t="s">
        <v>203</v>
      </c>
      <c r="M2" s="76"/>
      <c r="N2" s="76"/>
      <c r="O2" s="76"/>
      <c r="P2" s="76"/>
      <c r="Q2" s="74"/>
      <c r="R2" s="74"/>
      <c r="S2" s="74"/>
      <c r="T2" s="74"/>
      <c r="U2" s="74"/>
      <c r="V2" s="74"/>
      <c r="W2" s="74"/>
      <c r="X2" s="74"/>
      <c r="Y2" s="74"/>
      <c r="Z2" s="74"/>
      <c r="AA2" s="74"/>
      <c r="AB2" s="74"/>
      <c r="AC2" s="74"/>
      <c r="AD2" s="74"/>
      <c r="AE2" s="74"/>
      <c r="AF2" s="74"/>
      <c r="AG2" s="77"/>
      <c r="AH2" s="77"/>
      <c r="AI2" s="77"/>
      <c r="AJ2" s="77"/>
      <c r="AK2" s="77"/>
      <c r="AL2" s="77"/>
      <c r="AM2" s="77"/>
      <c r="AN2" s="77"/>
      <c r="AO2" s="77"/>
      <c r="AP2" s="77"/>
      <c r="AQ2" s="77"/>
      <c r="AR2" s="77"/>
      <c r="AS2" s="77"/>
      <c r="AT2" s="77"/>
      <c r="AU2" s="77"/>
    </row>
    <row r="3" spans="1:47" ht="36" customHeight="1" x14ac:dyDescent="0.25">
      <c r="A3" s="760"/>
      <c r="B3" s="760"/>
      <c r="C3" s="78" t="s">
        <v>204</v>
      </c>
      <c r="D3" s="78" t="s">
        <v>205</v>
      </c>
      <c r="E3" s="78" t="s">
        <v>204</v>
      </c>
      <c r="F3" s="78" t="s">
        <v>205</v>
      </c>
      <c r="G3" s="78" t="s">
        <v>204</v>
      </c>
      <c r="H3" s="78" t="s">
        <v>205</v>
      </c>
      <c r="I3" s="78" t="s">
        <v>204</v>
      </c>
      <c r="J3" s="78" t="s">
        <v>205</v>
      </c>
      <c r="K3" s="760"/>
      <c r="L3" s="760"/>
      <c r="M3" s="76"/>
      <c r="N3" s="76"/>
      <c r="O3" s="76"/>
      <c r="P3" s="76"/>
      <c r="Q3" s="74"/>
      <c r="R3" s="74"/>
      <c r="S3" s="74"/>
      <c r="T3" s="74"/>
      <c r="U3" s="74"/>
      <c r="V3" s="74"/>
      <c r="W3" s="74"/>
      <c r="X3" s="74"/>
      <c r="Y3" s="74"/>
      <c r="Z3" s="74"/>
      <c r="AA3" s="74"/>
      <c r="AB3" s="74"/>
      <c r="AC3" s="74"/>
      <c r="AD3" s="74"/>
      <c r="AE3" s="74"/>
      <c r="AF3" s="74"/>
      <c r="AG3" s="77"/>
      <c r="AH3" s="77"/>
      <c r="AI3" s="77"/>
      <c r="AJ3" s="77"/>
      <c r="AK3" s="77"/>
      <c r="AL3" s="77"/>
      <c r="AM3" s="77"/>
      <c r="AN3" s="77"/>
      <c r="AO3" s="77"/>
      <c r="AP3" s="77"/>
      <c r="AQ3" s="77"/>
      <c r="AR3" s="77"/>
      <c r="AS3" s="77"/>
      <c r="AT3" s="77"/>
      <c r="AU3" s="77"/>
    </row>
    <row r="4" spans="1:47" ht="22.5" customHeight="1" x14ac:dyDescent="0.25">
      <c r="A4" s="785" t="s">
        <v>206</v>
      </c>
      <c r="B4" s="78" t="s">
        <v>97</v>
      </c>
      <c r="C4" s="79"/>
      <c r="D4" s="79"/>
      <c r="E4" s="79"/>
      <c r="F4" s="79"/>
      <c r="G4" s="79"/>
      <c r="H4" s="79"/>
      <c r="I4" s="79"/>
      <c r="J4" s="79"/>
      <c r="K4" s="79">
        <f t="shared" ref="K4:L4" si="0">+C4+E4+G4+I4</f>
        <v>0</v>
      </c>
      <c r="L4" s="79">
        <f t="shared" si="0"/>
        <v>0</v>
      </c>
      <c r="M4" s="76"/>
      <c r="N4" s="76"/>
      <c r="O4" s="76"/>
      <c r="P4" s="76"/>
      <c r="Q4" s="74"/>
      <c r="R4" s="74"/>
      <c r="S4" s="74"/>
      <c r="T4" s="74"/>
      <c r="U4" s="74"/>
      <c r="V4" s="74"/>
      <c r="W4" s="74"/>
      <c r="X4" s="74"/>
      <c r="Y4" s="74"/>
      <c r="Z4" s="74"/>
      <c r="AA4" s="74"/>
      <c r="AB4" s="74"/>
      <c r="AC4" s="74"/>
      <c r="AD4" s="74"/>
      <c r="AE4" s="74"/>
      <c r="AF4" s="74"/>
      <c r="AG4" s="77"/>
      <c r="AH4" s="77"/>
      <c r="AI4" s="77"/>
      <c r="AJ4" s="77"/>
      <c r="AK4" s="77"/>
      <c r="AL4" s="77"/>
      <c r="AM4" s="77"/>
      <c r="AN4" s="77"/>
      <c r="AO4" s="77"/>
      <c r="AP4" s="77"/>
      <c r="AQ4" s="77"/>
      <c r="AR4" s="77"/>
      <c r="AS4" s="77"/>
      <c r="AT4" s="77"/>
      <c r="AU4" s="77"/>
    </row>
    <row r="5" spans="1:47" ht="22.5" customHeight="1" x14ac:dyDescent="0.25">
      <c r="A5" s="786"/>
      <c r="B5" s="78" t="s">
        <v>207</v>
      </c>
      <c r="C5" s="79"/>
      <c r="D5" s="79"/>
      <c r="E5" s="79"/>
      <c r="F5" s="79"/>
      <c r="G5" s="79"/>
      <c r="H5" s="79"/>
      <c r="I5" s="79"/>
      <c r="J5" s="79"/>
      <c r="K5" s="79">
        <f t="shared" ref="K5:L5" si="1">+C5+E5+G5+I5</f>
        <v>0</v>
      </c>
      <c r="L5" s="79">
        <f t="shared" si="1"/>
        <v>0</v>
      </c>
      <c r="M5" s="76"/>
      <c r="N5" s="76"/>
      <c r="O5" s="76"/>
      <c r="P5" s="76"/>
      <c r="Q5" s="74"/>
      <c r="R5" s="74"/>
      <c r="S5" s="74"/>
      <c r="T5" s="74"/>
      <c r="U5" s="74"/>
      <c r="V5" s="74"/>
      <c r="W5" s="74"/>
      <c r="X5" s="74"/>
      <c r="Y5" s="74"/>
      <c r="Z5" s="74"/>
      <c r="AA5" s="74"/>
      <c r="AB5" s="74"/>
      <c r="AC5" s="74"/>
      <c r="AD5" s="74"/>
      <c r="AE5" s="74"/>
      <c r="AF5" s="74"/>
      <c r="AG5" s="77"/>
      <c r="AH5" s="77"/>
      <c r="AI5" s="77"/>
      <c r="AJ5" s="77"/>
      <c r="AK5" s="77"/>
      <c r="AL5" s="77"/>
      <c r="AM5" s="77"/>
      <c r="AN5" s="77"/>
      <c r="AO5" s="77"/>
      <c r="AP5" s="77"/>
      <c r="AQ5" s="77"/>
      <c r="AR5" s="77"/>
      <c r="AS5" s="77"/>
      <c r="AT5" s="77"/>
      <c r="AU5" s="77"/>
    </row>
    <row r="6" spans="1:47" ht="22.5" customHeight="1" x14ac:dyDescent="0.25">
      <c r="A6" s="760"/>
      <c r="B6" s="78" t="s">
        <v>208</v>
      </c>
      <c r="C6" s="80">
        <f t="shared" ref="C6:L6" si="2">SUM(C4:C5)</f>
        <v>0</v>
      </c>
      <c r="D6" s="80">
        <f t="shared" si="2"/>
        <v>0</v>
      </c>
      <c r="E6" s="80">
        <f t="shared" si="2"/>
        <v>0</v>
      </c>
      <c r="F6" s="80">
        <f t="shared" si="2"/>
        <v>0</v>
      </c>
      <c r="G6" s="80">
        <f t="shared" si="2"/>
        <v>0</v>
      </c>
      <c r="H6" s="80">
        <f t="shared" si="2"/>
        <v>0</v>
      </c>
      <c r="I6" s="80">
        <f t="shared" si="2"/>
        <v>0</v>
      </c>
      <c r="J6" s="80">
        <f t="shared" si="2"/>
        <v>0</v>
      </c>
      <c r="K6" s="80">
        <f t="shared" si="2"/>
        <v>0</v>
      </c>
      <c r="L6" s="80">
        <f t="shared" si="2"/>
        <v>0</v>
      </c>
      <c r="M6" s="76"/>
      <c r="N6" s="76"/>
      <c r="O6" s="76"/>
      <c r="P6" s="76"/>
      <c r="Q6" s="74"/>
      <c r="R6" s="74"/>
      <c r="S6" s="74"/>
      <c r="T6" s="74"/>
      <c r="U6" s="74"/>
      <c r="V6" s="74"/>
      <c r="W6" s="74"/>
      <c r="X6" s="74"/>
      <c r="Y6" s="74"/>
      <c r="Z6" s="74"/>
      <c r="AA6" s="74"/>
      <c r="AB6" s="74"/>
      <c r="AC6" s="74"/>
      <c r="AD6" s="74"/>
      <c r="AE6" s="74"/>
      <c r="AF6" s="74"/>
      <c r="AG6" s="77"/>
      <c r="AH6" s="77"/>
      <c r="AI6" s="77"/>
      <c r="AJ6" s="77"/>
      <c r="AK6" s="77"/>
      <c r="AL6" s="77"/>
      <c r="AM6" s="77"/>
      <c r="AN6" s="77"/>
      <c r="AO6" s="77"/>
      <c r="AP6" s="77"/>
      <c r="AQ6" s="77"/>
      <c r="AR6" s="77"/>
      <c r="AS6" s="77"/>
      <c r="AT6" s="77"/>
      <c r="AU6" s="77"/>
    </row>
    <row r="7" spans="1:47" ht="22.5" customHeight="1" x14ac:dyDescent="0.25">
      <c r="A7" s="785" t="s">
        <v>206</v>
      </c>
      <c r="B7" s="78" t="s">
        <v>97</v>
      </c>
      <c r="C7" s="79"/>
      <c r="D7" s="79"/>
      <c r="E7" s="79"/>
      <c r="F7" s="79"/>
      <c r="G7" s="79"/>
      <c r="H7" s="79"/>
      <c r="I7" s="79"/>
      <c r="J7" s="79"/>
      <c r="K7" s="79">
        <f t="shared" ref="K7:L7" si="3">+C7+E7+G7+I7</f>
        <v>0</v>
      </c>
      <c r="L7" s="79">
        <f t="shared" si="3"/>
        <v>0</v>
      </c>
      <c r="M7" s="76"/>
      <c r="N7" s="76"/>
      <c r="O7" s="76"/>
      <c r="P7" s="76"/>
      <c r="Q7" s="74"/>
      <c r="R7" s="74"/>
      <c r="S7" s="74"/>
      <c r="T7" s="74"/>
      <c r="U7" s="74"/>
      <c r="V7" s="74"/>
      <c r="W7" s="74"/>
      <c r="X7" s="74"/>
      <c r="Y7" s="74"/>
      <c r="Z7" s="74"/>
      <c r="AA7" s="74"/>
      <c r="AB7" s="74"/>
      <c r="AC7" s="74"/>
      <c r="AD7" s="74"/>
      <c r="AE7" s="74"/>
      <c r="AF7" s="74"/>
      <c r="AG7" s="77"/>
      <c r="AH7" s="77"/>
      <c r="AI7" s="77"/>
      <c r="AJ7" s="77"/>
      <c r="AK7" s="77"/>
      <c r="AL7" s="77"/>
      <c r="AM7" s="77"/>
      <c r="AN7" s="77"/>
      <c r="AO7" s="77"/>
      <c r="AP7" s="77"/>
      <c r="AQ7" s="77"/>
      <c r="AR7" s="77"/>
      <c r="AS7" s="77"/>
      <c r="AT7" s="77"/>
      <c r="AU7" s="77"/>
    </row>
    <row r="8" spans="1:47" ht="18" customHeight="1" x14ac:dyDescent="0.25">
      <c r="A8" s="786"/>
      <c r="B8" s="78" t="s">
        <v>207</v>
      </c>
      <c r="C8" s="79"/>
      <c r="D8" s="79"/>
      <c r="E8" s="79"/>
      <c r="F8" s="79"/>
      <c r="G8" s="79"/>
      <c r="H8" s="79"/>
      <c r="I8" s="79"/>
      <c r="J8" s="79"/>
      <c r="K8" s="79">
        <f t="shared" ref="K8:L8" si="4">+C8+E8+G8+I8</f>
        <v>0</v>
      </c>
      <c r="L8" s="79">
        <f t="shared" si="4"/>
        <v>0</v>
      </c>
      <c r="M8" s="73"/>
      <c r="N8" s="73"/>
      <c r="O8" s="73"/>
      <c r="P8" s="73"/>
      <c r="Q8" s="74"/>
      <c r="R8" s="74"/>
      <c r="S8" s="74"/>
      <c r="T8" s="74"/>
      <c r="U8" s="74"/>
      <c r="V8" s="74"/>
      <c r="W8" s="74"/>
      <c r="X8" s="74"/>
      <c r="Y8" s="74"/>
      <c r="Z8" s="74"/>
      <c r="AA8" s="74"/>
      <c r="AB8" s="74"/>
      <c r="AC8" s="74"/>
      <c r="AD8" s="74"/>
      <c r="AE8" s="74"/>
      <c r="AF8" s="74"/>
      <c r="AG8" s="75"/>
      <c r="AH8" s="75"/>
      <c r="AI8" s="75"/>
      <c r="AJ8" s="75"/>
      <c r="AK8" s="75"/>
      <c r="AL8" s="75"/>
      <c r="AM8" s="75"/>
      <c r="AN8" s="75"/>
      <c r="AO8" s="75"/>
      <c r="AP8" s="75"/>
      <c r="AQ8" s="75"/>
      <c r="AR8" s="75"/>
      <c r="AS8" s="75"/>
      <c r="AT8" s="75"/>
      <c r="AU8" s="75"/>
    </row>
    <row r="9" spans="1:47" ht="14.25" customHeight="1" x14ac:dyDescent="0.2">
      <c r="A9" s="760"/>
      <c r="B9" s="78" t="s">
        <v>208</v>
      </c>
      <c r="C9" s="80">
        <f t="shared" ref="C9:L9" si="5">SUM(C7:C8)</f>
        <v>0</v>
      </c>
      <c r="D9" s="80">
        <f t="shared" si="5"/>
        <v>0</v>
      </c>
      <c r="E9" s="80">
        <f t="shared" si="5"/>
        <v>0</v>
      </c>
      <c r="F9" s="80">
        <f t="shared" si="5"/>
        <v>0</v>
      </c>
      <c r="G9" s="80">
        <f t="shared" si="5"/>
        <v>0</v>
      </c>
      <c r="H9" s="80">
        <f t="shared" si="5"/>
        <v>0</v>
      </c>
      <c r="I9" s="80">
        <f t="shared" si="5"/>
        <v>0</v>
      </c>
      <c r="J9" s="80">
        <f t="shared" si="5"/>
        <v>0</v>
      </c>
      <c r="K9" s="80">
        <f t="shared" si="5"/>
        <v>0</v>
      </c>
      <c r="L9" s="80">
        <f t="shared" si="5"/>
        <v>0</v>
      </c>
      <c r="M9" s="74"/>
      <c r="N9" s="74"/>
      <c r="O9" s="74"/>
      <c r="P9" s="74"/>
      <c r="Q9" s="74"/>
      <c r="R9" s="74"/>
      <c r="S9" s="74"/>
      <c r="T9" s="74"/>
      <c r="U9" s="74"/>
      <c r="V9" s="74"/>
      <c r="W9" s="74"/>
      <c r="X9" s="74"/>
      <c r="Y9" s="74"/>
      <c r="Z9" s="74"/>
      <c r="AA9" s="74"/>
      <c r="AB9" s="74"/>
      <c r="AC9" s="74"/>
      <c r="AD9" s="74"/>
      <c r="AE9" s="74"/>
      <c r="AF9" s="74"/>
      <c r="AG9" s="81"/>
      <c r="AH9" s="81"/>
      <c r="AI9" s="81"/>
      <c r="AJ9" s="81"/>
      <c r="AK9" s="81"/>
      <c r="AL9" s="81"/>
      <c r="AM9" s="81"/>
      <c r="AN9" s="81"/>
      <c r="AO9" s="81"/>
      <c r="AP9" s="81"/>
      <c r="AQ9" s="81"/>
      <c r="AR9" s="81"/>
      <c r="AS9" s="81"/>
      <c r="AT9" s="81"/>
      <c r="AU9" s="81"/>
    </row>
    <row r="10" spans="1:47" ht="14.25" customHeight="1" x14ac:dyDescent="0.2">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81"/>
      <c r="AT10" s="81"/>
      <c r="AU10" s="81"/>
    </row>
    <row r="11" spans="1:47" ht="33" customHeight="1" x14ac:dyDescent="0.2">
      <c r="A11" s="82"/>
      <c r="B11" s="82"/>
      <c r="C11" s="82"/>
      <c r="D11" s="787" t="s">
        <v>209</v>
      </c>
      <c r="E11" s="709"/>
      <c r="F11" s="709"/>
      <c r="G11" s="748"/>
      <c r="H11" s="784" t="s">
        <v>210</v>
      </c>
      <c r="I11" s="559"/>
      <c r="J11" s="559"/>
      <c r="K11" s="560"/>
      <c r="L11" s="784" t="s">
        <v>211</v>
      </c>
      <c r="M11" s="559"/>
      <c r="N11" s="559"/>
      <c r="O11" s="560"/>
      <c r="P11" s="784" t="s">
        <v>212</v>
      </c>
      <c r="Q11" s="559"/>
      <c r="R11" s="559"/>
      <c r="S11" s="560"/>
      <c r="T11" s="784" t="s">
        <v>213</v>
      </c>
      <c r="U11" s="559"/>
      <c r="V11" s="559"/>
      <c r="W11" s="560"/>
      <c r="X11" s="784" t="s">
        <v>163</v>
      </c>
      <c r="Y11" s="559"/>
      <c r="Z11" s="559"/>
      <c r="AA11" s="560"/>
      <c r="AB11" s="82"/>
      <c r="AC11" s="82"/>
      <c r="AD11" s="82"/>
      <c r="AE11" s="82"/>
      <c r="AF11" s="82"/>
      <c r="AG11" s="82"/>
      <c r="AH11" s="82"/>
      <c r="AI11" s="82"/>
      <c r="AJ11" s="82"/>
      <c r="AK11" s="82"/>
      <c r="AL11" s="82"/>
      <c r="AM11" s="82"/>
      <c r="AN11" s="82"/>
      <c r="AO11" s="82"/>
      <c r="AP11" s="82"/>
      <c r="AQ11" s="82"/>
      <c r="AR11" s="82"/>
      <c r="AS11" s="83"/>
      <c r="AT11" s="83"/>
      <c r="AU11" s="83"/>
    </row>
    <row r="12" spans="1:47" ht="38.25" customHeight="1" x14ac:dyDescent="0.2">
      <c r="A12" s="84" t="s">
        <v>214</v>
      </c>
      <c r="B12" s="84" t="s">
        <v>215</v>
      </c>
      <c r="C12" s="84" t="s">
        <v>216</v>
      </c>
      <c r="D12" s="85" t="s">
        <v>217</v>
      </c>
      <c r="E12" s="85" t="s">
        <v>218</v>
      </c>
      <c r="F12" s="85" t="s">
        <v>219</v>
      </c>
      <c r="G12" s="86" t="s">
        <v>220</v>
      </c>
      <c r="H12" s="87" t="s">
        <v>221</v>
      </c>
      <c r="I12" s="87" t="s">
        <v>222</v>
      </c>
      <c r="J12" s="87" t="s">
        <v>223</v>
      </c>
      <c r="K12" s="87" t="s">
        <v>224</v>
      </c>
      <c r="L12" s="87" t="s">
        <v>217</v>
      </c>
      <c r="M12" s="87" t="s">
        <v>218</v>
      </c>
      <c r="N12" s="87" t="s">
        <v>219</v>
      </c>
      <c r="O12" s="87" t="s">
        <v>220</v>
      </c>
      <c r="P12" s="87" t="s">
        <v>217</v>
      </c>
      <c r="Q12" s="87" t="s">
        <v>218</v>
      </c>
      <c r="R12" s="87" t="s">
        <v>219</v>
      </c>
      <c r="S12" s="87" t="s">
        <v>220</v>
      </c>
      <c r="T12" s="87" t="s">
        <v>217</v>
      </c>
      <c r="U12" s="87" t="s">
        <v>218</v>
      </c>
      <c r="V12" s="87" t="s">
        <v>219</v>
      </c>
      <c r="W12" s="87" t="s">
        <v>220</v>
      </c>
      <c r="X12" s="87" t="s">
        <v>217</v>
      </c>
      <c r="Y12" s="87" t="s">
        <v>218</v>
      </c>
      <c r="Z12" s="87" t="s">
        <v>219</v>
      </c>
      <c r="AA12" s="87" t="s">
        <v>220</v>
      </c>
      <c r="AB12" s="82"/>
      <c r="AC12" s="82"/>
      <c r="AD12" s="82"/>
      <c r="AE12" s="82"/>
      <c r="AF12" s="82"/>
      <c r="AG12" s="82"/>
      <c r="AH12" s="82"/>
      <c r="AI12" s="82"/>
      <c r="AJ12" s="82"/>
      <c r="AK12" s="82"/>
      <c r="AL12" s="82"/>
      <c r="AM12" s="82"/>
      <c r="AN12" s="82"/>
      <c r="AO12" s="82"/>
      <c r="AP12" s="82"/>
      <c r="AQ12" s="82"/>
      <c r="AR12" s="82"/>
      <c r="AS12" s="82"/>
      <c r="AT12" s="82"/>
      <c r="AU12" s="82"/>
    </row>
    <row r="13" spans="1:47" ht="24.75" customHeight="1" x14ac:dyDescent="0.2">
      <c r="A13" s="88"/>
      <c r="B13" s="89">
        <v>1</v>
      </c>
      <c r="C13" s="89" t="s">
        <v>225</v>
      </c>
      <c r="D13" s="89"/>
      <c r="E13" s="88"/>
      <c r="F13" s="89"/>
      <c r="G13" s="88"/>
      <c r="H13" s="89"/>
      <c r="I13" s="88"/>
      <c r="J13" s="88"/>
      <c r="K13" s="88"/>
      <c r="L13" s="90"/>
      <c r="M13" s="90"/>
      <c r="N13" s="90"/>
      <c r="O13" s="90"/>
      <c r="P13" s="90"/>
      <c r="Q13" s="90"/>
      <c r="R13" s="90"/>
      <c r="S13" s="90"/>
      <c r="T13" s="90"/>
      <c r="U13" s="90"/>
      <c r="V13" s="90"/>
      <c r="W13" s="90"/>
      <c r="X13" s="90"/>
      <c r="Y13" s="90"/>
      <c r="Z13" s="90"/>
      <c r="AA13" s="90"/>
      <c r="AB13" s="82"/>
      <c r="AC13" s="82"/>
      <c r="AD13" s="82"/>
      <c r="AE13" s="82"/>
      <c r="AF13" s="82"/>
      <c r="AG13" s="82"/>
      <c r="AH13" s="82"/>
      <c r="AI13" s="82"/>
      <c r="AJ13" s="82"/>
      <c r="AK13" s="82"/>
      <c r="AL13" s="82"/>
      <c r="AM13" s="82"/>
      <c r="AN13" s="82"/>
      <c r="AO13" s="82"/>
      <c r="AP13" s="82"/>
      <c r="AQ13" s="82"/>
      <c r="AR13" s="82"/>
      <c r="AS13" s="82"/>
      <c r="AT13" s="82"/>
      <c r="AU13" s="82"/>
    </row>
    <row r="14" spans="1:47" ht="24.75" customHeight="1" x14ac:dyDescent="0.2">
      <c r="A14" s="88"/>
      <c r="B14" s="89">
        <v>2</v>
      </c>
      <c r="C14" s="89" t="s">
        <v>226</v>
      </c>
      <c r="D14" s="89"/>
      <c r="E14" s="88"/>
      <c r="F14" s="89"/>
      <c r="G14" s="88"/>
      <c r="H14" s="89"/>
      <c r="I14" s="88"/>
      <c r="J14" s="88"/>
      <c r="K14" s="88"/>
      <c r="L14" s="90"/>
      <c r="M14" s="90"/>
      <c r="N14" s="90"/>
      <c r="O14" s="90"/>
      <c r="P14" s="90"/>
      <c r="Q14" s="90"/>
      <c r="R14" s="90"/>
      <c r="S14" s="90"/>
      <c r="T14" s="90"/>
      <c r="U14" s="90"/>
      <c r="V14" s="90"/>
      <c r="W14" s="90"/>
      <c r="X14" s="90"/>
      <c r="Y14" s="90"/>
      <c r="Z14" s="90"/>
      <c r="AA14" s="90"/>
      <c r="AB14" s="82"/>
      <c r="AC14" s="82"/>
      <c r="AD14" s="82"/>
      <c r="AE14" s="82"/>
      <c r="AF14" s="82"/>
      <c r="AG14" s="82"/>
      <c r="AH14" s="82"/>
      <c r="AI14" s="82"/>
      <c r="AJ14" s="82"/>
      <c r="AK14" s="82"/>
      <c r="AL14" s="82"/>
      <c r="AM14" s="82"/>
      <c r="AN14" s="82"/>
      <c r="AO14" s="82"/>
      <c r="AP14" s="82"/>
      <c r="AQ14" s="82"/>
      <c r="AR14" s="82"/>
      <c r="AS14" s="82"/>
      <c r="AT14" s="82"/>
      <c r="AU14" s="82"/>
    </row>
    <row r="15" spans="1:47" ht="24.75" customHeight="1" x14ac:dyDescent="0.2">
      <c r="A15" s="88"/>
      <c r="B15" s="89">
        <v>3</v>
      </c>
      <c r="C15" s="89" t="s">
        <v>227</v>
      </c>
      <c r="D15" s="89"/>
      <c r="E15" s="88"/>
      <c r="F15" s="89"/>
      <c r="G15" s="88"/>
      <c r="H15" s="89"/>
      <c r="I15" s="88"/>
      <c r="J15" s="88"/>
      <c r="K15" s="88"/>
      <c r="L15" s="90"/>
      <c r="M15" s="90"/>
      <c r="N15" s="90"/>
      <c r="O15" s="90"/>
      <c r="P15" s="90"/>
      <c r="Q15" s="90"/>
      <c r="R15" s="90"/>
      <c r="S15" s="90"/>
      <c r="T15" s="90"/>
      <c r="U15" s="90"/>
      <c r="V15" s="90"/>
      <c r="W15" s="90"/>
      <c r="X15" s="90"/>
      <c r="Y15" s="90"/>
      <c r="Z15" s="90"/>
      <c r="AA15" s="90"/>
      <c r="AB15" s="82"/>
      <c r="AC15" s="82"/>
      <c r="AD15" s="82"/>
      <c r="AE15" s="82"/>
      <c r="AF15" s="82"/>
      <c r="AG15" s="82"/>
      <c r="AH15" s="82"/>
      <c r="AI15" s="82"/>
      <c r="AJ15" s="82"/>
      <c r="AK15" s="82"/>
      <c r="AL15" s="82"/>
      <c r="AM15" s="82"/>
      <c r="AN15" s="82"/>
      <c r="AO15" s="82"/>
      <c r="AP15" s="82"/>
      <c r="AQ15" s="82"/>
      <c r="AR15" s="82"/>
      <c r="AS15" s="82"/>
      <c r="AT15" s="82"/>
      <c r="AU15" s="82"/>
    </row>
    <row r="16" spans="1:47" ht="24.75" customHeight="1" x14ac:dyDescent="0.2">
      <c r="A16" s="88"/>
      <c r="B16" s="89">
        <v>4</v>
      </c>
      <c r="C16" s="89" t="s">
        <v>228</v>
      </c>
      <c r="D16" s="89"/>
      <c r="E16" s="88"/>
      <c r="F16" s="89"/>
      <c r="G16" s="88"/>
      <c r="H16" s="89"/>
      <c r="I16" s="88"/>
      <c r="J16" s="88"/>
      <c r="K16" s="88"/>
      <c r="L16" s="90"/>
      <c r="M16" s="90"/>
      <c r="N16" s="90"/>
      <c r="O16" s="90"/>
      <c r="P16" s="90"/>
      <c r="Q16" s="90"/>
      <c r="R16" s="90"/>
      <c r="S16" s="90"/>
      <c r="T16" s="90"/>
      <c r="U16" s="90"/>
      <c r="V16" s="90"/>
      <c r="W16" s="90"/>
      <c r="X16" s="90"/>
      <c r="Y16" s="90"/>
      <c r="Z16" s="90"/>
      <c r="AA16" s="90"/>
      <c r="AB16" s="82"/>
      <c r="AC16" s="82"/>
      <c r="AD16" s="82"/>
      <c r="AE16" s="82"/>
      <c r="AF16" s="82"/>
      <c r="AG16" s="82"/>
      <c r="AH16" s="82"/>
      <c r="AI16" s="82"/>
      <c r="AJ16" s="82"/>
      <c r="AK16" s="82"/>
      <c r="AL16" s="82"/>
      <c r="AM16" s="82"/>
      <c r="AN16" s="82"/>
      <c r="AO16" s="82"/>
      <c r="AP16" s="82"/>
      <c r="AQ16" s="82"/>
      <c r="AR16" s="82"/>
      <c r="AS16" s="82"/>
      <c r="AT16" s="82"/>
      <c r="AU16" s="82"/>
    </row>
    <row r="17" spans="1:47" ht="24.75" customHeight="1" x14ac:dyDescent="0.2">
      <c r="A17" s="88"/>
      <c r="B17" s="89">
        <v>5</v>
      </c>
      <c r="C17" s="89" t="s">
        <v>229</v>
      </c>
      <c r="D17" s="89"/>
      <c r="E17" s="88"/>
      <c r="F17" s="89"/>
      <c r="G17" s="88"/>
      <c r="H17" s="89"/>
      <c r="I17" s="88"/>
      <c r="J17" s="88"/>
      <c r="K17" s="88"/>
      <c r="L17" s="90"/>
      <c r="M17" s="90"/>
      <c r="N17" s="90"/>
      <c r="O17" s="90"/>
      <c r="P17" s="90"/>
      <c r="Q17" s="90"/>
      <c r="R17" s="90"/>
      <c r="S17" s="90"/>
      <c r="T17" s="90"/>
      <c r="U17" s="90"/>
      <c r="V17" s="90"/>
      <c r="W17" s="90"/>
      <c r="X17" s="90"/>
      <c r="Y17" s="90"/>
      <c r="Z17" s="90"/>
      <c r="AA17" s="90"/>
      <c r="AB17" s="82"/>
      <c r="AC17" s="82"/>
      <c r="AD17" s="82"/>
      <c r="AE17" s="82"/>
      <c r="AF17" s="82"/>
      <c r="AG17" s="82"/>
      <c r="AH17" s="82"/>
      <c r="AI17" s="82"/>
      <c r="AJ17" s="82"/>
      <c r="AK17" s="82"/>
      <c r="AL17" s="82"/>
      <c r="AM17" s="82"/>
      <c r="AN17" s="82"/>
      <c r="AO17" s="82"/>
      <c r="AP17" s="82"/>
      <c r="AQ17" s="82"/>
      <c r="AR17" s="82"/>
      <c r="AS17" s="82"/>
      <c r="AT17" s="82"/>
      <c r="AU17" s="82"/>
    </row>
    <row r="18" spans="1:47" ht="24.75" customHeight="1" x14ac:dyDescent="0.2">
      <c r="A18" s="88"/>
      <c r="B18" s="89">
        <v>6</v>
      </c>
      <c r="C18" s="89" t="s">
        <v>230</v>
      </c>
      <c r="D18" s="89"/>
      <c r="E18" s="88"/>
      <c r="F18" s="89"/>
      <c r="G18" s="88"/>
      <c r="H18" s="89"/>
      <c r="I18" s="88"/>
      <c r="J18" s="88"/>
      <c r="K18" s="88"/>
      <c r="L18" s="90"/>
      <c r="M18" s="90"/>
      <c r="N18" s="90"/>
      <c r="O18" s="90"/>
      <c r="P18" s="90"/>
      <c r="Q18" s="90"/>
      <c r="R18" s="90"/>
      <c r="S18" s="90"/>
      <c r="T18" s="90"/>
      <c r="U18" s="90"/>
      <c r="V18" s="90"/>
      <c r="W18" s="90"/>
      <c r="X18" s="90"/>
      <c r="Y18" s="90"/>
      <c r="Z18" s="90"/>
      <c r="AA18" s="90"/>
      <c r="AB18" s="82"/>
      <c r="AC18" s="82"/>
      <c r="AD18" s="82"/>
      <c r="AE18" s="82"/>
      <c r="AF18" s="82"/>
      <c r="AG18" s="82"/>
      <c r="AH18" s="82"/>
      <c r="AI18" s="82"/>
      <c r="AJ18" s="82"/>
      <c r="AK18" s="82"/>
      <c r="AL18" s="82"/>
      <c r="AM18" s="82"/>
      <c r="AN18" s="82"/>
      <c r="AO18" s="82"/>
      <c r="AP18" s="82"/>
      <c r="AQ18" s="82"/>
      <c r="AR18" s="82"/>
      <c r="AS18" s="82"/>
      <c r="AT18" s="82"/>
      <c r="AU18" s="82"/>
    </row>
    <row r="19" spans="1:47" ht="24.75" customHeight="1" x14ac:dyDescent="0.2">
      <c r="A19" s="88"/>
      <c r="B19" s="89">
        <v>7</v>
      </c>
      <c r="C19" s="89" t="s">
        <v>231</v>
      </c>
      <c r="D19" s="89"/>
      <c r="E19" s="88"/>
      <c r="F19" s="89"/>
      <c r="G19" s="88"/>
      <c r="H19" s="89"/>
      <c r="I19" s="88"/>
      <c r="J19" s="88"/>
      <c r="K19" s="88"/>
      <c r="L19" s="90"/>
      <c r="M19" s="90"/>
      <c r="N19" s="90"/>
      <c r="O19" s="90"/>
      <c r="P19" s="90"/>
      <c r="Q19" s="90"/>
      <c r="R19" s="90"/>
      <c r="S19" s="90"/>
      <c r="T19" s="90"/>
      <c r="U19" s="90"/>
      <c r="V19" s="90"/>
      <c r="W19" s="90"/>
      <c r="X19" s="90"/>
      <c r="Y19" s="90"/>
      <c r="Z19" s="90"/>
      <c r="AA19" s="90"/>
      <c r="AB19" s="82"/>
      <c r="AC19" s="82"/>
      <c r="AD19" s="82"/>
      <c r="AE19" s="82"/>
      <c r="AF19" s="82"/>
      <c r="AG19" s="82"/>
      <c r="AH19" s="82"/>
      <c r="AI19" s="82"/>
      <c r="AJ19" s="82"/>
      <c r="AK19" s="82"/>
      <c r="AL19" s="82"/>
      <c r="AM19" s="82"/>
      <c r="AN19" s="82"/>
      <c r="AO19" s="82"/>
      <c r="AP19" s="82"/>
      <c r="AQ19" s="82"/>
      <c r="AR19" s="82"/>
      <c r="AS19" s="82"/>
      <c r="AT19" s="82"/>
      <c r="AU19" s="82"/>
    </row>
    <row r="20" spans="1:47" ht="24.75" customHeight="1" x14ac:dyDescent="0.2">
      <c r="A20" s="88"/>
      <c r="B20" s="89">
        <v>8</v>
      </c>
      <c r="C20" s="89" t="s">
        <v>232</v>
      </c>
      <c r="D20" s="89"/>
      <c r="E20" s="88"/>
      <c r="F20" s="89"/>
      <c r="G20" s="88"/>
      <c r="H20" s="89"/>
      <c r="I20" s="88"/>
      <c r="J20" s="88"/>
      <c r="K20" s="88"/>
      <c r="L20" s="90"/>
      <c r="M20" s="90"/>
      <c r="N20" s="90"/>
      <c r="O20" s="90"/>
      <c r="P20" s="90"/>
      <c r="Q20" s="90"/>
      <c r="R20" s="90"/>
      <c r="S20" s="90"/>
      <c r="T20" s="90"/>
      <c r="U20" s="90"/>
      <c r="V20" s="90"/>
      <c r="W20" s="90"/>
      <c r="X20" s="90"/>
      <c r="Y20" s="90"/>
      <c r="Z20" s="90"/>
      <c r="AA20" s="90"/>
      <c r="AB20" s="82"/>
      <c r="AC20" s="82"/>
      <c r="AD20" s="82"/>
      <c r="AE20" s="82"/>
      <c r="AF20" s="82"/>
      <c r="AG20" s="82"/>
      <c r="AH20" s="82"/>
      <c r="AI20" s="82"/>
      <c r="AJ20" s="82"/>
      <c r="AK20" s="82"/>
      <c r="AL20" s="82"/>
      <c r="AM20" s="82"/>
      <c r="AN20" s="82"/>
      <c r="AO20" s="82"/>
      <c r="AP20" s="82"/>
      <c r="AQ20" s="82"/>
      <c r="AR20" s="82"/>
      <c r="AS20" s="82"/>
      <c r="AT20" s="82"/>
      <c r="AU20" s="82"/>
    </row>
    <row r="21" spans="1:47" ht="24.75" customHeight="1" x14ac:dyDescent="0.2">
      <c r="A21" s="88"/>
      <c r="B21" s="89">
        <v>9</v>
      </c>
      <c r="C21" s="89" t="s">
        <v>233</v>
      </c>
      <c r="D21" s="89"/>
      <c r="E21" s="88"/>
      <c r="F21" s="89"/>
      <c r="G21" s="88"/>
      <c r="H21" s="89"/>
      <c r="I21" s="88"/>
      <c r="J21" s="88"/>
      <c r="K21" s="88"/>
      <c r="L21" s="90"/>
      <c r="M21" s="90"/>
      <c r="N21" s="90"/>
      <c r="O21" s="90"/>
      <c r="P21" s="90"/>
      <c r="Q21" s="90"/>
      <c r="R21" s="90"/>
      <c r="S21" s="90"/>
      <c r="T21" s="90"/>
      <c r="U21" s="90"/>
      <c r="V21" s="90"/>
      <c r="W21" s="90"/>
      <c r="X21" s="90"/>
      <c r="Y21" s="90"/>
      <c r="Z21" s="90"/>
      <c r="AA21" s="90"/>
      <c r="AB21" s="82"/>
      <c r="AC21" s="82"/>
      <c r="AD21" s="82"/>
      <c r="AE21" s="82"/>
      <c r="AF21" s="82"/>
      <c r="AG21" s="82"/>
      <c r="AH21" s="82"/>
      <c r="AI21" s="82"/>
      <c r="AJ21" s="82"/>
      <c r="AK21" s="82"/>
      <c r="AL21" s="82"/>
      <c r="AM21" s="82"/>
      <c r="AN21" s="82"/>
      <c r="AO21" s="82"/>
      <c r="AP21" s="82"/>
      <c r="AQ21" s="82"/>
      <c r="AR21" s="82"/>
      <c r="AS21" s="82"/>
      <c r="AT21" s="82"/>
      <c r="AU21" s="82"/>
    </row>
    <row r="22" spans="1:47" ht="24.75" customHeight="1" x14ac:dyDescent="0.2">
      <c r="A22" s="88"/>
      <c r="B22" s="89">
        <v>10</v>
      </c>
      <c r="C22" s="89" t="s">
        <v>234</v>
      </c>
      <c r="D22" s="89"/>
      <c r="E22" s="88"/>
      <c r="F22" s="89"/>
      <c r="G22" s="88"/>
      <c r="H22" s="89"/>
      <c r="I22" s="88"/>
      <c r="J22" s="88"/>
      <c r="K22" s="88"/>
      <c r="L22" s="90"/>
      <c r="M22" s="90"/>
      <c r="N22" s="90"/>
      <c r="O22" s="90"/>
      <c r="P22" s="90"/>
      <c r="Q22" s="90"/>
      <c r="R22" s="90"/>
      <c r="S22" s="90"/>
      <c r="T22" s="90"/>
      <c r="U22" s="90"/>
      <c r="V22" s="90"/>
      <c r="W22" s="90"/>
      <c r="X22" s="90"/>
      <c r="Y22" s="90"/>
      <c r="Z22" s="90"/>
      <c r="AA22" s="90"/>
      <c r="AB22" s="82"/>
      <c r="AC22" s="82"/>
      <c r="AD22" s="82"/>
      <c r="AE22" s="82"/>
      <c r="AF22" s="82"/>
      <c r="AG22" s="82"/>
      <c r="AH22" s="82"/>
      <c r="AI22" s="82"/>
      <c r="AJ22" s="82"/>
      <c r="AK22" s="82"/>
      <c r="AL22" s="82"/>
      <c r="AM22" s="82"/>
      <c r="AN22" s="82"/>
      <c r="AO22" s="82"/>
      <c r="AP22" s="82"/>
      <c r="AQ22" s="82"/>
      <c r="AR22" s="82"/>
      <c r="AS22" s="82"/>
      <c r="AT22" s="82"/>
      <c r="AU22" s="82"/>
    </row>
    <row r="23" spans="1:47" ht="24.75" customHeight="1" x14ac:dyDescent="0.2">
      <c r="A23" s="88"/>
      <c r="B23" s="89">
        <v>11</v>
      </c>
      <c r="C23" s="89" t="s">
        <v>235</v>
      </c>
      <c r="D23" s="89"/>
      <c r="E23" s="88"/>
      <c r="F23" s="89"/>
      <c r="G23" s="88"/>
      <c r="H23" s="89"/>
      <c r="I23" s="88"/>
      <c r="J23" s="88"/>
      <c r="K23" s="88"/>
      <c r="L23" s="90"/>
      <c r="M23" s="90"/>
      <c r="N23" s="90"/>
      <c r="O23" s="90"/>
      <c r="P23" s="90"/>
      <c r="Q23" s="90"/>
      <c r="R23" s="90"/>
      <c r="S23" s="90"/>
      <c r="T23" s="90"/>
      <c r="U23" s="90"/>
      <c r="V23" s="90"/>
      <c r="W23" s="90"/>
      <c r="X23" s="90"/>
      <c r="Y23" s="90"/>
      <c r="Z23" s="90"/>
      <c r="AA23" s="90"/>
      <c r="AB23" s="82"/>
      <c r="AC23" s="82"/>
      <c r="AD23" s="82"/>
      <c r="AE23" s="82"/>
      <c r="AF23" s="82"/>
      <c r="AG23" s="82"/>
      <c r="AH23" s="82"/>
      <c r="AI23" s="82"/>
      <c r="AJ23" s="82"/>
      <c r="AK23" s="82"/>
      <c r="AL23" s="82"/>
      <c r="AM23" s="82"/>
      <c r="AN23" s="82"/>
      <c r="AO23" s="82"/>
      <c r="AP23" s="82"/>
      <c r="AQ23" s="82"/>
      <c r="AR23" s="82"/>
      <c r="AS23" s="82"/>
      <c r="AT23" s="82"/>
      <c r="AU23" s="82"/>
    </row>
    <row r="24" spans="1:47" ht="24.75" customHeight="1" x14ac:dyDescent="0.2">
      <c r="A24" s="88"/>
      <c r="B24" s="89">
        <v>12</v>
      </c>
      <c r="C24" s="89" t="s">
        <v>236</v>
      </c>
      <c r="D24" s="89"/>
      <c r="E24" s="88"/>
      <c r="F24" s="89"/>
      <c r="G24" s="88"/>
      <c r="H24" s="89"/>
      <c r="I24" s="88"/>
      <c r="J24" s="88"/>
      <c r="K24" s="88"/>
      <c r="L24" s="90"/>
      <c r="M24" s="90"/>
      <c r="N24" s="90"/>
      <c r="O24" s="90"/>
      <c r="P24" s="90"/>
      <c r="Q24" s="90"/>
      <c r="R24" s="90"/>
      <c r="S24" s="90"/>
      <c r="T24" s="90"/>
      <c r="U24" s="90"/>
      <c r="V24" s="90"/>
      <c r="W24" s="90"/>
      <c r="X24" s="90"/>
      <c r="Y24" s="90"/>
      <c r="Z24" s="90"/>
      <c r="AA24" s="90"/>
      <c r="AB24" s="82"/>
      <c r="AC24" s="82"/>
      <c r="AD24" s="82"/>
      <c r="AE24" s="82"/>
      <c r="AF24" s="82"/>
      <c r="AG24" s="82"/>
      <c r="AH24" s="82"/>
      <c r="AI24" s="82"/>
      <c r="AJ24" s="82"/>
      <c r="AK24" s="82"/>
      <c r="AL24" s="82"/>
      <c r="AM24" s="82"/>
      <c r="AN24" s="82"/>
      <c r="AO24" s="82"/>
      <c r="AP24" s="82"/>
      <c r="AQ24" s="82"/>
      <c r="AR24" s="82"/>
      <c r="AS24" s="82"/>
      <c r="AT24" s="82"/>
      <c r="AU24" s="82"/>
    </row>
    <row r="25" spans="1:47" ht="24.75" customHeight="1" x14ac:dyDescent="0.2">
      <c r="A25" s="88"/>
      <c r="B25" s="89">
        <v>13</v>
      </c>
      <c r="C25" s="89" t="s">
        <v>237</v>
      </c>
      <c r="D25" s="89"/>
      <c r="E25" s="88"/>
      <c r="F25" s="89"/>
      <c r="G25" s="88"/>
      <c r="H25" s="89"/>
      <c r="I25" s="88"/>
      <c r="J25" s="88"/>
      <c r="K25" s="88"/>
      <c r="L25" s="90"/>
      <c r="M25" s="90"/>
      <c r="N25" s="90"/>
      <c r="O25" s="90"/>
      <c r="P25" s="90"/>
      <c r="Q25" s="90"/>
      <c r="R25" s="90"/>
      <c r="S25" s="90"/>
      <c r="T25" s="90"/>
      <c r="U25" s="90"/>
      <c r="V25" s="90"/>
      <c r="W25" s="90"/>
      <c r="X25" s="90"/>
      <c r="Y25" s="90"/>
      <c r="Z25" s="90"/>
      <c r="AA25" s="90"/>
      <c r="AB25" s="82"/>
      <c r="AC25" s="82"/>
      <c r="AD25" s="82"/>
      <c r="AE25" s="82"/>
      <c r="AF25" s="82"/>
      <c r="AG25" s="82"/>
      <c r="AH25" s="82"/>
      <c r="AI25" s="82"/>
      <c r="AJ25" s="82"/>
      <c r="AK25" s="82"/>
      <c r="AL25" s="82"/>
      <c r="AM25" s="82"/>
      <c r="AN25" s="82"/>
      <c r="AO25" s="82"/>
      <c r="AP25" s="82"/>
      <c r="AQ25" s="82"/>
      <c r="AR25" s="82"/>
      <c r="AS25" s="82"/>
      <c r="AT25" s="82"/>
      <c r="AU25" s="82"/>
    </row>
    <row r="26" spans="1:47" ht="24.75" customHeight="1" x14ac:dyDescent="0.2">
      <c r="A26" s="88"/>
      <c r="B26" s="89">
        <v>14</v>
      </c>
      <c r="C26" s="89" t="s">
        <v>238</v>
      </c>
      <c r="D26" s="89"/>
      <c r="E26" s="88"/>
      <c r="F26" s="89"/>
      <c r="G26" s="88"/>
      <c r="H26" s="89"/>
      <c r="I26" s="88"/>
      <c r="J26" s="88"/>
      <c r="K26" s="88"/>
      <c r="L26" s="90"/>
      <c r="M26" s="90"/>
      <c r="N26" s="90"/>
      <c r="O26" s="90"/>
      <c r="P26" s="90"/>
      <c r="Q26" s="90"/>
      <c r="R26" s="90"/>
      <c r="S26" s="90"/>
      <c r="T26" s="90"/>
      <c r="U26" s="90"/>
      <c r="V26" s="90"/>
      <c r="W26" s="90"/>
      <c r="X26" s="90"/>
      <c r="Y26" s="90"/>
      <c r="Z26" s="90"/>
      <c r="AA26" s="90"/>
      <c r="AB26" s="82"/>
      <c r="AC26" s="82"/>
      <c r="AD26" s="82"/>
      <c r="AE26" s="82"/>
      <c r="AF26" s="82"/>
      <c r="AG26" s="82"/>
      <c r="AH26" s="82"/>
      <c r="AI26" s="82"/>
      <c r="AJ26" s="82"/>
      <c r="AK26" s="82"/>
      <c r="AL26" s="82"/>
      <c r="AM26" s="82"/>
      <c r="AN26" s="82"/>
      <c r="AO26" s="82"/>
      <c r="AP26" s="82"/>
      <c r="AQ26" s="82"/>
      <c r="AR26" s="82"/>
      <c r="AS26" s="82"/>
      <c r="AT26" s="82"/>
      <c r="AU26" s="82"/>
    </row>
    <row r="27" spans="1:47" ht="24.75" customHeight="1" x14ac:dyDescent="0.2">
      <c r="A27" s="88"/>
      <c r="B27" s="89">
        <v>15</v>
      </c>
      <c r="C27" s="89" t="s">
        <v>239</v>
      </c>
      <c r="D27" s="89"/>
      <c r="E27" s="88"/>
      <c r="F27" s="89"/>
      <c r="G27" s="88"/>
      <c r="H27" s="89"/>
      <c r="I27" s="88"/>
      <c r="J27" s="88"/>
      <c r="K27" s="88"/>
      <c r="L27" s="90"/>
      <c r="M27" s="90"/>
      <c r="N27" s="90"/>
      <c r="O27" s="90"/>
      <c r="P27" s="90"/>
      <c r="Q27" s="90"/>
      <c r="R27" s="90"/>
      <c r="S27" s="90"/>
      <c r="T27" s="90"/>
      <c r="U27" s="90"/>
      <c r="V27" s="90"/>
      <c r="W27" s="90"/>
      <c r="X27" s="90"/>
      <c r="Y27" s="90"/>
      <c r="Z27" s="90"/>
      <c r="AA27" s="90"/>
      <c r="AB27" s="82"/>
      <c r="AC27" s="82"/>
      <c r="AD27" s="82"/>
      <c r="AE27" s="82"/>
      <c r="AF27" s="82"/>
      <c r="AG27" s="82"/>
      <c r="AH27" s="82"/>
      <c r="AI27" s="82"/>
      <c r="AJ27" s="82"/>
      <c r="AK27" s="82"/>
      <c r="AL27" s="82"/>
      <c r="AM27" s="82"/>
      <c r="AN27" s="82"/>
      <c r="AO27" s="82"/>
      <c r="AP27" s="82"/>
      <c r="AQ27" s="82"/>
      <c r="AR27" s="82"/>
      <c r="AS27" s="82"/>
      <c r="AT27" s="82"/>
      <c r="AU27" s="82"/>
    </row>
    <row r="28" spans="1:47" ht="24.75" customHeight="1" x14ac:dyDescent="0.2">
      <c r="A28" s="88"/>
      <c r="B28" s="89">
        <v>16</v>
      </c>
      <c r="C28" s="89" t="s">
        <v>240</v>
      </c>
      <c r="D28" s="89"/>
      <c r="E28" s="88"/>
      <c r="F28" s="89"/>
      <c r="G28" s="88"/>
      <c r="H28" s="89"/>
      <c r="I28" s="88"/>
      <c r="J28" s="88"/>
      <c r="K28" s="88"/>
      <c r="L28" s="90"/>
      <c r="M28" s="90"/>
      <c r="N28" s="90"/>
      <c r="O28" s="90"/>
      <c r="P28" s="90"/>
      <c r="Q28" s="90"/>
      <c r="R28" s="90"/>
      <c r="S28" s="90"/>
      <c r="T28" s="90"/>
      <c r="U28" s="90"/>
      <c r="V28" s="90"/>
      <c r="W28" s="90"/>
      <c r="X28" s="90"/>
      <c r="Y28" s="90"/>
      <c r="Z28" s="90"/>
      <c r="AA28" s="90"/>
      <c r="AB28" s="82"/>
      <c r="AC28" s="82"/>
      <c r="AD28" s="82"/>
      <c r="AE28" s="82"/>
      <c r="AF28" s="82"/>
      <c r="AG28" s="82"/>
      <c r="AH28" s="82"/>
      <c r="AI28" s="82"/>
      <c r="AJ28" s="82"/>
      <c r="AK28" s="82"/>
      <c r="AL28" s="82"/>
      <c r="AM28" s="82"/>
      <c r="AN28" s="82"/>
      <c r="AO28" s="82"/>
      <c r="AP28" s="82"/>
      <c r="AQ28" s="82"/>
      <c r="AR28" s="82"/>
      <c r="AS28" s="82"/>
      <c r="AT28" s="82"/>
      <c r="AU28" s="82"/>
    </row>
    <row r="29" spans="1:47" ht="24.75" customHeight="1" x14ac:dyDescent="0.2">
      <c r="A29" s="88"/>
      <c r="B29" s="89">
        <v>17</v>
      </c>
      <c r="C29" s="89" t="s">
        <v>241</v>
      </c>
      <c r="D29" s="89"/>
      <c r="E29" s="88"/>
      <c r="F29" s="89"/>
      <c r="G29" s="88"/>
      <c r="H29" s="89"/>
      <c r="I29" s="88"/>
      <c r="J29" s="88"/>
      <c r="K29" s="88"/>
      <c r="L29" s="90"/>
      <c r="M29" s="90"/>
      <c r="N29" s="90"/>
      <c r="O29" s="90"/>
      <c r="P29" s="90"/>
      <c r="Q29" s="90"/>
      <c r="R29" s="90"/>
      <c r="S29" s="90"/>
      <c r="T29" s="90"/>
      <c r="U29" s="90"/>
      <c r="V29" s="90"/>
      <c r="W29" s="90"/>
      <c r="X29" s="90"/>
      <c r="Y29" s="90"/>
      <c r="Z29" s="90"/>
      <c r="AA29" s="90"/>
      <c r="AB29" s="82"/>
      <c r="AC29" s="82"/>
      <c r="AD29" s="82"/>
      <c r="AE29" s="82"/>
      <c r="AF29" s="82"/>
      <c r="AG29" s="82"/>
      <c r="AH29" s="82"/>
      <c r="AI29" s="82"/>
      <c r="AJ29" s="82"/>
      <c r="AK29" s="82"/>
      <c r="AL29" s="82"/>
      <c r="AM29" s="82"/>
      <c r="AN29" s="82"/>
      <c r="AO29" s="82"/>
      <c r="AP29" s="82"/>
      <c r="AQ29" s="82"/>
      <c r="AR29" s="82"/>
      <c r="AS29" s="82"/>
      <c r="AT29" s="82"/>
      <c r="AU29" s="82"/>
    </row>
    <row r="30" spans="1:47" ht="24.75" customHeight="1" x14ac:dyDescent="0.2">
      <c r="A30" s="88"/>
      <c r="B30" s="89">
        <v>18</v>
      </c>
      <c r="C30" s="89" t="s">
        <v>242</v>
      </c>
      <c r="D30" s="89"/>
      <c r="E30" s="88"/>
      <c r="F30" s="89"/>
      <c r="G30" s="88"/>
      <c r="H30" s="89"/>
      <c r="I30" s="88"/>
      <c r="J30" s="88"/>
      <c r="K30" s="88"/>
      <c r="L30" s="90"/>
      <c r="M30" s="90"/>
      <c r="N30" s="90"/>
      <c r="O30" s="90"/>
      <c r="P30" s="90"/>
      <c r="Q30" s="90"/>
      <c r="R30" s="90"/>
      <c r="S30" s="90"/>
      <c r="T30" s="90"/>
      <c r="U30" s="90"/>
      <c r="V30" s="90"/>
      <c r="W30" s="90"/>
      <c r="X30" s="90"/>
      <c r="Y30" s="90"/>
      <c r="Z30" s="90"/>
      <c r="AA30" s="90"/>
      <c r="AB30" s="82"/>
      <c r="AC30" s="82"/>
      <c r="AD30" s="82"/>
      <c r="AE30" s="82"/>
      <c r="AF30" s="82"/>
      <c r="AG30" s="82"/>
      <c r="AH30" s="82"/>
      <c r="AI30" s="82"/>
      <c r="AJ30" s="82"/>
      <c r="AK30" s="82"/>
      <c r="AL30" s="82"/>
      <c r="AM30" s="82"/>
      <c r="AN30" s="82"/>
      <c r="AO30" s="82"/>
      <c r="AP30" s="82"/>
      <c r="AQ30" s="82"/>
      <c r="AR30" s="82"/>
      <c r="AS30" s="82"/>
      <c r="AT30" s="82"/>
      <c r="AU30" s="82"/>
    </row>
    <row r="31" spans="1:47" ht="24.75" customHeight="1" x14ac:dyDescent="0.2">
      <c r="A31" s="88"/>
      <c r="B31" s="89">
        <v>19</v>
      </c>
      <c r="C31" s="89" t="s">
        <v>243</v>
      </c>
      <c r="D31" s="89"/>
      <c r="E31" s="88"/>
      <c r="F31" s="89"/>
      <c r="G31" s="88"/>
      <c r="H31" s="89"/>
      <c r="I31" s="88"/>
      <c r="J31" s="88"/>
      <c r="K31" s="88"/>
      <c r="L31" s="90"/>
      <c r="M31" s="90"/>
      <c r="N31" s="90"/>
      <c r="O31" s="90"/>
      <c r="P31" s="90"/>
      <c r="Q31" s="90"/>
      <c r="R31" s="90"/>
      <c r="S31" s="90"/>
      <c r="T31" s="90"/>
      <c r="U31" s="90"/>
      <c r="V31" s="90"/>
      <c r="W31" s="90"/>
      <c r="X31" s="90"/>
      <c r="Y31" s="90"/>
      <c r="Z31" s="90"/>
      <c r="AA31" s="90"/>
      <c r="AB31" s="82"/>
      <c r="AC31" s="82"/>
      <c r="AD31" s="82"/>
      <c r="AE31" s="82"/>
      <c r="AF31" s="82"/>
      <c r="AG31" s="82"/>
      <c r="AH31" s="82"/>
      <c r="AI31" s="82"/>
      <c r="AJ31" s="82"/>
      <c r="AK31" s="82"/>
      <c r="AL31" s="82"/>
      <c r="AM31" s="82"/>
      <c r="AN31" s="82"/>
      <c r="AO31" s="82"/>
      <c r="AP31" s="82"/>
      <c r="AQ31" s="82"/>
      <c r="AR31" s="82"/>
      <c r="AS31" s="82"/>
      <c r="AT31" s="82"/>
      <c r="AU31" s="82"/>
    </row>
    <row r="32" spans="1:47" ht="24.75" customHeight="1" x14ac:dyDescent="0.2">
      <c r="A32" s="88"/>
      <c r="B32" s="89">
        <v>20</v>
      </c>
      <c r="C32" s="89" t="s">
        <v>244</v>
      </c>
      <c r="D32" s="89"/>
      <c r="E32" s="88"/>
      <c r="F32" s="89"/>
      <c r="G32" s="88"/>
      <c r="H32" s="89"/>
      <c r="I32" s="88"/>
      <c r="J32" s="88"/>
      <c r="K32" s="88"/>
      <c r="L32" s="90"/>
      <c r="M32" s="90"/>
      <c r="N32" s="90"/>
      <c r="O32" s="90"/>
      <c r="P32" s="90"/>
      <c r="Q32" s="90"/>
      <c r="R32" s="90"/>
      <c r="S32" s="90"/>
      <c r="T32" s="90"/>
      <c r="U32" s="90"/>
      <c r="V32" s="90"/>
      <c r="W32" s="90"/>
      <c r="X32" s="90"/>
      <c r="Y32" s="90"/>
      <c r="Z32" s="90"/>
      <c r="AA32" s="90"/>
      <c r="AB32" s="82"/>
      <c r="AC32" s="82"/>
      <c r="AD32" s="82"/>
      <c r="AE32" s="82"/>
      <c r="AF32" s="82"/>
      <c r="AG32" s="82"/>
      <c r="AH32" s="82"/>
      <c r="AI32" s="82"/>
      <c r="AJ32" s="82"/>
      <c r="AK32" s="82"/>
      <c r="AL32" s="82"/>
      <c r="AM32" s="82"/>
      <c r="AN32" s="82"/>
      <c r="AO32" s="82"/>
      <c r="AP32" s="82"/>
      <c r="AQ32" s="82"/>
      <c r="AR32" s="82"/>
      <c r="AS32" s="82"/>
      <c r="AT32" s="82"/>
      <c r="AU32" s="82"/>
    </row>
    <row r="33" spans="1:47" ht="24.75" customHeight="1" x14ac:dyDescent="0.2">
      <c r="A33" s="88"/>
      <c r="B33" s="89">
        <v>77</v>
      </c>
      <c r="C33" s="89" t="s">
        <v>245</v>
      </c>
      <c r="D33" s="89"/>
      <c r="E33" s="88"/>
      <c r="F33" s="89"/>
      <c r="G33" s="88"/>
      <c r="H33" s="89"/>
      <c r="I33" s="88"/>
      <c r="J33" s="88"/>
      <c r="K33" s="88"/>
      <c r="L33" s="90"/>
      <c r="M33" s="90"/>
      <c r="N33" s="90"/>
      <c r="O33" s="90"/>
      <c r="P33" s="90"/>
      <c r="Q33" s="90"/>
      <c r="R33" s="90"/>
      <c r="S33" s="90"/>
      <c r="T33" s="90"/>
      <c r="U33" s="90"/>
      <c r="V33" s="90"/>
      <c r="W33" s="90"/>
      <c r="X33" s="90"/>
      <c r="Y33" s="90"/>
      <c r="Z33" s="90"/>
      <c r="AA33" s="90"/>
      <c r="AB33" s="82"/>
      <c r="AC33" s="82"/>
      <c r="AD33" s="82"/>
      <c r="AE33" s="82"/>
      <c r="AF33" s="82"/>
      <c r="AG33" s="82"/>
      <c r="AH33" s="82"/>
      <c r="AI33" s="82"/>
      <c r="AJ33" s="82"/>
      <c r="AK33" s="82"/>
      <c r="AL33" s="82"/>
      <c r="AM33" s="82"/>
      <c r="AN33" s="82"/>
      <c r="AO33" s="82"/>
      <c r="AP33" s="82"/>
      <c r="AQ33" s="82"/>
      <c r="AR33" s="82"/>
      <c r="AS33" s="82"/>
      <c r="AT33" s="82"/>
      <c r="AU33" s="82"/>
    </row>
    <row r="34" spans="1:47" ht="24.75" customHeight="1" x14ac:dyDescent="0.2">
      <c r="A34" s="788"/>
      <c r="B34" s="559"/>
      <c r="C34" s="560"/>
      <c r="D34" s="91">
        <f t="shared" ref="D34:AA34" si="6">SUM(D13:D33)</f>
        <v>0</v>
      </c>
      <c r="E34" s="91">
        <f t="shared" si="6"/>
        <v>0</v>
      </c>
      <c r="F34" s="91">
        <f t="shared" si="6"/>
        <v>0</v>
      </c>
      <c r="G34" s="91">
        <f t="shared" si="6"/>
        <v>0</v>
      </c>
      <c r="H34" s="91">
        <f t="shared" si="6"/>
        <v>0</v>
      </c>
      <c r="I34" s="91">
        <f t="shared" si="6"/>
        <v>0</v>
      </c>
      <c r="J34" s="91">
        <f t="shared" si="6"/>
        <v>0</v>
      </c>
      <c r="K34" s="91">
        <f t="shared" si="6"/>
        <v>0</v>
      </c>
      <c r="L34" s="92">
        <f t="shared" si="6"/>
        <v>0</v>
      </c>
      <c r="M34" s="92">
        <f t="shared" si="6"/>
        <v>0</v>
      </c>
      <c r="N34" s="92">
        <f t="shared" si="6"/>
        <v>0</v>
      </c>
      <c r="O34" s="92">
        <f t="shared" si="6"/>
        <v>0</v>
      </c>
      <c r="P34" s="92">
        <f t="shared" si="6"/>
        <v>0</v>
      </c>
      <c r="Q34" s="92">
        <f t="shared" si="6"/>
        <v>0</v>
      </c>
      <c r="R34" s="92">
        <f t="shared" si="6"/>
        <v>0</v>
      </c>
      <c r="S34" s="92">
        <f t="shared" si="6"/>
        <v>0</v>
      </c>
      <c r="T34" s="92">
        <f t="shared" si="6"/>
        <v>0</v>
      </c>
      <c r="U34" s="92">
        <f t="shared" si="6"/>
        <v>0</v>
      </c>
      <c r="V34" s="92">
        <f t="shared" si="6"/>
        <v>0</v>
      </c>
      <c r="W34" s="92">
        <f t="shared" si="6"/>
        <v>0</v>
      </c>
      <c r="X34" s="92">
        <f t="shared" si="6"/>
        <v>0</v>
      </c>
      <c r="Y34" s="92">
        <f t="shared" si="6"/>
        <v>0</v>
      </c>
      <c r="Z34" s="92">
        <f t="shared" si="6"/>
        <v>0</v>
      </c>
      <c r="AA34" s="92">
        <f t="shared" si="6"/>
        <v>0</v>
      </c>
      <c r="AB34" s="82"/>
      <c r="AC34" s="82"/>
      <c r="AD34" s="82"/>
      <c r="AE34" s="82"/>
      <c r="AF34" s="82"/>
      <c r="AG34" s="82"/>
      <c r="AH34" s="82"/>
      <c r="AI34" s="82"/>
      <c r="AJ34" s="82"/>
      <c r="AK34" s="82"/>
      <c r="AL34" s="82"/>
      <c r="AM34" s="82"/>
      <c r="AN34" s="82"/>
      <c r="AO34" s="82"/>
      <c r="AP34" s="82"/>
      <c r="AQ34" s="82"/>
      <c r="AR34" s="82"/>
      <c r="AS34" s="82"/>
      <c r="AT34" s="82"/>
      <c r="AU34" s="82"/>
    </row>
    <row r="35" spans="1:47" ht="24.75" customHeight="1" x14ac:dyDescent="0.2">
      <c r="A35" s="88"/>
      <c r="B35" s="89"/>
      <c r="C35" s="89"/>
      <c r="D35" s="89"/>
      <c r="E35" s="88"/>
      <c r="F35" s="89"/>
      <c r="G35" s="88"/>
      <c r="H35" s="89"/>
      <c r="I35" s="88"/>
      <c r="J35" s="88"/>
      <c r="K35" s="88"/>
      <c r="L35" s="90"/>
      <c r="M35" s="90"/>
      <c r="N35" s="90"/>
      <c r="O35" s="90"/>
      <c r="P35" s="90"/>
      <c r="Q35" s="90"/>
      <c r="R35" s="90"/>
      <c r="S35" s="90"/>
      <c r="T35" s="90"/>
      <c r="U35" s="90"/>
      <c r="V35" s="90"/>
      <c r="W35" s="90"/>
      <c r="X35" s="90"/>
      <c r="Y35" s="90"/>
      <c r="Z35" s="90"/>
      <c r="AA35" s="90"/>
      <c r="AB35" s="74"/>
      <c r="AC35" s="74"/>
      <c r="AD35" s="74"/>
      <c r="AE35" s="74"/>
      <c r="AF35" s="74"/>
      <c r="AG35" s="74"/>
      <c r="AH35" s="74"/>
      <c r="AI35" s="74"/>
      <c r="AJ35" s="74"/>
      <c r="AK35" s="74"/>
      <c r="AL35" s="74"/>
      <c r="AM35" s="74"/>
      <c r="AN35" s="74"/>
      <c r="AO35" s="74"/>
      <c r="AP35" s="74"/>
      <c r="AQ35" s="74"/>
      <c r="AR35" s="74"/>
      <c r="AS35" s="74"/>
      <c r="AT35" s="74"/>
      <c r="AU35" s="74"/>
    </row>
    <row r="36" spans="1:47" ht="24.75" customHeight="1" x14ac:dyDescent="0.2">
      <c r="A36" s="88"/>
      <c r="B36" s="89"/>
      <c r="C36" s="89"/>
      <c r="D36" s="89"/>
      <c r="E36" s="88"/>
      <c r="F36" s="89"/>
      <c r="G36" s="88"/>
      <c r="H36" s="89"/>
      <c r="I36" s="88"/>
      <c r="J36" s="88"/>
      <c r="K36" s="88"/>
      <c r="L36" s="90"/>
      <c r="M36" s="90"/>
      <c r="N36" s="90"/>
      <c r="O36" s="90"/>
      <c r="P36" s="90"/>
      <c r="Q36" s="90"/>
      <c r="R36" s="90"/>
      <c r="S36" s="90"/>
      <c r="T36" s="90"/>
      <c r="U36" s="90"/>
      <c r="V36" s="90"/>
      <c r="W36" s="90"/>
      <c r="X36" s="90"/>
      <c r="Y36" s="90"/>
      <c r="Z36" s="90"/>
      <c r="AA36" s="90"/>
      <c r="AB36" s="74"/>
      <c r="AC36" s="74"/>
      <c r="AD36" s="74"/>
      <c r="AE36" s="74"/>
      <c r="AF36" s="74"/>
      <c r="AG36" s="74"/>
      <c r="AH36" s="74"/>
      <c r="AI36" s="74"/>
      <c r="AJ36" s="74"/>
      <c r="AK36" s="74"/>
      <c r="AL36" s="74"/>
      <c r="AM36" s="74"/>
      <c r="AN36" s="74"/>
      <c r="AO36" s="74"/>
      <c r="AP36" s="74"/>
      <c r="AQ36" s="74"/>
      <c r="AR36" s="74"/>
      <c r="AS36" s="74"/>
      <c r="AT36" s="74"/>
      <c r="AU36" s="74"/>
    </row>
    <row r="37" spans="1:47" ht="24.75" customHeight="1" x14ac:dyDescent="0.2">
      <c r="A37" s="88"/>
      <c r="B37" s="89"/>
      <c r="C37" s="89"/>
      <c r="D37" s="89"/>
      <c r="E37" s="88"/>
      <c r="F37" s="89"/>
      <c r="G37" s="88"/>
      <c r="H37" s="89"/>
      <c r="I37" s="88"/>
      <c r="J37" s="88"/>
      <c r="K37" s="88"/>
      <c r="L37" s="90"/>
      <c r="M37" s="90"/>
      <c r="N37" s="90"/>
      <c r="O37" s="90"/>
      <c r="P37" s="90"/>
      <c r="Q37" s="90"/>
      <c r="R37" s="90"/>
      <c r="S37" s="90"/>
      <c r="T37" s="90"/>
      <c r="U37" s="90"/>
      <c r="V37" s="90"/>
      <c r="W37" s="90"/>
      <c r="X37" s="90"/>
      <c r="Y37" s="90"/>
      <c r="Z37" s="90"/>
      <c r="AA37" s="90"/>
      <c r="AB37" s="74"/>
      <c r="AC37" s="74"/>
      <c r="AD37" s="74"/>
      <c r="AE37" s="74"/>
      <c r="AF37" s="74"/>
      <c r="AG37" s="74"/>
      <c r="AH37" s="74"/>
      <c r="AI37" s="74"/>
      <c r="AJ37" s="74"/>
      <c r="AK37" s="74"/>
      <c r="AL37" s="74"/>
      <c r="AM37" s="74"/>
      <c r="AN37" s="74"/>
      <c r="AO37" s="74"/>
      <c r="AP37" s="74"/>
      <c r="AQ37" s="74"/>
      <c r="AR37" s="74"/>
      <c r="AS37" s="74"/>
      <c r="AT37" s="74"/>
      <c r="AU37" s="74"/>
    </row>
    <row r="38" spans="1:47" ht="24.75" customHeight="1" x14ac:dyDescent="0.2">
      <c r="A38" s="88"/>
      <c r="B38" s="89"/>
      <c r="C38" s="89"/>
      <c r="D38" s="89"/>
      <c r="E38" s="88"/>
      <c r="F38" s="89"/>
      <c r="G38" s="88"/>
      <c r="H38" s="89"/>
      <c r="I38" s="88"/>
      <c r="J38" s="88"/>
      <c r="K38" s="88"/>
      <c r="L38" s="90"/>
      <c r="M38" s="90"/>
      <c r="N38" s="90"/>
      <c r="O38" s="90"/>
      <c r="P38" s="90"/>
      <c r="Q38" s="90"/>
      <c r="R38" s="90"/>
      <c r="S38" s="90"/>
      <c r="T38" s="90"/>
      <c r="U38" s="90"/>
      <c r="V38" s="90"/>
      <c r="W38" s="90"/>
      <c r="X38" s="90"/>
      <c r="Y38" s="90"/>
      <c r="Z38" s="90"/>
      <c r="AA38" s="90"/>
      <c r="AB38" s="74"/>
      <c r="AC38" s="74"/>
      <c r="AD38" s="74"/>
      <c r="AE38" s="74"/>
      <c r="AF38" s="74"/>
      <c r="AG38" s="74"/>
      <c r="AH38" s="74"/>
      <c r="AI38" s="74"/>
      <c r="AJ38" s="74"/>
      <c r="AK38" s="74"/>
      <c r="AL38" s="74"/>
      <c r="AM38" s="74"/>
      <c r="AN38" s="74"/>
      <c r="AO38" s="74"/>
      <c r="AP38" s="74"/>
      <c r="AQ38" s="74"/>
      <c r="AR38" s="74"/>
      <c r="AS38" s="74"/>
      <c r="AT38" s="74"/>
      <c r="AU38" s="74"/>
    </row>
    <row r="39" spans="1:47" ht="24.75" customHeight="1" x14ac:dyDescent="0.2">
      <c r="A39" s="88"/>
      <c r="B39" s="89"/>
      <c r="C39" s="88"/>
      <c r="D39" s="89"/>
      <c r="E39" s="88"/>
      <c r="F39" s="89"/>
      <c r="G39" s="88"/>
      <c r="H39" s="89"/>
      <c r="I39" s="88"/>
      <c r="J39" s="88"/>
      <c r="K39" s="88"/>
      <c r="L39" s="90"/>
      <c r="M39" s="90"/>
      <c r="N39" s="90"/>
      <c r="O39" s="90"/>
      <c r="P39" s="90"/>
      <c r="Q39" s="90"/>
      <c r="R39" s="90"/>
      <c r="S39" s="90"/>
      <c r="T39" s="90"/>
      <c r="U39" s="90"/>
      <c r="V39" s="90"/>
      <c r="W39" s="90"/>
      <c r="X39" s="90"/>
      <c r="Y39" s="90"/>
      <c r="Z39" s="90"/>
      <c r="AA39" s="90"/>
      <c r="AB39" s="74"/>
      <c r="AC39" s="74"/>
      <c r="AD39" s="74"/>
      <c r="AE39" s="74"/>
      <c r="AF39" s="74"/>
      <c r="AG39" s="74"/>
      <c r="AH39" s="74"/>
      <c r="AI39" s="74"/>
      <c r="AJ39" s="74"/>
      <c r="AK39" s="74"/>
      <c r="AL39" s="74"/>
      <c r="AM39" s="74"/>
      <c r="AN39" s="74"/>
      <c r="AO39" s="74"/>
      <c r="AP39" s="74"/>
      <c r="AQ39" s="74"/>
      <c r="AR39" s="74"/>
      <c r="AS39" s="74"/>
      <c r="AT39" s="74"/>
      <c r="AU39" s="74"/>
    </row>
    <row r="40" spans="1:47" ht="24.75" customHeight="1" x14ac:dyDescent="0.2">
      <c r="A40" s="88"/>
      <c r="B40" s="89"/>
      <c r="C40" s="88"/>
      <c r="D40" s="89"/>
      <c r="E40" s="88"/>
      <c r="F40" s="89"/>
      <c r="G40" s="88"/>
      <c r="H40" s="89"/>
      <c r="I40" s="88"/>
      <c r="J40" s="88"/>
      <c r="K40" s="88"/>
      <c r="L40" s="90"/>
      <c r="M40" s="90"/>
      <c r="N40" s="90"/>
      <c r="O40" s="90"/>
      <c r="P40" s="90"/>
      <c r="Q40" s="90"/>
      <c r="R40" s="90"/>
      <c r="S40" s="90"/>
      <c r="T40" s="90"/>
      <c r="U40" s="90"/>
      <c r="V40" s="90"/>
      <c r="W40" s="90"/>
      <c r="X40" s="90"/>
      <c r="Y40" s="90"/>
      <c r="Z40" s="90"/>
      <c r="AA40" s="90"/>
      <c r="AB40" s="74"/>
      <c r="AC40" s="74"/>
      <c r="AD40" s="74"/>
      <c r="AE40" s="74"/>
      <c r="AF40" s="74"/>
      <c r="AG40" s="74"/>
      <c r="AH40" s="74"/>
      <c r="AI40" s="74"/>
      <c r="AJ40" s="74"/>
      <c r="AK40" s="74"/>
      <c r="AL40" s="74"/>
      <c r="AM40" s="74"/>
      <c r="AN40" s="74"/>
      <c r="AO40" s="74"/>
      <c r="AP40" s="74"/>
      <c r="AQ40" s="74"/>
      <c r="AR40" s="74"/>
      <c r="AS40" s="74"/>
      <c r="AT40" s="74"/>
      <c r="AU40" s="74"/>
    </row>
    <row r="41" spans="1:47" ht="24.75" customHeight="1" x14ac:dyDescent="0.2">
      <c r="A41" s="88"/>
      <c r="B41" s="89"/>
      <c r="C41" s="88"/>
      <c r="D41" s="89"/>
      <c r="E41" s="88"/>
      <c r="F41" s="89"/>
      <c r="G41" s="88"/>
      <c r="H41" s="89"/>
      <c r="I41" s="88"/>
      <c r="J41" s="88"/>
      <c r="K41" s="88"/>
      <c r="L41" s="90"/>
      <c r="M41" s="90"/>
      <c r="N41" s="90"/>
      <c r="O41" s="90"/>
      <c r="P41" s="90"/>
      <c r="Q41" s="90"/>
      <c r="R41" s="90"/>
      <c r="S41" s="90"/>
      <c r="T41" s="90"/>
      <c r="U41" s="90"/>
      <c r="V41" s="90"/>
      <c r="W41" s="90"/>
      <c r="X41" s="90"/>
      <c r="Y41" s="90"/>
      <c r="Z41" s="90"/>
      <c r="AA41" s="90"/>
      <c r="AB41" s="74"/>
      <c r="AC41" s="74"/>
      <c r="AD41" s="74"/>
      <c r="AE41" s="74"/>
      <c r="AF41" s="74"/>
      <c r="AG41" s="74"/>
      <c r="AH41" s="74"/>
      <c r="AI41" s="74"/>
      <c r="AJ41" s="74"/>
      <c r="AK41" s="74"/>
      <c r="AL41" s="74"/>
      <c r="AM41" s="74"/>
      <c r="AN41" s="74"/>
      <c r="AO41" s="74"/>
      <c r="AP41" s="74"/>
      <c r="AQ41" s="74"/>
      <c r="AR41" s="74"/>
      <c r="AS41" s="74"/>
      <c r="AT41" s="74"/>
      <c r="AU41" s="74"/>
    </row>
    <row r="42" spans="1:47" ht="24.75" customHeight="1" x14ac:dyDescent="0.2">
      <c r="A42" s="88"/>
      <c r="B42" s="89"/>
      <c r="C42" s="88"/>
      <c r="D42" s="89"/>
      <c r="E42" s="88"/>
      <c r="F42" s="89"/>
      <c r="G42" s="88"/>
      <c r="H42" s="89"/>
      <c r="I42" s="88"/>
      <c r="J42" s="88"/>
      <c r="K42" s="88"/>
      <c r="L42" s="90"/>
      <c r="M42" s="90"/>
      <c r="N42" s="90"/>
      <c r="O42" s="90"/>
      <c r="P42" s="90"/>
      <c r="Q42" s="90"/>
      <c r="R42" s="90"/>
      <c r="S42" s="90"/>
      <c r="T42" s="90"/>
      <c r="U42" s="90"/>
      <c r="V42" s="90"/>
      <c r="W42" s="90"/>
      <c r="X42" s="90"/>
      <c r="Y42" s="90"/>
      <c r="Z42" s="90"/>
      <c r="AA42" s="90"/>
      <c r="AB42" s="74"/>
      <c r="AC42" s="74"/>
      <c r="AD42" s="74"/>
      <c r="AE42" s="74"/>
      <c r="AF42" s="74"/>
      <c r="AG42" s="74"/>
      <c r="AH42" s="74"/>
      <c r="AI42" s="74"/>
      <c r="AJ42" s="74"/>
      <c r="AK42" s="74"/>
      <c r="AL42" s="74"/>
      <c r="AM42" s="74"/>
      <c r="AN42" s="74"/>
      <c r="AO42" s="74"/>
      <c r="AP42" s="74"/>
      <c r="AQ42" s="74"/>
      <c r="AR42" s="74"/>
      <c r="AS42" s="74"/>
      <c r="AT42" s="74"/>
      <c r="AU42" s="74"/>
    </row>
    <row r="43" spans="1:47" ht="24.75" customHeight="1" x14ac:dyDescent="0.2">
      <c r="A43" s="88"/>
      <c r="B43" s="89"/>
      <c r="C43" s="88"/>
      <c r="D43" s="89"/>
      <c r="E43" s="88"/>
      <c r="F43" s="89"/>
      <c r="G43" s="88"/>
      <c r="H43" s="89"/>
      <c r="I43" s="88"/>
      <c r="J43" s="88"/>
      <c r="K43" s="88"/>
      <c r="L43" s="90"/>
      <c r="M43" s="90"/>
      <c r="N43" s="90"/>
      <c r="O43" s="90"/>
      <c r="P43" s="90"/>
      <c r="Q43" s="90"/>
      <c r="R43" s="90"/>
      <c r="S43" s="90"/>
      <c r="T43" s="90"/>
      <c r="U43" s="90"/>
      <c r="V43" s="90"/>
      <c r="W43" s="90"/>
      <c r="X43" s="90"/>
      <c r="Y43" s="90"/>
      <c r="Z43" s="90"/>
      <c r="AA43" s="90"/>
      <c r="AB43" s="74"/>
      <c r="AC43" s="74"/>
      <c r="AD43" s="74"/>
      <c r="AE43" s="74"/>
      <c r="AF43" s="74"/>
      <c r="AG43" s="74"/>
      <c r="AH43" s="74"/>
      <c r="AI43" s="74"/>
      <c r="AJ43" s="74"/>
      <c r="AK43" s="74"/>
      <c r="AL43" s="74"/>
      <c r="AM43" s="74"/>
      <c r="AN43" s="74"/>
      <c r="AO43" s="74"/>
      <c r="AP43" s="74"/>
      <c r="AQ43" s="74"/>
      <c r="AR43" s="74"/>
      <c r="AS43" s="74"/>
      <c r="AT43" s="74"/>
      <c r="AU43" s="74"/>
    </row>
    <row r="44" spans="1:47" ht="24.75" customHeight="1" x14ac:dyDescent="0.2">
      <c r="A44" s="88"/>
      <c r="B44" s="89"/>
      <c r="C44" s="88"/>
      <c r="D44" s="89"/>
      <c r="E44" s="88"/>
      <c r="F44" s="89"/>
      <c r="G44" s="88"/>
      <c r="H44" s="89"/>
      <c r="I44" s="88"/>
      <c r="J44" s="88"/>
      <c r="K44" s="88"/>
      <c r="L44" s="90"/>
      <c r="M44" s="90"/>
      <c r="N44" s="90"/>
      <c r="O44" s="90"/>
      <c r="P44" s="90"/>
      <c r="Q44" s="90"/>
      <c r="R44" s="90"/>
      <c r="S44" s="90"/>
      <c r="T44" s="90"/>
      <c r="U44" s="90"/>
      <c r="V44" s="90"/>
      <c r="W44" s="90"/>
      <c r="X44" s="90"/>
      <c r="Y44" s="90"/>
      <c r="Z44" s="90"/>
      <c r="AA44" s="90"/>
      <c r="AB44" s="74"/>
      <c r="AC44" s="74"/>
      <c r="AD44" s="74"/>
      <c r="AE44" s="74"/>
      <c r="AF44" s="74"/>
      <c r="AG44" s="74"/>
      <c r="AH44" s="74"/>
      <c r="AI44" s="74"/>
      <c r="AJ44" s="74"/>
      <c r="AK44" s="74"/>
      <c r="AL44" s="74"/>
      <c r="AM44" s="74"/>
      <c r="AN44" s="74"/>
      <c r="AO44" s="74"/>
      <c r="AP44" s="74"/>
      <c r="AQ44" s="74"/>
      <c r="AR44" s="74"/>
      <c r="AS44" s="74"/>
      <c r="AT44" s="74"/>
      <c r="AU44" s="74"/>
    </row>
    <row r="45" spans="1:47" ht="24.75" customHeight="1" x14ac:dyDescent="0.2">
      <c r="A45" s="88"/>
      <c r="B45" s="89"/>
      <c r="C45" s="88"/>
      <c r="D45" s="89"/>
      <c r="E45" s="88"/>
      <c r="F45" s="89"/>
      <c r="G45" s="88"/>
      <c r="H45" s="89"/>
      <c r="I45" s="88"/>
      <c r="J45" s="88"/>
      <c r="K45" s="88"/>
      <c r="L45" s="90"/>
      <c r="M45" s="90"/>
      <c r="N45" s="90"/>
      <c r="O45" s="90"/>
      <c r="P45" s="90"/>
      <c r="Q45" s="90"/>
      <c r="R45" s="90"/>
      <c r="S45" s="90"/>
      <c r="T45" s="90"/>
      <c r="U45" s="90"/>
      <c r="V45" s="90"/>
      <c r="W45" s="90"/>
      <c r="X45" s="90"/>
      <c r="Y45" s="90"/>
      <c r="Z45" s="90"/>
      <c r="AA45" s="90"/>
      <c r="AB45" s="74"/>
      <c r="AC45" s="74"/>
      <c r="AD45" s="74"/>
      <c r="AE45" s="74"/>
      <c r="AF45" s="74"/>
      <c r="AG45" s="74"/>
      <c r="AH45" s="74"/>
      <c r="AI45" s="74"/>
      <c r="AJ45" s="74"/>
      <c r="AK45" s="74"/>
      <c r="AL45" s="74"/>
      <c r="AM45" s="74"/>
      <c r="AN45" s="74"/>
      <c r="AO45" s="74"/>
      <c r="AP45" s="74"/>
      <c r="AQ45" s="74"/>
      <c r="AR45" s="74"/>
      <c r="AS45" s="74"/>
      <c r="AT45" s="74"/>
      <c r="AU45" s="74"/>
    </row>
    <row r="46" spans="1:47" ht="24.75" customHeight="1" x14ac:dyDescent="0.2">
      <c r="A46" s="88"/>
      <c r="B46" s="89"/>
      <c r="C46" s="88"/>
      <c r="D46" s="89"/>
      <c r="E46" s="88"/>
      <c r="F46" s="89"/>
      <c r="G46" s="88"/>
      <c r="H46" s="89"/>
      <c r="I46" s="88"/>
      <c r="J46" s="88"/>
      <c r="K46" s="88"/>
      <c r="L46" s="90"/>
      <c r="M46" s="90"/>
      <c r="N46" s="90"/>
      <c r="O46" s="90"/>
      <c r="P46" s="90"/>
      <c r="Q46" s="90"/>
      <c r="R46" s="90"/>
      <c r="S46" s="90"/>
      <c r="T46" s="90"/>
      <c r="U46" s="90"/>
      <c r="V46" s="90"/>
      <c r="W46" s="90"/>
      <c r="X46" s="90"/>
      <c r="Y46" s="90"/>
      <c r="Z46" s="90"/>
      <c r="AA46" s="90"/>
      <c r="AB46" s="74"/>
      <c r="AC46" s="74"/>
      <c r="AD46" s="74"/>
      <c r="AE46" s="74"/>
      <c r="AF46" s="74"/>
      <c r="AG46" s="74"/>
      <c r="AH46" s="74"/>
      <c r="AI46" s="74"/>
      <c r="AJ46" s="74"/>
      <c r="AK46" s="74"/>
      <c r="AL46" s="74"/>
      <c r="AM46" s="74"/>
      <c r="AN46" s="74"/>
      <c r="AO46" s="74"/>
      <c r="AP46" s="74"/>
      <c r="AQ46" s="74"/>
      <c r="AR46" s="74"/>
      <c r="AS46" s="74"/>
      <c r="AT46" s="74"/>
      <c r="AU46" s="74"/>
    </row>
    <row r="47" spans="1:47" ht="24.75" customHeight="1" x14ac:dyDescent="0.2">
      <c r="A47" s="88"/>
      <c r="B47" s="89"/>
      <c r="C47" s="88"/>
      <c r="D47" s="89"/>
      <c r="E47" s="88"/>
      <c r="F47" s="89"/>
      <c r="G47" s="88"/>
      <c r="H47" s="89"/>
      <c r="I47" s="88"/>
      <c r="J47" s="88"/>
      <c r="K47" s="88"/>
      <c r="L47" s="90"/>
      <c r="M47" s="90"/>
      <c r="N47" s="90"/>
      <c r="O47" s="90"/>
      <c r="P47" s="90"/>
      <c r="Q47" s="90"/>
      <c r="R47" s="90"/>
      <c r="S47" s="90"/>
      <c r="T47" s="90"/>
      <c r="U47" s="90"/>
      <c r="V47" s="90"/>
      <c r="W47" s="90"/>
      <c r="X47" s="90"/>
      <c r="Y47" s="90"/>
      <c r="Z47" s="90"/>
      <c r="AA47" s="90"/>
      <c r="AB47" s="74"/>
      <c r="AC47" s="74"/>
      <c r="AD47" s="74"/>
      <c r="AE47" s="74"/>
      <c r="AF47" s="74"/>
      <c r="AG47" s="74"/>
      <c r="AH47" s="74"/>
      <c r="AI47" s="74"/>
      <c r="AJ47" s="74"/>
      <c r="AK47" s="74"/>
      <c r="AL47" s="74"/>
      <c r="AM47" s="74"/>
      <c r="AN47" s="74"/>
      <c r="AO47" s="74"/>
      <c r="AP47" s="74"/>
      <c r="AQ47" s="74"/>
      <c r="AR47" s="74"/>
      <c r="AS47" s="74"/>
      <c r="AT47" s="74"/>
      <c r="AU47" s="74"/>
    </row>
    <row r="48" spans="1:47" ht="24.75" customHeight="1" x14ac:dyDescent="0.2">
      <c r="A48" s="88"/>
      <c r="B48" s="89"/>
      <c r="C48" s="88"/>
      <c r="D48" s="89"/>
      <c r="E48" s="88"/>
      <c r="F48" s="89"/>
      <c r="G48" s="88"/>
      <c r="H48" s="89"/>
      <c r="I48" s="88"/>
      <c r="J48" s="88"/>
      <c r="K48" s="88"/>
      <c r="L48" s="90"/>
      <c r="M48" s="90"/>
      <c r="N48" s="90"/>
      <c r="O48" s="90"/>
      <c r="P48" s="90"/>
      <c r="Q48" s="90"/>
      <c r="R48" s="90"/>
      <c r="S48" s="90"/>
      <c r="T48" s="90"/>
      <c r="U48" s="90"/>
      <c r="V48" s="90"/>
      <c r="W48" s="90"/>
      <c r="X48" s="90"/>
      <c r="Y48" s="90"/>
      <c r="Z48" s="90"/>
      <c r="AA48" s="90"/>
      <c r="AB48" s="74"/>
      <c r="AC48" s="74"/>
      <c r="AD48" s="74"/>
      <c r="AE48" s="74"/>
      <c r="AF48" s="74"/>
      <c r="AG48" s="74"/>
      <c r="AH48" s="74"/>
      <c r="AI48" s="74"/>
      <c r="AJ48" s="74"/>
      <c r="AK48" s="74"/>
      <c r="AL48" s="74"/>
      <c r="AM48" s="74"/>
      <c r="AN48" s="74"/>
      <c r="AO48" s="74"/>
      <c r="AP48" s="74"/>
      <c r="AQ48" s="74"/>
      <c r="AR48" s="74"/>
      <c r="AS48" s="74"/>
      <c r="AT48" s="74"/>
      <c r="AU48" s="74"/>
    </row>
    <row r="49" spans="1:47" ht="24.75" customHeight="1" x14ac:dyDescent="0.2">
      <c r="A49" s="88"/>
      <c r="B49" s="89"/>
      <c r="C49" s="88"/>
      <c r="D49" s="89"/>
      <c r="E49" s="88"/>
      <c r="F49" s="89"/>
      <c r="G49" s="88"/>
      <c r="H49" s="89"/>
      <c r="I49" s="88"/>
      <c r="J49" s="88"/>
      <c r="K49" s="88"/>
      <c r="L49" s="90"/>
      <c r="M49" s="90"/>
      <c r="N49" s="90"/>
      <c r="O49" s="90"/>
      <c r="P49" s="90"/>
      <c r="Q49" s="90"/>
      <c r="R49" s="90"/>
      <c r="S49" s="90"/>
      <c r="T49" s="90"/>
      <c r="U49" s="90"/>
      <c r="V49" s="90"/>
      <c r="W49" s="90"/>
      <c r="X49" s="90"/>
      <c r="Y49" s="90"/>
      <c r="Z49" s="90"/>
      <c r="AA49" s="90"/>
      <c r="AB49" s="74"/>
      <c r="AC49" s="74"/>
      <c r="AD49" s="74"/>
      <c r="AE49" s="74"/>
      <c r="AF49" s="74"/>
      <c r="AG49" s="74"/>
      <c r="AH49" s="74"/>
      <c r="AI49" s="74"/>
      <c r="AJ49" s="74"/>
      <c r="AK49" s="74"/>
      <c r="AL49" s="74"/>
      <c r="AM49" s="74"/>
      <c r="AN49" s="74"/>
      <c r="AO49" s="74"/>
      <c r="AP49" s="74"/>
      <c r="AQ49" s="74"/>
      <c r="AR49" s="74"/>
      <c r="AS49" s="74"/>
      <c r="AT49" s="74"/>
      <c r="AU49" s="74"/>
    </row>
    <row r="50" spans="1:47" ht="24.75" customHeight="1" x14ac:dyDescent="0.2">
      <c r="A50" s="88"/>
      <c r="B50" s="89"/>
      <c r="C50" s="88"/>
      <c r="D50" s="89"/>
      <c r="E50" s="88"/>
      <c r="F50" s="89"/>
      <c r="G50" s="88"/>
      <c r="H50" s="89"/>
      <c r="I50" s="88"/>
      <c r="J50" s="88"/>
      <c r="K50" s="88"/>
      <c r="L50" s="90"/>
      <c r="M50" s="90"/>
      <c r="N50" s="90"/>
      <c r="O50" s="90"/>
      <c r="P50" s="90"/>
      <c r="Q50" s="90"/>
      <c r="R50" s="90"/>
      <c r="S50" s="90"/>
      <c r="T50" s="90"/>
      <c r="U50" s="90"/>
      <c r="V50" s="90"/>
      <c r="W50" s="90"/>
      <c r="X50" s="90"/>
      <c r="Y50" s="90"/>
      <c r="Z50" s="90"/>
      <c r="AA50" s="90"/>
      <c r="AB50" s="74"/>
      <c r="AC50" s="74"/>
      <c r="AD50" s="74"/>
      <c r="AE50" s="74"/>
      <c r="AF50" s="74"/>
      <c r="AG50" s="74"/>
      <c r="AH50" s="74"/>
      <c r="AI50" s="74"/>
      <c r="AJ50" s="74"/>
      <c r="AK50" s="74"/>
      <c r="AL50" s="74"/>
      <c r="AM50" s="74"/>
      <c r="AN50" s="74"/>
      <c r="AO50" s="74"/>
      <c r="AP50" s="74"/>
      <c r="AQ50" s="74"/>
      <c r="AR50" s="74"/>
      <c r="AS50" s="74"/>
      <c r="AT50" s="74"/>
      <c r="AU50" s="74"/>
    </row>
    <row r="51" spans="1:47" ht="24.75" customHeight="1" x14ac:dyDescent="0.2">
      <c r="A51" s="88"/>
      <c r="B51" s="89"/>
      <c r="C51" s="88"/>
      <c r="D51" s="89"/>
      <c r="E51" s="88"/>
      <c r="F51" s="89"/>
      <c r="G51" s="88"/>
      <c r="H51" s="89"/>
      <c r="I51" s="88"/>
      <c r="J51" s="88"/>
      <c r="K51" s="88"/>
      <c r="L51" s="90"/>
      <c r="M51" s="90"/>
      <c r="N51" s="90"/>
      <c r="O51" s="90"/>
      <c r="P51" s="90"/>
      <c r="Q51" s="90"/>
      <c r="R51" s="90"/>
      <c r="S51" s="90"/>
      <c r="T51" s="90"/>
      <c r="U51" s="90"/>
      <c r="V51" s="90"/>
      <c r="W51" s="90"/>
      <c r="X51" s="90"/>
      <c r="Y51" s="90"/>
      <c r="Z51" s="90"/>
      <c r="AA51" s="90"/>
      <c r="AB51" s="74"/>
      <c r="AC51" s="74"/>
      <c r="AD51" s="74"/>
      <c r="AE51" s="74"/>
      <c r="AF51" s="74"/>
      <c r="AG51" s="74"/>
      <c r="AH51" s="74"/>
      <c r="AI51" s="74"/>
      <c r="AJ51" s="74"/>
      <c r="AK51" s="74"/>
      <c r="AL51" s="74"/>
      <c r="AM51" s="74"/>
      <c r="AN51" s="74"/>
      <c r="AO51" s="74"/>
      <c r="AP51" s="74"/>
      <c r="AQ51" s="74"/>
      <c r="AR51" s="74"/>
      <c r="AS51" s="74"/>
      <c r="AT51" s="74"/>
      <c r="AU51" s="74"/>
    </row>
    <row r="52" spans="1:47" ht="24.75" customHeight="1" x14ac:dyDescent="0.2">
      <c r="A52" s="88"/>
      <c r="B52" s="89"/>
      <c r="C52" s="88"/>
      <c r="D52" s="89"/>
      <c r="E52" s="88"/>
      <c r="F52" s="89"/>
      <c r="G52" s="88"/>
      <c r="H52" s="89"/>
      <c r="I52" s="88"/>
      <c r="J52" s="88"/>
      <c r="K52" s="88"/>
      <c r="L52" s="90"/>
      <c r="M52" s="90"/>
      <c r="N52" s="90"/>
      <c r="O52" s="90"/>
      <c r="P52" s="90"/>
      <c r="Q52" s="90"/>
      <c r="R52" s="90"/>
      <c r="S52" s="90"/>
      <c r="T52" s="90"/>
      <c r="U52" s="90"/>
      <c r="V52" s="90"/>
      <c r="W52" s="90"/>
      <c r="X52" s="90"/>
      <c r="Y52" s="90"/>
      <c r="Z52" s="90"/>
      <c r="AA52" s="90"/>
      <c r="AB52" s="74"/>
      <c r="AC52" s="74"/>
      <c r="AD52" s="74"/>
      <c r="AE52" s="74"/>
      <c r="AF52" s="74"/>
      <c r="AG52" s="74"/>
      <c r="AH52" s="74"/>
      <c r="AI52" s="74"/>
      <c r="AJ52" s="74"/>
      <c r="AK52" s="74"/>
      <c r="AL52" s="74"/>
      <c r="AM52" s="74"/>
      <c r="AN52" s="74"/>
      <c r="AO52" s="74"/>
      <c r="AP52" s="74"/>
      <c r="AQ52" s="74"/>
      <c r="AR52" s="74"/>
      <c r="AS52" s="74"/>
      <c r="AT52" s="74"/>
      <c r="AU52" s="74"/>
    </row>
    <row r="53" spans="1:47" ht="24.75" customHeight="1" x14ac:dyDescent="0.2">
      <c r="A53" s="88"/>
      <c r="B53" s="89"/>
      <c r="C53" s="88"/>
      <c r="D53" s="89"/>
      <c r="E53" s="88"/>
      <c r="F53" s="89"/>
      <c r="G53" s="88"/>
      <c r="H53" s="89"/>
      <c r="I53" s="88"/>
      <c r="J53" s="88"/>
      <c r="K53" s="88"/>
      <c r="L53" s="90"/>
      <c r="M53" s="90"/>
      <c r="N53" s="90"/>
      <c r="O53" s="90"/>
      <c r="P53" s="90"/>
      <c r="Q53" s="90"/>
      <c r="R53" s="90"/>
      <c r="S53" s="90"/>
      <c r="T53" s="90"/>
      <c r="U53" s="90"/>
      <c r="V53" s="90"/>
      <c r="W53" s="90"/>
      <c r="X53" s="90"/>
      <c r="Y53" s="90"/>
      <c r="Z53" s="90"/>
      <c r="AA53" s="90"/>
      <c r="AB53" s="74"/>
      <c r="AC53" s="74"/>
      <c r="AD53" s="74"/>
      <c r="AE53" s="74"/>
      <c r="AF53" s="74"/>
      <c r="AG53" s="74"/>
      <c r="AH53" s="74"/>
      <c r="AI53" s="74"/>
      <c r="AJ53" s="74"/>
      <c r="AK53" s="74"/>
      <c r="AL53" s="74"/>
      <c r="AM53" s="74"/>
      <c r="AN53" s="74"/>
      <c r="AO53" s="74"/>
      <c r="AP53" s="74"/>
      <c r="AQ53" s="74"/>
      <c r="AR53" s="74"/>
      <c r="AS53" s="74"/>
      <c r="AT53" s="74"/>
      <c r="AU53" s="74"/>
    </row>
    <row r="54" spans="1:47" ht="24.75" customHeight="1" x14ac:dyDescent="0.2">
      <c r="A54" s="88"/>
      <c r="B54" s="89"/>
      <c r="C54" s="88"/>
      <c r="D54" s="89"/>
      <c r="E54" s="88"/>
      <c r="F54" s="89"/>
      <c r="G54" s="88"/>
      <c r="H54" s="89"/>
      <c r="I54" s="88"/>
      <c r="J54" s="88"/>
      <c r="K54" s="88"/>
      <c r="L54" s="90"/>
      <c r="M54" s="90"/>
      <c r="N54" s="90"/>
      <c r="O54" s="90"/>
      <c r="P54" s="90"/>
      <c r="Q54" s="90"/>
      <c r="R54" s="90"/>
      <c r="S54" s="90"/>
      <c r="T54" s="90"/>
      <c r="U54" s="90"/>
      <c r="V54" s="90"/>
      <c r="W54" s="90"/>
      <c r="X54" s="90"/>
      <c r="Y54" s="90"/>
      <c r="Z54" s="90"/>
      <c r="AA54" s="90"/>
      <c r="AB54" s="74"/>
      <c r="AC54" s="74"/>
      <c r="AD54" s="74"/>
      <c r="AE54" s="74"/>
      <c r="AF54" s="74"/>
      <c r="AG54" s="74"/>
      <c r="AH54" s="74"/>
      <c r="AI54" s="74"/>
      <c r="AJ54" s="74"/>
      <c r="AK54" s="74"/>
      <c r="AL54" s="74"/>
      <c r="AM54" s="74"/>
      <c r="AN54" s="74"/>
      <c r="AO54" s="74"/>
      <c r="AP54" s="74"/>
      <c r="AQ54" s="74"/>
      <c r="AR54" s="74"/>
      <c r="AS54" s="74"/>
      <c r="AT54" s="74"/>
      <c r="AU54" s="74"/>
    </row>
    <row r="55" spans="1:47" ht="24.75" customHeight="1" x14ac:dyDescent="0.2">
      <c r="A55" s="88"/>
      <c r="B55" s="89"/>
      <c r="C55" s="88"/>
      <c r="D55" s="89"/>
      <c r="E55" s="88"/>
      <c r="F55" s="89"/>
      <c r="G55" s="88"/>
      <c r="H55" s="89"/>
      <c r="I55" s="88"/>
      <c r="J55" s="88"/>
      <c r="K55" s="88"/>
      <c r="L55" s="90"/>
      <c r="M55" s="90"/>
      <c r="N55" s="90"/>
      <c r="O55" s="90"/>
      <c r="P55" s="90"/>
      <c r="Q55" s="90"/>
      <c r="R55" s="90"/>
      <c r="S55" s="90"/>
      <c r="T55" s="90"/>
      <c r="U55" s="90"/>
      <c r="V55" s="90"/>
      <c r="W55" s="90"/>
      <c r="X55" s="90"/>
      <c r="Y55" s="90"/>
      <c r="Z55" s="90"/>
      <c r="AA55" s="90"/>
      <c r="AB55" s="74"/>
      <c r="AC55" s="74"/>
      <c r="AD55" s="74"/>
      <c r="AE55" s="74"/>
      <c r="AF55" s="74"/>
      <c r="AG55" s="74"/>
      <c r="AH55" s="74"/>
      <c r="AI55" s="74"/>
      <c r="AJ55" s="74"/>
      <c r="AK55" s="74"/>
      <c r="AL55" s="74"/>
      <c r="AM55" s="74"/>
      <c r="AN55" s="74"/>
      <c r="AO55" s="74"/>
      <c r="AP55" s="74"/>
      <c r="AQ55" s="74"/>
      <c r="AR55" s="74"/>
      <c r="AS55" s="74"/>
      <c r="AT55" s="74"/>
      <c r="AU55" s="74"/>
    </row>
    <row r="56" spans="1:47" ht="24.75" customHeight="1" x14ac:dyDescent="0.2">
      <c r="A56" s="88"/>
      <c r="B56" s="89"/>
      <c r="C56" s="88"/>
      <c r="D56" s="89"/>
      <c r="E56" s="88"/>
      <c r="F56" s="89"/>
      <c r="G56" s="88"/>
      <c r="H56" s="89"/>
      <c r="I56" s="88"/>
      <c r="J56" s="88"/>
      <c r="K56" s="88"/>
      <c r="L56" s="90"/>
      <c r="M56" s="90"/>
      <c r="N56" s="90"/>
      <c r="O56" s="90"/>
      <c r="P56" s="90"/>
      <c r="Q56" s="90"/>
      <c r="R56" s="90"/>
      <c r="S56" s="90"/>
      <c r="T56" s="90"/>
      <c r="U56" s="90"/>
      <c r="V56" s="90"/>
      <c r="W56" s="90"/>
      <c r="X56" s="90"/>
      <c r="Y56" s="90"/>
      <c r="Z56" s="90"/>
      <c r="AA56" s="90"/>
      <c r="AB56" s="74"/>
      <c r="AC56" s="74"/>
      <c r="AD56" s="74"/>
      <c r="AE56" s="74"/>
      <c r="AF56" s="74"/>
      <c r="AG56" s="74"/>
      <c r="AH56" s="74"/>
      <c r="AI56" s="74"/>
      <c r="AJ56" s="74"/>
      <c r="AK56" s="74"/>
      <c r="AL56" s="74"/>
      <c r="AM56" s="74"/>
      <c r="AN56" s="74"/>
      <c r="AO56" s="74"/>
      <c r="AP56" s="74"/>
      <c r="AQ56" s="74"/>
      <c r="AR56" s="74"/>
      <c r="AS56" s="74"/>
      <c r="AT56" s="74"/>
      <c r="AU56" s="74"/>
    </row>
    <row r="57" spans="1:47" ht="24.75" customHeight="1" x14ac:dyDescent="0.2">
      <c r="A57" s="88"/>
      <c r="B57" s="89"/>
      <c r="C57" s="88"/>
      <c r="D57" s="89"/>
      <c r="E57" s="88"/>
      <c r="F57" s="89"/>
      <c r="G57" s="88"/>
      <c r="H57" s="89"/>
      <c r="I57" s="88"/>
      <c r="J57" s="88"/>
      <c r="K57" s="88"/>
      <c r="L57" s="90"/>
      <c r="M57" s="90"/>
      <c r="N57" s="90"/>
      <c r="O57" s="90"/>
      <c r="P57" s="90"/>
      <c r="Q57" s="90"/>
      <c r="R57" s="90"/>
      <c r="S57" s="90"/>
      <c r="T57" s="90"/>
      <c r="U57" s="90"/>
      <c r="V57" s="90"/>
      <c r="W57" s="90"/>
      <c r="X57" s="90"/>
      <c r="Y57" s="90"/>
      <c r="Z57" s="90"/>
      <c r="AA57" s="90"/>
      <c r="AB57" s="74"/>
      <c r="AC57" s="74"/>
      <c r="AD57" s="74"/>
      <c r="AE57" s="74"/>
      <c r="AF57" s="74"/>
      <c r="AG57" s="74"/>
      <c r="AH57" s="74"/>
      <c r="AI57" s="74"/>
      <c r="AJ57" s="74"/>
      <c r="AK57" s="74"/>
      <c r="AL57" s="74"/>
      <c r="AM57" s="74"/>
      <c r="AN57" s="74"/>
      <c r="AO57" s="74"/>
      <c r="AP57" s="74"/>
      <c r="AQ57" s="74"/>
      <c r="AR57" s="74"/>
      <c r="AS57" s="74"/>
      <c r="AT57" s="74"/>
      <c r="AU57" s="74"/>
    </row>
    <row r="58" spans="1:47" ht="14.25" customHeight="1" x14ac:dyDescent="0.2">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row>
    <row r="59" spans="1:47" ht="14.25" customHeight="1" x14ac:dyDescent="0.2">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row>
    <row r="60" spans="1:47" ht="14.25" customHeight="1" x14ac:dyDescent="0.2">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row>
    <row r="61" spans="1:47" ht="14.25" customHeight="1" x14ac:dyDescent="0.2">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row>
    <row r="62" spans="1:47" ht="14.25" customHeight="1" x14ac:dyDescent="0.2">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row>
    <row r="63" spans="1:47" ht="14.25" customHeight="1" x14ac:dyDescent="0.2">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row>
    <row r="64" spans="1:47" ht="14.25" customHeight="1" x14ac:dyDescent="0.2">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row>
    <row r="65" spans="1:47" ht="14.25" customHeight="1" x14ac:dyDescent="0.2">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row>
    <row r="66" spans="1:47" ht="14.25" customHeight="1" x14ac:dyDescent="0.2">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row>
    <row r="67" spans="1:47" ht="14.25" customHeight="1" x14ac:dyDescent="0.2">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row>
    <row r="68" spans="1:47" ht="14.25" customHeight="1" x14ac:dyDescent="0.2">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row>
    <row r="69" spans="1:47" ht="14.25" customHeight="1" x14ac:dyDescent="0.2">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row>
    <row r="70" spans="1:47" ht="14.25" customHeight="1" x14ac:dyDescent="0.2">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row>
    <row r="71" spans="1:47" ht="14.25" customHeight="1" x14ac:dyDescent="0.2">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row>
    <row r="72" spans="1:47" ht="14.25" customHeight="1" x14ac:dyDescent="0.2">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row>
    <row r="73" spans="1:47" ht="14.25" customHeight="1" x14ac:dyDescent="0.2">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row>
    <row r="74" spans="1:47" ht="14.25" customHeight="1" x14ac:dyDescent="0.2">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row>
    <row r="75" spans="1:47" ht="14.25" customHeight="1" x14ac:dyDescent="0.2">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row>
    <row r="76" spans="1:47" ht="14.25" customHeight="1" x14ac:dyDescent="0.2">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row>
    <row r="77" spans="1:47" ht="14.25" customHeight="1" x14ac:dyDescent="0.2">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row>
    <row r="78" spans="1:47" ht="14.25" customHeight="1" x14ac:dyDescent="0.2">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row>
    <row r="79" spans="1:47" ht="14.25" customHeight="1" x14ac:dyDescent="0.2">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row>
    <row r="80" spans="1:47" ht="14.25" customHeight="1" x14ac:dyDescent="0.2">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row>
    <row r="81" spans="1:47" ht="14.25" customHeight="1" x14ac:dyDescent="0.2">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row>
    <row r="82" spans="1:47" ht="14.25" customHeight="1" x14ac:dyDescent="0.2">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row>
    <row r="83" spans="1:47" ht="14.25" customHeight="1" x14ac:dyDescent="0.2">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row>
    <row r="84" spans="1:47" ht="14.25" customHeight="1" x14ac:dyDescent="0.2">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row>
    <row r="85" spans="1:47" ht="14.25" customHeight="1" x14ac:dyDescent="0.2">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row>
    <row r="86" spans="1:47" ht="14.25" customHeight="1" x14ac:dyDescent="0.2">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row>
    <row r="87" spans="1:47" ht="14.25" customHeight="1" x14ac:dyDescent="0.2">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row>
    <row r="88" spans="1:47" ht="14.25" customHeight="1" x14ac:dyDescent="0.2">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row>
    <row r="89" spans="1:47" ht="14.25" customHeight="1" x14ac:dyDescent="0.2">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row>
    <row r="90" spans="1:47" ht="14.25" customHeight="1" x14ac:dyDescent="0.2">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row>
    <row r="91" spans="1:47" ht="14.25" customHeight="1" x14ac:dyDescent="0.2">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row>
    <row r="92" spans="1:47" ht="14.25" customHeight="1" x14ac:dyDescent="0.2">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row>
    <row r="93" spans="1:47" ht="14.25" customHeight="1" x14ac:dyDescent="0.2">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row>
    <row r="94" spans="1:47" ht="14.25" customHeight="1" x14ac:dyDescent="0.2">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row>
    <row r="95" spans="1:47" ht="14.25" customHeight="1" x14ac:dyDescent="0.2">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row>
    <row r="96" spans="1:47" ht="14.25" customHeight="1" x14ac:dyDescent="0.2">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row>
    <row r="97" spans="1:47" ht="14.25" customHeight="1" x14ac:dyDescent="0.2">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row>
    <row r="98" spans="1:47" ht="14.25" customHeight="1" x14ac:dyDescent="0.2">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row>
    <row r="99" spans="1:47" ht="14.25" customHeight="1" x14ac:dyDescent="0.2">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row>
    <row r="100" spans="1:47" ht="14.25" customHeight="1" x14ac:dyDescent="0.2">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row>
    <row r="101" spans="1:47" ht="14.25" customHeight="1" x14ac:dyDescent="0.2">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row>
    <row r="102" spans="1:47" ht="14.25" customHeight="1" x14ac:dyDescent="0.2">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row>
    <row r="103" spans="1:47" ht="14.25" customHeight="1" x14ac:dyDescent="0.2">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row>
    <row r="104" spans="1:47" ht="14.25" customHeight="1" x14ac:dyDescent="0.2">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row>
    <row r="105" spans="1:47" ht="14.25" customHeight="1" x14ac:dyDescent="0.2">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row>
    <row r="106" spans="1:47" ht="14.25" customHeight="1" x14ac:dyDescent="0.2">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row>
    <row r="107" spans="1:47" ht="14.25" customHeight="1" x14ac:dyDescent="0.2">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row>
    <row r="108" spans="1:47" ht="14.25" customHeight="1" x14ac:dyDescent="0.2">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row>
    <row r="109" spans="1:47" ht="14.25" customHeight="1" x14ac:dyDescent="0.2">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row>
    <row r="110" spans="1:47" ht="14.25" customHeight="1" x14ac:dyDescent="0.2">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row>
    <row r="111" spans="1:47" ht="14.25" customHeight="1" x14ac:dyDescent="0.2">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row>
    <row r="112" spans="1:47" ht="14.25" customHeight="1" x14ac:dyDescent="0.2">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row>
    <row r="113" spans="1:47" ht="14.25" customHeight="1" x14ac:dyDescent="0.2">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row>
    <row r="114" spans="1:47" ht="14.25" customHeight="1" x14ac:dyDescent="0.2">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row>
    <row r="115" spans="1:47" ht="14.25" customHeight="1" x14ac:dyDescent="0.2">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row>
    <row r="116" spans="1:47" ht="14.25" customHeight="1" x14ac:dyDescent="0.2">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row>
    <row r="117" spans="1:47" ht="14.25" customHeight="1" x14ac:dyDescent="0.2">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row>
    <row r="118" spans="1:47" ht="14.25" customHeight="1" x14ac:dyDescent="0.2">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row>
    <row r="119" spans="1:47" ht="14.25" customHeight="1" x14ac:dyDescent="0.2">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row>
    <row r="120" spans="1:47" ht="14.25" customHeight="1" x14ac:dyDescent="0.2">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row>
    <row r="121" spans="1:47" ht="14.25" customHeight="1" x14ac:dyDescent="0.2">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row>
    <row r="122" spans="1:47" ht="14.25" customHeight="1" x14ac:dyDescent="0.2">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row>
    <row r="123" spans="1:47" ht="14.25" customHeight="1" x14ac:dyDescent="0.2">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row>
    <row r="124" spans="1:47" ht="14.25" customHeight="1" x14ac:dyDescent="0.2">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row>
    <row r="125" spans="1:47" ht="14.25" customHeight="1" x14ac:dyDescent="0.2">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row>
    <row r="126" spans="1:47" ht="14.25" customHeight="1" x14ac:dyDescent="0.2">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row>
    <row r="127" spans="1:47" ht="14.25" customHeight="1" x14ac:dyDescent="0.2">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row>
    <row r="128" spans="1:47" ht="14.25" customHeight="1" x14ac:dyDescent="0.2">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row>
    <row r="129" spans="1:47" ht="14.25" customHeight="1" x14ac:dyDescent="0.2">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row>
    <row r="130" spans="1:47" ht="14.25" customHeight="1" x14ac:dyDescent="0.2">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row>
    <row r="131" spans="1:47" ht="14.25" customHeight="1" x14ac:dyDescent="0.2">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row>
    <row r="132" spans="1:47" ht="14.25" customHeight="1" x14ac:dyDescent="0.2">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row>
    <row r="133" spans="1:47" ht="14.25" customHeight="1" x14ac:dyDescent="0.2">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row>
    <row r="134" spans="1:47" ht="14.25" customHeight="1" x14ac:dyDescent="0.2">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row>
    <row r="135" spans="1:47" ht="14.25" customHeight="1" x14ac:dyDescent="0.2">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row>
    <row r="136" spans="1:47" ht="14.25" customHeight="1" x14ac:dyDescent="0.2">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row>
    <row r="137" spans="1:47" ht="14.25" customHeight="1" x14ac:dyDescent="0.2">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row>
    <row r="138" spans="1:47" ht="14.25" customHeight="1" x14ac:dyDescent="0.2">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row>
    <row r="139" spans="1:47" ht="14.25" customHeight="1" x14ac:dyDescent="0.2">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row>
    <row r="140" spans="1:47" ht="14.25" customHeight="1" x14ac:dyDescent="0.2">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row>
    <row r="141" spans="1:47" ht="14.25" customHeight="1" x14ac:dyDescent="0.2">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row>
    <row r="142" spans="1:47" ht="14.25" customHeight="1" x14ac:dyDescent="0.2">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row>
    <row r="143" spans="1:47" ht="14.25" customHeight="1" x14ac:dyDescent="0.2">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row>
    <row r="144" spans="1:47" ht="14.25" customHeight="1" x14ac:dyDescent="0.2">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row>
    <row r="145" spans="1:47" ht="14.25" customHeight="1" x14ac:dyDescent="0.2">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row>
    <row r="146" spans="1:47" ht="14.25" customHeight="1" x14ac:dyDescent="0.2">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row>
    <row r="147" spans="1:47" ht="14.25" customHeight="1" x14ac:dyDescent="0.2">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row>
    <row r="148" spans="1:47" ht="14.25" customHeight="1" x14ac:dyDescent="0.2">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row>
    <row r="149" spans="1:47" ht="14.25" customHeight="1" x14ac:dyDescent="0.2">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row>
    <row r="150" spans="1:47" ht="14.25" customHeight="1" x14ac:dyDescent="0.2">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row>
    <row r="151" spans="1:47" ht="14.25" customHeight="1" x14ac:dyDescent="0.2">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row>
    <row r="152" spans="1:47" ht="14.25" customHeight="1" x14ac:dyDescent="0.2">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row>
    <row r="153" spans="1:47" ht="14.25" customHeight="1" x14ac:dyDescent="0.2">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row>
    <row r="154" spans="1:47" ht="14.25" customHeight="1" x14ac:dyDescent="0.2">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row>
    <row r="155" spans="1:47" ht="14.25" customHeight="1" x14ac:dyDescent="0.2">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row>
    <row r="156" spans="1:47" ht="14.25" customHeight="1" x14ac:dyDescent="0.2">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row>
    <row r="157" spans="1:47" ht="14.25" customHeight="1" x14ac:dyDescent="0.2">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row>
    <row r="158" spans="1:47" ht="14.25" customHeight="1" x14ac:dyDescent="0.2">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row>
    <row r="159" spans="1:47" ht="14.25" customHeight="1" x14ac:dyDescent="0.2">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row>
    <row r="160" spans="1:47" ht="14.25" customHeight="1" x14ac:dyDescent="0.2">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row>
    <row r="161" spans="1:47" ht="14.25" customHeight="1" x14ac:dyDescent="0.2">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row>
    <row r="162" spans="1:47" ht="14.25" customHeight="1" x14ac:dyDescent="0.2">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row>
    <row r="163" spans="1:47" ht="14.25" customHeight="1" x14ac:dyDescent="0.2">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row>
    <row r="164" spans="1:47" ht="14.25" customHeight="1" x14ac:dyDescent="0.2">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row>
    <row r="165" spans="1:47" ht="14.25" customHeight="1" x14ac:dyDescent="0.2">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row>
    <row r="166" spans="1:47" ht="14.25" customHeight="1" x14ac:dyDescent="0.2">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row>
    <row r="167" spans="1:47" ht="14.25" customHeight="1" x14ac:dyDescent="0.2">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row>
    <row r="168" spans="1:47" ht="14.25" customHeight="1" x14ac:dyDescent="0.2">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row>
    <row r="169" spans="1:47" ht="14.25" customHeight="1" x14ac:dyDescent="0.2">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row>
    <row r="170" spans="1:47" ht="14.25" customHeight="1" x14ac:dyDescent="0.2">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row>
    <row r="171" spans="1:47" ht="14.25" customHeight="1" x14ac:dyDescent="0.2">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row>
    <row r="172" spans="1:47" ht="14.25" customHeight="1" x14ac:dyDescent="0.2">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row>
    <row r="173" spans="1:47" ht="14.25" customHeight="1" x14ac:dyDescent="0.2">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row>
    <row r="174" spans="1:47" ht="14.25" customHeight="1" x14ac:dyDescent="0.2">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row>
    <row r="175" spans="1:47" ht="14.25" customHeight="1" x14ac:dyDescent="0.2">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row>
    <row r="176" spans="1:47" ht="14.25" customHeight="1" x14ac:dyDescent="0.2">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row>
    <row r="177" spans="1:47" ht="14.25" customHeight="1" x14ac:dyDescent="0.2">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row>
    <row r="178" spans="1:47" ht="14.25" customHeight="1" x14ac:dyDescent="0.2">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row>
    <row r="179" spans="1:47" ht="14.25" customHeight="1" x14ac:dyDescent="0.2">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row>
    <row r="180" spans="1:47" ht="14.25" customHeight="1" x14ac:dyDescent="0.2">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row>
    <row r="181" spans="1:47" ht="14.25" customHeight="1" x14ac:dyDescent="0.2">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row>
    <row r="182" spans="1:47" ht="14.25" customHeight="1" x14ac:dyDescent="0.2">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row>
    <row r="183" spans="1:47" ht="14.25" customHeight="1" x14ac:dyDescent="0.2">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row>
    <row r="184" spans="1:47" ht="14.25" customHeight="1" x14ac:dyDescent="0.2">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row>
    <row r="185" spans="1:47" ht="14.25" customHeight="1" x14ac:dyDescent="0.2">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row>
    <row r="186" spans="1:47" ht="14.25" customHeight="1" x14ac:dyDescent="0.2">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row>
    <row r="187" spans="1:47" ht="14.25" customHeight="1" x14ac:dyDescent="0.2">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row>
    <row r="188" spans="1:47" ht="14.25" customHeight="1" x14ac:dyDescent="0.2">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row>
    <row r="189" spans="1:47" ht="14.25" customHeight="1" x14ac:dyDescent="0.2">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row>
    <row r="190" spans="1:47" ht="14.25" customHeight="1" x14ac:dyDescent="0.2">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row>
    <row r="191" spans="1:47" ht="14.25" customHeight="1" x14ac:dyDescent="0.2">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row>
    <row r="192" spans="1:47" ht="14.25" customHeight="1" x14ac:dyDescent="0.2">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row>
    <row r="193" spans="1:47" ht="14.25" customHeight="1" x14ac:dyDescent="0.2">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row>
    <row r="194" spans="1:47" ht="14.25" customHeight="1" x14ac:dyDescent="0.2">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row>
    <row r="195" spans="1:47" ht="14.25" customHeight="1" x14ac:dyDescent="0.2">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row>
    <row r="196" spans="1:47" ht="14.25" customHeight="1" x14ac:dyDescent="0.2">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row>
    <row r="197" spans="1:47" ht="14.25" customHeight="1" x14ac:dyDescent="0.2">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row>
    <row r="198" spans="1:47" ht="14.25" customHeight="1" x14ac:dyDescent="0.2">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row>
    <row r="199" spans="1:47" ht="14.25" customHeight="1" x14ac:dyDescent="0.2">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row>
    <row r="200" spans="1:47" ht="14.25" customHeight="1" x14ac:dyDescent="0.2">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row>
    <row r="201" spans="1:47" ht="14.25" customHeight="1" x14ac:dyDescent="0.2">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row>
    <row r="202" spans="1:47" ht="14.25" customHeight="1" x14ac:dyDescent="0.2">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row>
    <row r="203" spans="1:47" ht="14.25" customHeight="1" x14ac:dyDescent="0.2">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row>
    <row r="204" spans="1:47" ht="14.25" customHeight="1" x14ac:dyDescent="0.2">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row>
    <row r="205" spans="1:47" ht="14.25" customHeight="1" x14ac:dyDescent="0.2">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row>
    <row r="206" spans="1:47" ht="14.25" customHeight="1" x14ac:dyDescent="0.2">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row>
    <row r="207" spans="1:47" ht="14.25" customHeight="1" x14ac:dyDescent="0.2">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row>
    <row r="208" spans="1:47" ht="14.25" customHeight="1" x14ac:dyDescent="0.2">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row>
    <row r="209" spans="1:47" ht="14.25" customHeight="1" x14ac:dyDescent="0.2">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row>
    <row r="210" spans="1:47" ht="14.25" customHeight="1" x14ac:dyDescent="0.2">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row>
    <row r="211" spans="1:47" ht="14.25" customHeight="1" x14ac:dyDescent="0.2">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row>
    <row r="212" spans="1:47" ht="14.25" customHeight="1" x14ac:dyDescent="0.2">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row>
    <row r="213" spans="1:47" ht="14.25" customHeight="1" x14ac:dyDescent="0.2">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row>
    <row r="214" spans="1:47" ht="14.25" customHeight="1" x14ac:dyDescent="0.2">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row>
    <row r="215" spans="1:47" ht="14.25" customHeight="1" x14ac:dyDescent="0.2">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row>
    <row r="216" spans="1:47" ht="14.25" customHeight="1" x14ac:dyDescent="0.2">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row>
    <row r="217" spans="1:47" ht="14.25" customHeight="1" x14ac:dyDescent="0.2">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row>
    <row r="218" spans="1:47" ht="14.25" customHeight="1" x14ac:dyDescent="0.2">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row>
    <row r="219" spans="1:47" ht="14.25" customHeight="1" x14ac:dyDescent="0.2">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row>
    <row r="220" spans="1:47" ht="14.25" customHeight="1" x14ac:dyDescent="0.2">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row>
    <row r="221" spans="1:47" ht="14.25" customHeight="1" x14ac:dyDescent="0.2">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row>
    <row r="222" spans="1:47" ht="14.25" customHeight="1" x14ac:dyDescent="0.2">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row>
    <row r="223" spans="1:47" ht="14.25" customHeight="1" x14ac:dyDescent="0.2">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row>
    <row r="224" spans="1:47" ht="14.25" customHeight="1" x14ac:dyDescent="0.2">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row>
    <row r="225" spans="1:47" ht="14.25" customHeight="1" x14ac:dyDescent="0.2">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row>
    <row r="226" spans="1:47" ht="14.25" customHeight="1" x14ac:dyDescent="0.2">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row>
    <row r="227" spans="1:47" ht="14.25" customHeight="1" x14ac:dyDescent="0.2">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row>
    <row r="228" spans="1:47" ht="14.25" customHeight="1" x14ac:dyDescent="0.2">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row>
    <row r="229" spans="1:47" ht="14.25" customHeight="1" x14ac:dyDescent="0.2">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row>
    <row r="230" spans="1:47" ht="14.25" customHeight="1" x14ac:dyDescent="0.2">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row>
    <row r="231" spans="1:47" ht="14.25" customHeight="1" x14ac:dyDescent="0.2">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row>
    <row r="232" spans="1:47" ht="14.25" customHeight="1" x14ac:dyDescent="0.2">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row>
    <row r="233" spans="1:47" ht="14.25" customHeight="1" x14ac:dyDescent="0.2">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row>
    <row r="234" spans="1:47" ht="14.25" customHeight="1" x14ac:dyDescent="0.2">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row>
    <row r="235" spans="1:47" ht="15.75" customHeight="1" x14ac:dyDescent="0.2"/>
    <row r="236" spans="1:47" ht="15.75" customHeight="1" x14ac:dyDescent="0.2"/>
    <row r="237" spans="1:47" ht="15.75" customHeight="1" x14ac:dyDescent="0.2"/>
    <row r="238" spans="1:47" ht="15.75" customHeight="1" x14ac:dyDescent="0.2"/>
    <row r="239" spans="1:47" ht="15.75" customHeight="1" x14ac:dyDescent="0.2"/>
    <row r="240" spans="1:4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7">
    <mergeCell ref="A34:C34"/>
    <mergeCell ref="T11:W11"/>
    <mergeCell ref="X11:AA11"/>
    <mergeCell ref="A2:A3"/>
    <mergeCell ref="A4:A6"/>
    <mergeCell ref="A7:A9"/>
    <mergeCell ref="D11:G11"/>
    <mergeCell ref="H11:K11"/>
    <mergeCell ref="L11:O11"/>
    <mergeCell ref="P11:S11"/>
    <mergeCell ref="B2:B3"/>
    <mergeCell ref="C2:D2"/>
    <mergeCell ref="E2:F2"/>
    <mergeCell ref="G2:H2"/>
    <mergeCell ref="I2:J2"/>
    <mergeCell ref="K2:K3"/>
    <mergeCell ref="L2:L3"/>
  </mergeCells>
  <dataValidations count="1">
    <dataValidation type="decimal" allowBlank="1" showInputMessage="1" prompt="PROGRAMACIÓN - Relacione por unidad operativa la programación vigencia y reserva de presupuesto y magnitud. Debe coincidir con la herramienta financiera." sqref="D34:AA34">
      <formula1>0</formula1>
      <formula2>10000000000000</formula2>
    </dataValidation>
  </dataValidation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X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4" width="8" customWidth="1"/>
  </cols>
  <sheetData>
    <row r="1" spans="1:24" x14ac:dyDescent="0.25">
      <c r="A1" s="93"/>
      <c r="B1" s="93"/>
      <c r="C1" s="94"/>
      <c r="D1" s="95"/>
      <c r="E1" s="96"/>
      <c r="F1" s="93"/>
      <c r="G1" s="93"/>
      <c r="H1" s="93"/>
      <c r="I1" s="93"/>
      <c r="J1" s="93"/>
      <c r="K1" s="93"/>
      <c r="L1" s="93"/>
      <c r="M1" s="93"/>
      <c r="N1" s="93"/>
      <c r="O1" s="93"/>
      <c r="P1" s="93"/>
      <c r="Q1" s="93"/>
      <c r="R1" s="93"/>
      <c r="S1" s="93"/>
      <c r="T1" s="93"/>
      <c r="U1" s="93"/>
      <c r="V1" s="93"/>
      <c r="W1" s="93"/>
      <c r="X1" s="93"/>
    </row>
    <row r="2" spans="1:24" ht="14.25" customHeight="1" x14ac:dyDescent="0.25">
      <c r="A2" s="97"/>
      <c r="B2" s="791">
        <v>1</v>
      </c>
      <c r="C2" s="789" t="s">
        <v>246</v>
      </c>
      <c r="D2" s="790"/>
      <c r="E2" s="98"/>
      <c r="F2" s="97"/>
      <c r="G2" s="97"/>
      <c r="H2" s="97"/>
      <c r="I2" s="97"/>
      <c r="J2" s="97"/>
      <c r="K2" s="97"/>
      <c r="L2" s="97"/>
      <c r="M2" s="97"/>
      <c r="N2" s="97"/>
      <c r="O2" s="97"/>
      <c r="P2" s="97"/>
      <c r="Q2" s="97"/>
      <c r="R2" s="97"/>
      <c r="S2" s="97"/>
      <c r="T2" s="97"/>
      <c r="U2" s="97"/>
      <c r="V2" s="97"/>
      <c r="W2" s="97"/>
      <c r="X2" s="97"/>
    </row>
    <row r="3" spans="1:24" x14ac:dyDescent="0.25">
      <c r="A3" s="97"/>
      <c r="B3" s="792"/>
      <c r="C3" s="99">
        <v>1</v>
      </c>
      <c r="D3" s="100" t="s">
        <v>247</v>
      </c>
      <c r="E3" s="98"/>
      <c r="F3" s="97"/>
      <c r="G3" s="97"/>
      <c r="H3" s="97"/>
      <c r="I3" s="97"/>
      <c r="J3" s="97"/>
      <c r="K3" s="97"/>
      <c r="L3" s="97"/>
      <c r="M3" s="97"/>
      <c r="N3" s="97"/>
      <c r="O3" s="97"/>
      <c r="P3" s="97"/>
      <c r="Q3" s="97"/>
      <c r="R3" s="97"/>
      <c r="S3" s="97"/>
      <c r="T3" s="97"/>
      <c r="U3" s="97"/>
      <c r="V3" s="97"/>
      <c r="W3" s="97"/>
      <c r="X3" s="97"/>
    </row>
    <row r="4" spans="1:24" x14ac:dyDescent="0.25">
      <c r="A4" s="97"/>
      <c r="B4" s="792"/>
      <c r="C4" s="99">
        <v>2</v>
      </c>
      <c r="D4" s="100" t="s">
        <v>248</v>
      </c>
      <c r="E4" s="98"/>
      <c r="F4" s="97"/>
      <c r="G4" s="97"/>
      <c r="H4" s="97"/>
      <c r="I4" s="97"/>
      <c r="J4" s="97"/>
      <c r="K4" s="97"/>
      <c r="L4" s="97"/>
      <c r="M4" s="97"/>
      <c r="N4" s="97"/>
      <c r="O4" s="97"/>
      <c r="P4" s="97"/>
      <c r="Q4" s="97"/>
      <c r="R4" s="97"/>
      <c r="S4" s="97"/>
      <c r="T4" s="97"/>
      <c r="U4" s="97"/>
      <c r="V4" s="97"/>
      <c r="W4" s="97"/>
      <c r="X4" s="97"/>
    </row>
    <row r="5" spans="1:24" x14ac:dyDescent="0.25">
      <c r="A5" s="97"/>
      <c r="B5" s="792"/>
      <c r="C5" s="99">
        <v>3</v>
      </c>
      <c r="D5" s="100" t="s">
        <v>249</v>
      </c>
      <c r="E5" s="98"/>
      <c r="F5" s="97"/>
      <c r="G5" s="97"/>
      <c r="H5" s="97"/>
      <c r="I5" s="97"/>
      <c r="J5" s="97"/>
      <c r="K5" s="97"/>
      <c r="L5" s="97"/>
      <c r="M5" s="97"/>
      <c r="N5" s="97"/>
      <c r="O5" s="97"/>
      <c r="P5" s="97"/>
      <c r="Q5" s="97"/>
      <c r="R5" s="97"/>
      <c r="S5" s="97"/>
      <c r="T5" s="97"/>
      <c r="U5" s="97"/>
      <c r="V5" s="97"/>
      <c r="W5" s="97"/>
      <c r="X5" s="97"/>
    </row>
    <row r="6" spans="1:24" ht="24" x14ac:dyDescent="0.25">
      <c r="A6" s="97"/>
      <c r="B6" s="792"/>
      <c r="C6" s="99">
        <v>4</v>
      </c>
      <c r="D6" s="100" t="s">
        <v>250</v>
      </c>
      <c r="E6" s="98"/>
      <c r="F6" s="97"/>
      <c r="G6" s="97"/>
      <c r="H6" s="97"/>
      <c r="I6" s="97"/>
      <c r="J6" s="97"/>
      <c r="K6" s="97"/>
      <c r="L6" s="97"/>
      <c r="M6" s="97"/>
      <c r="N6" s="97"/>
      <c r="O6" s="97"/>
      <c r="P6" s="97"/>
      <c r="Q6" s="97"/>
      <c r="R6" s="97"/>
      <c r="S6" s="97"/>
      <c r="T6" s="97"/>
      <c r="U6" s="97"/>
      <c r="V6" s="97"/>
      <c r="W6" s="97"/>
      <c r="X6" s="97"/>
    </row>
    <row r="7" spans="1:24" ht="24" x14ac:dyDescent="0.25">
      <c r="A7" s="97"/>
      <c r="B7" s="792"/>
      <c r="C7" s="99">
        <v>5</v>
      </c>
      <c r="D7" s="100" t="s">
        <v>251</v>
      </c>
      <c r="E7" s="98"/>
      <c r="F7" s="97"/>
      <c r="G7" s="97"/>
      <c r="H7" s="97"/>
      <c r="I7" s="97"/>
      <c r="J7" s="97"/>
      <c r="K7" s="97"/>
      <c r="L7" s="97"/>
      <c r="M7" s="97"/>
      <c r="N7" s="97"/>
      <c r="O7" s="97"/>
      <c r="P7" s="97"/>
      <c r="Q7" s="97"/>
      <c r="R7" s="97"/>
      <c r="S7" s="97"/>
      <c r="T7" s="97"/>
      <c r="U7" s="97"/>
      <c r="V7" s="97"/>
      <c r="W7" s="97"/>
      <c r="X7" s="97"/>
    </row>
    <row r="8" spans="1:24" ht="24" x14ac:dyDescent="0.25">
      <c r="A8" s="97"/>
      <c r="B8" s="792"/>
      <c r="C8" s="99">
        <v>6</v>
      </c>
      <c r="D8" s="100" t="s">
        <v>252</v>
      </c>
      <c r="E8" s="98"/>
      <c r="F8" s="97"/>
      <c r="G8" s="97"/>
      <c r="H8" s="97"/>
      <c r="I8" s="97"/>
      <c r="J8" s="97"/>
      <c r="K8" s="97"/>
      <c r="L8" s="97"/>
      <c r="M8" s="97"/>
      <c r="N8" s="97"/>
      <c r="O8" s="97"/>
      <c r="P8" s="97"/>
      <c r="Q8" s="97"/>
      <c r="R8" s="97"/>
      <c r="S8" s="97"/>
      <c r="T8" s="97"/>
      <c r="U8" s="97"/>
      <c r="V8" s="97"/>
      <c r="W8" s="97"/>
      <c r="X8" s="97"/>
    </row>
    <row r="9" spans="1:24" ht="24" x14ac:dyDescent="0.25">
      <c r="A9" s="97"/>
      <c r="B9" s="793"/>
      <c r="C9" s="99">
        <v>7</v>
      </c>
      <c r="D9" s="100" t="s">
        <v>253</v>
      </c>
      <c r="E9" s="98"/>
      <c r="F9" s="97"/>
      <c r="G9" s="97"/>
      <c r="H9" s="97"/>
      <c r="I9" s="97"/>
      <c r="J9" s="97"/>
      <c r="K9" s="97"/>
      <c r="L9" s="97"/>
      <c r="M9" s="97"/>
      <c r="N9" s="97"/>
      <c r="O9" s="97"/>
      <c r="P9" s="97"/>
      <c r="Q9" s="97"/>
      <c r="R9" s="97"/>
      <c r="S9" s="97"/>
      <c r="T9" s="97"/>
      <c r="U9" s="97"/>
      <c r="V9" s="97"/>
      <c r="W9" s="97"/>
      <c r="X9" s="97"/>
    </row>
    <row r="10" spans="1:24" x14ac:dyDescent="0.25">
      <c r="A10" s="97"/>
      <c r="B10" s="791">
        <v>2</v>
      </c>
      <c r="C10" s="789" t="s">
        <v>254</v>
      </c>
      <c r="D10" s="790"/>
      <c r="E10" s="98"/>
      <c r="F10" s="97"/>
      <c r="G10" s="97"/>
      <c r="H10" s="97"/>
      <c r="I10" s="97"/>
      <c r="J10" s="97"/>
      <c r="K10" s="97"/>
      <c r="L10" s="97"/>
      <c r="M10" s="97"/>
      <c r="N10" s="97"/>
      <c r="O10" s="97"/>
      <c r="P10" s="97"/>
      <c r="Q10" s="97"/>
      <c r="R10" s="97"/>
      <c r="S10" s="97"/>
      <c r="T10" s="97"/>
      <c r="U10" s="97"/>
      <c r="V10" s="97"/>
      <c r="W10" s="97"/>
      <c r="X10" s="97"/>
    </row>
    <row r="11" spans="1:24" x14ac:dyDescent="0.25">
      <c r="A11" s="97"/>
      <c r="B11" s="792"/>
      <c r="C11" s="99">
        <v>8</v>
      </c>
      <c r="D11" s="100" t="s">
        <v>255</v>
      </c>
      <c r="E11" s="98"/>
      <c r="F11" s="97"/>
      <c r="G11" s="97"/>
      <c r="H11" s="97"/>
      <c r="I11" s="97"/>
      <c r="J11" s="97"/>
      <c r="K11" s="97"/>
      <c r="L11" s="97"/>
      <c r="M11" s="97"/>
      <c r="N11" s="97"/>
      <c r="O11" s="97"/>
      <c r="P11" s="97"/>
      <c r="Q11" s="97"/>
      <c r="R11" s="97"/>
      <c r="S11" s="97"/>
      <c r="T11" s="97"/>
      <c r="U11" s="97"/>
      <c r="V11" s="97"/>
      <c r="W11" s="97"/>
      <c r="X11" s="97"/>
    </row>
    <row r="12" spans="1:24" ht="24" x14ac:dyDescent="0.25">
      <c r="A12" s="97"/>
      <c r="B12" s="792"/>
      <c r="C12" s="99">
        <v>9</v>
      </c>
      <c r="D12" s="100" t="s">
        <v>256</v>
      </c>
      <c r="E12" s="98"/>
      <c r="F12" s="97"/>
      <c r="G12" s="97"/>
      <c r="H12" s="97"/>
      <c r="I12" s="97"/>
      <c r="J12" s="97"/>
      <c r="K12" s="97"/>
      <c r="L12" s="97"/>
      <c r="M12" s="97"/>
      <c r="N12" s="97"/>
      <c r="O12" s="97"/>
      <c r="P12" s="97"/>
      <c r="Q12" s="97"/>
      <c r="R12" s="97"/>
      <c r="S12" s="97"/>
      <c r="T12" s="97"/>
      <c r="U12" s="97"/>
      <c r="V12" s="97"/>
      <c r="W12" s="97"/>
      <c r="X12" s="97"/>
    </row>
    <row r="13" spans="1:24" ht="24" x14ac:dyDescent="0.25">
      <c r="A13" s="97"/>
      <c r="B13" s="792"/>
      <c r="C13" s="99">
        <v>10</v>
      </c>
      <c r="D13" s="100" t="s">
        <v>257</v>
      </c>
      <c r="E13" s="98"/>
      <c r="F13" s="97"/>
      <c r="G13" s="97"/>
      <c r="H13" s="97"/>
      <c r="I13" s="97"/>
      <c r="J13" s="97"/>
      <c r="K13" s="97"/>
      <c r="L13" s="97"/>
      <c r="M13" s="97"/>
      <c r="N13" s="97"/>
      <c r="O13" s="97"/>
      <c r="P13" s="97"/>
      <c r="Q13" s="97"/>
      <c r="R13" s="97"/>
      <c r="S13" s="97"/>
      <c r="T13" s="97"/>
      <c r="U13" s="97"/>
      <c r="V13" s="97"/>
      <c r="W13" s="97"/>
      <c r="X13" s="97"/>
    </row>
    <row r="14" spans="1:24" ht="24" x14ac:dyDescent="0.25">
      <c r="A14" s="97"/>
      <c r="B14" s="792"/>
      <c r="C14" s="99">
        <v>11</v>
      </c>
      <c r="D14" s="100" t="s">
        <v>258</v>
      </c>
      <c r="E14" s="98"/>
      <c r="F14" s="97"/>
      <c r="G14" s="97"/>
      <c r="H14" s="97"/>
      <c r="I14" s="97"/>
      <c r="J14" s="97"/>
      <c r="K14" s="97"/>
      <c r="L14" s="97"/>
      <c r="M14" s="97"/>
      <c r="N14" s="97"/>
      <c r="O14" s="97"/>
      <c r="P14" s="97"/>
      <c r="Q14" s="97"/>
      <c r="R14" s="97"/>
      <c r="S14" s="97"/>
      <c r="T14" s="97"/>
      <c r="U14" s="97"/>
      <c r="V14" s="97"/>
      <c r="W14" s="97"/>
      <c r="X14" s="97"/>
    </row>
    <row r="15" spans="1:24" ht="36" x14ac:dyDescent="0.25">
      <c r="A15" s="97"/>
      <c r="B15" s="792"/>
      <c r="C15" s="99">
        <v>12</v>
      </c>
      <c r="D15" s="100" t="s">
        <v>259</v>
      </c>
      <c r="E15" s="98"/>
      <c r="F15" s="97"/>
      <c r="G15" s="97"/>
      <c r="H15" s="97"/>
      <c r="I15" s="97"/>
      <c r="J15" s="97"/>
      <c r="K15" s="97"/>
      <c r="L15" s="97"/>
      <c r="M15" s="97"/>
      <c r="N15" s="97"/>
      <c r="O15" s="97"/>
      <c r="P15" s="97"/>
      <c r="Q15" s="97"/>
      <c r="R15" s="97"/>
      <c r="S15" s="97"/>
      <c r="T15" s="97"/>
      <c r="U15" s="97"/>
      <c r="V15" s="97"/>
      <c r="W15" s="97"/>
      <c r="X15" s="97"/>
    </row>
    <row r="16" spans="1:24" ht="24" x14ac:dyDescent="0.25">
      <c r="A16" s="97"/>
      <c r="B16" s="792"/>
      <c r="C16" s="99">
        <v>13</v>
      </c>
      <c r="D16" s="100" t="s">
        <v>260</v>
      </c>
      <c r="E16" s="98"/>
      <c r="F16" s="97"/>
      <c r="G16" s="97"/>
      <c r="H16" s="97"/>
      <c r="I16" s="97"/>
      <c r="J16" s="97"/>
      <c r="K16" s="97"/>
      <c r="L16" s="97"/>
      <c r="M16" s="97"/>
      <c r="N16" s="97"/>
      <c r="O16" s="97"/>
      <c r="P16" s="97"/>
      <c r="Q16" s="97"/>
      <c r="R16" s="97"/>
      <c r="S16" s="97"/>
      <c r="T16" s="97"/>
      <c r="U16" s="97"/>
      <c r="V16" s="97"/>
      <c r="W16" s="97"/>
      <c r="X16" s="97"/>
    </row>
    <row r="17" spans="1:24" ht="24" x14ac:dyDescent="0.25">
      <c r="A17" s="97"/>
      <c r="B17" s="792"/>
      <c r="C17" s="99">
        <v>14</v>
      </c>
      <c r="D17" s="100" t="s">
        <v>261</v>
      </c>
      <c r="E17" s="98"/>
      <c r="F17" s="97"/>
      <c r="G17" s="97"/>
      <c r="H17" s="97"/>
      <c r="I17" s="97"/>
      <c r="J17" s="97"/>
      <c r="K17" s="97"/>
      <c r="L17" s="97"/>
      <c r="M17" s="97"/>
      <c r="N17" s="97"/>
      <c r="O17" s="97"/>
      <c r="P17" s="97"/>
      <c r="Q17" s="97"/>
      <c r="R17" s="97"/>
      <c r="S17" s="97"/>
      <c r="T17" s="97"/>
      <c r="U17" s="97"/>
      <c r="V17" s="97"/>
      <c r="W17" s="97"/>
      <c r="X17" s="97"/>
    </row>
    <row r="18" spans="1:24" ht="24" x14ac:dyDescent="0.25">
      <c r="A18" s="97"/>
      <c r="B18" s="793"/>
      <c r="C18" s="99">
        <v>15</v>
      </c>
      <c r="D18" s="100" t="s">
        <v>262</v>
      </c>
      <c r="E18" s="98"/>
      <c r="F18" s="97"/>
      <c r="G18" s="97"/>
      <c r="H18" s="97"/>
      <c r="I18" s="97"/>
      <c r="J18" s="97"/>
      <c r="K18" s="97"/>
      <c r="L18" s="97"/>
      <c r="M18" s="97"/>
      <c r="N18" s="97"/>
      <c r="O18" s="97"/>
      <c r="P18" s="97"/>
      <c r="Q18" s="97"/>
      <c r="R18" s="97"/>
      <c r="S18" s="97"/>
      <c r="T18" s="97"/>
      <c r="U18" s="97"/>
      <c r="V18" s="97"/>
      <c r="W18" s="97"/>
      <c r="X18" s="97"/>
    </row>
    <row r="19" spans="1:24" x14ac:dyDescent="0.25">
      <c r="A19" s="97"/>
      <c r="B19" s="791">
        <v>3</v>
      </c>
      <c r="C19" s="789" t="s">
        <v>263</v>
      </c>
      <c r="D19" s="790"/>
      <c r="E19" s="98"/>
      <c r="F19" s="97"/>
      <c r="G19" s="97"/>
      <c r="H19" s="97"/>
      <c r="I19" s="97"/>
      <c r="J19" s="97"/>
      <c r="K19" s="97"/>
      <c r="L19" s="97"/>
      <c r="M19" s="97"/>
      <c r="N19" s="97"/>
      <c r="O19" s="97"/>
      <c r="P19" s="97"/>
      <c r="Q19" s="97"/>
      <c r="R19" s="97"/>
      <c r="S19" s="97"/>
      <c r="T19" s="97"/>
      <c r="U19" s="97"/>
      <c r="V19" s="97"/>
      <c r="W19" s="97"/>
      <c r="X19" s="97"/>
    </row>
    <row r="20" spans="1:24" x14ac:dyDescent="0.25">
      <c r="A20" s="97"/>
      <c r="B20" s="792"/>
      <c r="C20" s="99">
        <v>16</v>
      </c>
      <c r="D20" s="100" t="s">
        <v>264</v>
      </c>
      <c r="E20" s="98"/>
      <c r="F20" s="97"/>
      <c r="G20" s="97"/>
      <c r="H20" s="97"/>
      <c r="I20" s="97"/>
      <c r="J20" s="97"/>
      <c r="K20" s="97"/>
      <c r="L20" s="97"/>
      <c r="M20" s="97"/>
      <c r="N20" s="97"/>
      <c r="O20" s="97"/>
      <c r="P20" s="97"/>
      <c r="Q20" s="97"/>
      <c r="R20" s="97"/>
      <c r="S20" s="97"/>
      <c r="T20" s="97"/>
      <c r="U20" s="97"/>
      <c r="V20" s="97"/>
      <c r="W20" s="97"/>
      <c r="X20" s="97"/>
    </row>
    <row r="21" spans="1:24" ht="15.75" customHeight="1" x14ac:dyDescent="0.25">
      <c r="A21" s="97"/>
      <c r="B21" s="792"/>
      <c r="C21" s="99">
        <v>17</v>
      </c>
      <c r="D21" s="100" t="s">
        <v>265</v>
      </c>
      <c r="E21" s="98"/>
      <c r="F21" s="97"/>
      <c r="G21" s="97"/>
      <c r="H21" s="97"/>
      <c r="I21" s="97"/>
      <c r="J21" s="97"/>
      <c r="K21" s="97"/>
      <c r="L21" s="97"/>
      <c r="M21" s="97"/>
      <c r="N21" s="97"/>
      <c r="O21" s="97"/>
      <c r="P21" s="97"/>
      <c r="Q21" s="97"/>
      <c r="R21" s="97"/>
      <c r="S21" s="97"/>
      <c r="T21" s="97"/>
      <c r="U21" s="97"/>
      <c r="V21" s="97"/>
      <c r="W21" s="97"/>
      <c r="X21" s="97"/>
    </row>
    <row r="22" spans="1:24" ht="15.75" customHeight="1" x14ac:dyDescent="0.25">
      <c r="A22" s="97"/>
      <c r="B22" s="792"/>
      <c r="C22" s="99">
        <v>18</v>
      </c>
      <c r="D22" s="100" t="s">
        <v>266</v>
      </c>
      <c r="E22" s="98"/>
      <c r="F22" s="97"/>
      <c r="G22" s="97"/>
      <c r="H22" s="97"/>
      <c r="I22" s="97"/>
      <c r="J22" s="97"/>
      <c r="K22" s="97"/>
      <c r="L22" s="97"/>
      <c r="M22" s="97"/>
      <c r="N22" s="97"/>
      <c r="O22" s="97"/>
      <c r="P22" s="97"/>
      <c r="Q22" s="97"/>
      <c r="R22" s="97"/>
      <c r="S22" s="97"/>
      <c r="T22" s="97"/>
      <c r="U22" s="97"/>
      <c r="V22" s="97"/>
      <c r="W22" s="97"/>
      <c r="X22" s="97"/>
    </row>
    <row r="23" spans="1:24" ht="15.75" customHeight="1" x14ac:dyDescent="0.25">
      <c r="A23" s="97"/>
      <c r="B23" s="792"/>
      <c r="C23" s="99">
        <v>19</v>
      </c>
      <c r="D23" s="100" t="s">
        <v>267</v>
      </c>
      <c r="E23" s="98"/>
      <c r="F23" s="97"/>
      <c r="G23" s="97"/>
      <c r="H23" s="97"/>
      <c r="I23" s="97"/>
      <c r="J23" s="97"/>
      <c r="K23" s="97"/>
      <c r="L23" s="97"/>
      <c r="M23" s="97"/>
      <c r="N23" s="97"/>
      <c r="O23" s="97"/>
      <c r="P23" s="97"/>
      <c r="Q23" s="97"/>
      <c r="R23" s="97"/>
      <c r="S23" s="97"/>
      <c r="T23" s="97"/>
      <c r="U23" s="97"/>
      <c r="V23" s="97"/>
      <c r="W23" s="97"/>
      <c r="X23" s="97"/>
    </row>
    <row r="24" spans="1:24" ht="15.75" customHeight="1" x14ac:dyDescent="0.25">
      <c r="A24" s="97"/>
      <c r="B24" s="792"/>
      <c r="C24" s="99">
        <v>20</v>
      </c>
      <c r="D24" s="100" t="s">
        <v>268</v>
      </c>
      <c r="E24" s="98"/>
      <c r="F24" s="97"/>
      <c r="G24" s="97"/>
      <c r="H24" s="97"/>
      <c r="I24" s="97"/>
      <c r="J24" s="97"/>
      <c r="K24" s="97"/>
      <c r="L24" s="97"/>
      <c r="M24" s="97"/>
      <c r="N24" s="97"/>
      <c r="O24" s="97"/>
      <c r="P24" s="97"/>
      <c r="Q24" s="97"/>
      <c r="R24" s="97"/>
      <c r="S24" s="97"/>
      <c r="T24" s="97"/>
      <c r="U24" s="97"/>
      <c r="V24" s="97"/>
      <c r="W24" s="97"/>
      <c r="X24" s="97"/>
    </row>
    <row r="25" spans="1:24" ht="15.75" customHeight="1" x14ac:dyDescent="0.25">
      <c r="A25" s="97"/>
      <c r="B25" s="792"/>
      <c r="C25" s="101">
        <v>21</v>
      </c>
      <c r="D25" s="102" t="s">
        <v>269</v>
      </c>
      <c r="E25" s="98"/>
      <c r="F25" s="97"/>
      <c r="G25" s="97"/>
      <c r="H25" s="97"/>
      <c r="I25" s="97"/>
      <c r="J25" s="97"/>
      <c r="K25" s="97"/>
      <c r="L25" s="97"/>
      <c r="M25" s="97"/>
      <c r="N25" s="97"/>
      <c r="O25" s="97"/>
      <c r="P25" s="97"/>
      <c r="Q25" s="97"/>
      <c r="R25" s="97"/>
      <c r="S25" s="97"/>
      <c r="T25" s="97"/>
      <c r="U25" s="97"/>
      <c r="V25" s="97"/>
      <c r="W25" s="97"/>
      <c r="X25" s="97"/>
    </row>
    <row r="26" spans="1:24" ht="15.75" customHeight="1" x14ac:dyDescent="0.25">
      <c r="A26" s="97"/>
      <c r="B26" s="792"/>
      <c r="C26" s="99">
        <v>22</v>
      </c>
      <c r="D26" s="100" t="s">
        <v>270</v>
      </c>
      <c r="E26" s="98"/>
      <c r="F26" s="97"/>
      <c r="G26" s="97"/>
      <c r="H26" s="97"/>
      <c r="I26" s="97"/>
      <c r="J26" s="97"/>
      <c r="K26" s="97"/>
      <c r="L26" s="97"/>
      <c r="M26" s="97"/>
      <c r="N26" s="97"/>
      <c r="O26" s="97"/>
      <c r="P26" s="97"/>
      <c r="Q26" s="97"/>
      <c r="R26" s="97"/>
      <c r="S26" s="97"/>
      <c r="T26" s="97"/>
      <c r="U26" s="97"/>
      <c r="V26" s="97"/>
      <c r="W26" s="97"/>
      <c r="X26" s="97"/>
    </row>
    <row r="27" spans="1:24" ht="15.75" customHeight="1" x14ac:dyDescent="0.25">
      <c r="A27" s="97"/>
      <c r="B27" s="792"/>
      <c r="C27" s="99">
        <v>23</v>
      </c>
      <c r="D27" s="100" t="s">
        <v>271</v>
      </c>
      <c r="E27" s="98"/>
      <c r="F27" s="97"/>
      <c r="G27" s="97"/>
      <c r="H27" s="97"/>
      <c r="I27" s="97"/>
      <c r="J27" s="97"/>
      <c r="K27" s="97"/>
      <c r="L27" s="97"/>
      <c r="M27" s="97"/>
      <c r="N27" s="97"/>
      <c r="O27" s="97"/>
      <c r="P27" s="97"/>
      <c r="Q27" s="97"/>
      <c r="R27" s="97"/>
      <c r="S27" s="97"/>
      <c r="T27" s="97"/>
      <c r="U27" s="97"/>
      <c r="V27" s="97"/>
      <c r="W27" s="97"/>
      <c r="X27" s="97"/>
    </row>
    <row r="28" spans="1:24" ht="15.75" customHeight="1" x14ac:dyDescent="0.25">
      <c r="A28" s="97"/>
      <c r="B28" s="792"/>
      <c r="C28" s="99">
        <v>24</v>
      </c>
      <c r="D28" s="100" t="s">
        <v>272</v>
      </c>
      <c r="E28" s="98"/>
      <c r="F28" s="97"/>
      <c r="G28" s="97"/>
      <c r="H28" s="97"/>
      <c r="I28" s="97"/>
      <c r="J28" s="97"/>
      <c r="K28" s="97"/>
      <c r="L28" s="97"/>
      <c r="M28" s="97"/>
      <c r="N28" s="97"/>
      <c r="O28" s="97"/>
      <c r="P28" s="97"/>
      <c r="Q28" s="97"/>
      <c r="R28" s="97"/>
      <c r="S28" s="97"/>
      <c r="T28" s="97"/>
      <c r="U28" s="97"/>
      <c r="V28" s="97"/>
      <c r="W28" s="97"/>
      <c r="X28" s="97"/>
    </row>
    <row r="29" spans="1:24" ht="15.75" customHeight="1" x14ac:dyDescent="0.25">
      <c r="A29" s="97"/>
      <c r="B29" s="792"/>
      <c r="C29" s="99">
        <v>25</v>
      </c>
      <c r="D29" s="100" t="s">
        <v>273</v>
      </c>
      <c r="E29" s="98"/>
      <c r="F29" s="97"/>
      <c r="G29" s="97"/>
      <c r="H29" s="97"/>
      <c r="I29" s="97"/>
      <c r="J29" s="97"/>
      <c r="K29" s="97"/>
      <c r="L29" s="97"/>
      <c r="M29" s="97"/>
      <c r="N29" s="97"/>
      <c r="O29" s="97"/>
      <c r="P29" s="97"/>
      <c r="Q29" s="97"/>
      <c r="R29" s="97"/>
      <c r="S29" s="97"/>
      <c r="T29" s="97"/>
      <c r="U29" s="97"/>
      <c r="V29" s="97"/>
      <c r="W29" s="97"/>
      <c r="X29" s="97"/>
    </row>
    <row r="30" spans="1:24" ht="15.75" customHeight="1" x14ac:dyDescent="0.25">
      <c r="A30" s="97"/>
      <c r="B30" s="792"/>
      <c r="C30" s="99">
        <v>26</v>
      </c>
      <c r="D30" s="100" t="s">
        <v>274</v>
      </c>
      <c r="E30" s="98"/>
      <c r="F30" s="97"/>
      <c r="G30" s="97"/>
      <c r="H30" s="97"/>
      <c r="I30" s="97"/>
      <c r="J30" s="97"/>
      <c r="K30" s="97"/>
      <c r="L30" s="97"/>
      <c r="M30" s="97"/>
      <c r="N30" s="97"/>
      <c r="O30" s="97"/>
      <c r="P30" s="97"/>
      <c r="Q30" s="97"/>
      <c r="R30" s="97"/>
      <c r="S30" s="97"/>
      <c r="T30" s="97"/>
      <c r="U30" s="97"/>
      <c r="V30" s="97"/>
      <c r="W30" s="97"/>
      <c r="X30" s="97"/>
    </row>
    <row r="31" spans="1:24" ht="15.75" customHeight="1" x14ac:dyDescent="0.25">
      <c r="A31" s="97"/>
      <c r="B31" s="792"/>
      <c r="C31" s="99">
        <v>27</v>
      </c>
      <c r="D31" s="100" t="s">
        <v>275</v>
      </c>
      <c r="E31" s="98"/>
      <c r="F31" s="97"/>
      <c r="G31" s="97"/>
      <c r="H31" s="97"/>
      <c r="I31" s="97"/>
      <c r="J31" s="97"/>
      <c r="K31" s="97"/>
      <c r="L31" s="97"/>
      <c r="M31" s="97"/>
      <c r="N31" s="97"/>
      <c r="O31" s="97"/>
      <c r="P31" s="97"/>
      <c r="Q31" s="97"/>
      <c r="R31" s="97"/>
      <c r="S31" s="97"/>
      <c r="T31" s="97"/>
      <c r="U31" s="97"/>
      <c r="V31" s="97"/>
      <c r="W31" s="97"/>
      <c r="X31" s="97"/>
    </row>
    <row r="32" spans="1:24" ht="15.75" customHeight="1" x14ac:dyDescent="0.25">
      <c r="A32" s="97"/>
      <c r="B32" s="793"/>
      <c r="C32" s="99">
        <v>28</v>
      </c>
      <c r="D32" s="100" t="s">
        <v>276</v>
      </c>
      <c r="E32" s="98"/>
      <c r="F32" s="97"/>
      <c r="G32" s="97"/>
      <c r="H32" s="97"/>
      <c r="I32" s="97"/>
      <c r="J32" s="97"/>
      <c r="K32" s="97"/>
      <c r="L32" s="97"/>
      <c r="M32" s="97"/>
      <c r="N32" s="97"/>
      <c r="O32" s="97"/>
      <c r="P32" s="97"/>
      <c r="Q32" s="97"/>
      <c r="R32" s="97"/>
      <c r="S32" s="97"/>
      <c r="T32" s="97"/>
      <c r="U32" s="97"/>
      <c r="V32" s="97"/>
      <c r="W32" s="97"/>
      <c r="X32" s="97"/>
    </row>
    <row r="33" spans="1:24" ht="15.75" customHeight="1" x14ac:dyDescent="0.25">
      <c r="A33" s="97"/>
      <c r="B33" s="791">
        <v>4</v>
      </c>
      <c r="C33" s="789" t="s">
        <v>277</v>
      </c>
      <c r="D33" s="790"/>
      <c r="E33" s="98"/>
      <c r="F33" s="97"/>
      <c r="G33" s="97"/>
      <c r="H33" s="97"/>
      <c r="I33" s="97"/>
      <c r="J33" s="97"/>
      <c r="K33" s="97"/>
      <c r="L33" s="97"/>
      <c r="M33" s="97"/>
      <c r="N33" s="97"/>
      <c r="O33" s="97"/>
      <c r="P33" s="97"/>
      <c r="Q33" s="97"/>
      <c r="R33" s="97"/>
      <c r="S33" s="97"/>
      <c r="T33" s="97"/>
      <c r="U33" s="97"/>
      <c r="V33" s="97"/>
      <c r="W33" s="97"/>
      <c r="X33" s="97"/>
    </row>
    <row r="34" spans="1:24" ht="15.75" customHeight="1" x14ac:dyDescent="0.25">
      <c r="A34" s="97"/>
      <c r="B34" s="792"/>
      <c r="C34" s="99">
        <v>29</v>
      </c>
      <c r="D34" s="100" t="s">
        <v>278</v>
      </c>
      <c r="E34" s="98"/>
      <c r="F34" s="97"/>
      <c r="G34" s="97"/>
      <c r="H34" s="97"/>
      <c r="I34" s="97"/>
      <c r="J34" s="97"/>
      <c r="K34" s="97"/>
      <c r="L34" s="97"/>
      <c r="M34" s="97"/>
      <c r="N34" s="97"/>
      <c r="O34" s="97"/>
      <c r="P34" s="97"/>
      <c r="Q34" s="97"/>
      <c r="R34" s="97"/>
      <c r="S34" s="97"/>
      <c r="T34" s="97"/>
      <c r="U34" s="97"/>
      <c r="V34" s="97"/>
      <c r="W34" s="97"/>
      <c r="X34" s="97"/>
    </row>
    <row r="35" spans="1:24" ht="15.75" customHeight="1" x14ac:dyDescent="0.25">
      <c r="A35" s="97"/>
      <c r="B35" s="792"/>
      <c r="C35" s="99">
        <v>30</v>
      </c>
      <c r="D35" s="100" t="s">
        <v>279</v>
      </c>
      <c r="E35" s="98"/>
      <c r="F35" s="97"/>
      <c r="G35" s="97"/>
      <c r="H35" s="97"/>
      <c r="I35" s="97"/>
      <c r="J35" s="97"/>
      <c r="K35" s="97"/>
      <c r="L35" s="97"/>
      <c r="M35" s="97"/>
      <c r="N35" s="97"/>
      <c r="O35" s="97"/>
      <c r="P35" s="97"/>
      <c r="Q35" s="97"/>
      <c r="R35" s="97"/>
      <c r="S35" s="97"/>
      <c r="T35" s="97"/>
      <c r="U35" s="97"/>
      <c r="V35" s="97"/>
      <c r="W35" s="97"/>
      <c r="X35" s="97"/>
    </row>
    <row r="36" spans="1:24" ht="15.75" customHeight="1" x14ac:dyDescent="0.25">
      <c r="A36" s="97"/>
      <c r="B36" s="792"/>
      <c r="C36" s="99">
        <v>31</v>
      </c>
      <c r="D36" s="100" t="s">
        <v>280</v>
      </c>
      <c r="E36" s="98"/>
      <c r="F36" s="97"/>
      <c r="G36" s="97"/>
      <c r="H36" s="97"/>
      <c r="I36" s="97"/>
      <c r="J36" s="97"/>
      <c r="K36" s="97"/>
      <c r="L36" s="97"/>
      <c r="M36" s="97"/>
      <c r="N36" s="97"/>
      <c r="O36" s="97"/>
      <c r="P36" s="97"/>
      <c r="Q36" s="97"/>
      <c r="R36" s="97"/>
      <c r="S36" s="97"/>
      <c r="T36" s="97"/>
      <c r="U36" s="97"/>
      <c r="V36" s="97"/>
      <c r="W36" s="97"/>
      <c r="X36" s="97"/>
    </row>
    <row r="37" spans="1:24" ht="15.75" customHeight="1" x14ac:dyDescent="0.25">
      <c r="A37" s="97"/>
      <c r="B37" s="792"/>
      <c r="C37" s="99">
        <v>32</v>
      </c>
      <c r="D37" s="100" t="s">
        <v>281</v>
      </c>
      <c r="E37" s="98"/>
      <c r="F37" s="97"/>
      <c r="G37" s="97"/>
      <c r="H37" s="97"/>
      <c r="I37" s="97"/>
      <c r="J37" s="97"/>
      <c r="K37" s="97"/>
      <c r="L37" s="97"/>
      <c r="M37" s="97"/>
      <c r="N37" s="97"/>
      <c r="O37" s="97"/>
      <c r="P37" s="97"/>
      <c r="Q37" s="97"/>
      <c r="R37" s="97"/>
      <c r="S37" s="97"/>
      <c r="T37" s="97"/>
      <c r="U37" s="97"/>
      <c r="V37" s="97"/>
      <c r="W37" s="97"/>
      <c r="X37" s="97"/>
    </row>
    <row r="38" spans="1:24" ht="15.75" customHeight="1" x14ac:dyDescent="0.25">
      <c r="A38" s="97"/>
      <c r="B38" s="792"/>
      <c r="C38" s="99">
        <v>33</v>
      </c>
      <c r="D38" s="100" t="s">
        <v>282</v>
      </c>
      <c r="E38" s="98"/>
      <c r="F38" s="97"/>
      <c r="G38" s="97"/>
      <c r="H38" s="97"/>
      <c r="I38" s="97"/>
      <c r="J38" s="97"/>
      <c r="K38" s="97"/>
      <c r="L38" s="97"/>
      <c r="M38" s="97"/>
      <c r="N38" s="97"/>
      <c r="O38" s="97"/>
      <c r="P38" s="97"/>
      <c r="Q38" s="97"/>
      <c r="R38" s="97"/>
      <c r="S38" s="97"/>
      <c r="T38" s="97"/>
      <c r="U38" s="97"/>
      <c r="V38" s="97"/>
      <c r="W38" s="97"/>
      <c r="X38" s="97"/>
    </row>
    <row r="39" spans="1:24" ht="15.75" customHeight="1" x14ac:dyDescent="0.25">
      <c r="A39" s="97"/>
      <c r="B39" s="792"/>
      <c r="C39" s="99">
        <v>34</v>
      </c>
      <c r="D39" s="100" t="s">
        <v>283</v>
      </c>
      <c r="E39" s="98"/>
      <c r="F39" s="97"/>
      <c r="G39" s="97"/>
      <c r="H39" s="97"/>
      <c r="I39" s="97"/>
      <c r="J39" s="97"/>
      <c r="K39" s="97"/>
      <c r="L39" s="97"/>
      <c r="M39" s="97"/>
      <c r="N39" s="97"/>
      <c r="O39" s="97"/>
      <c r="P39" s="97"/>
      <c r="Q39" s="97"/>
      <c r="R39" s="97"/>
      <c r="S39" s="97"/>
      <c r="T39" s="97"/>
      <c r="U39" s="97"/>
      <c r="V39" s="97"/>
      <c r="W39" s="97"/>
      <c r="X39" s="97"/>
    </row>
    <row r="40" spans="1:24" ht="15.75" customHeight="1" x14ac:dyDescent="0.25">
      <c r="A40" s="97"/>
      <c r="B40" s="792"/>
      <c r="C40" s="99">
        <v>35</v>
      </c>
      <c r="D40" s="100" t="s">
        <v>284</v>
      </c>
      <c r="E40" s="98"/>
      <c r="F40" s="97"/>
      <c r="G40" s="97"/>
      <c r="H40" s="97"/>
      <c r="I40" s="97"/>
      <c r="J40" s="97"/>
      <c r="K40" s="97"/>
      <c r="L40" s="97"/>
      <c r="M40" s="97"/>
      <c r="N40" s="97"/>
      <c r="O40" s="97"/>
      <c r="P40" s="97"/>
      <c r="Q40" s="97"/>
      <c r="R40" s="97"/>
      <c r="S40" s="97"/>
      <c r="T40" s="97"/>
      <c r="U40" s="97"/>
      <c r="V40" s="97"/>
      <c r="W40" s="97"/>
      <c r="X40" s="97"/>
    </row>
    <row r="41" spans="1:24" ht="15.75" customHeight="1" x14ac:dyDescent="0.25">
      <c r="A41" s="97"/>
      <c r="B41" s="792"/>
      <c r="C41" s="99">
        <v>36</v>
      </c>
      <c r="D41" s="100" t="s">
        <v>285</v>
      </c>
      <c r="E41" s="98"/>
      <c r="F41" s="97"/>
      <c r="G41" s="97"/>
      <c r="H41" s="97"/>
      <c r="I41" s="97"/>
      <c r="J41" s="97"/>
      <c r="K41" s="97"/>
      <c r="L41" s="97"/>
      <c r="M41" s="97"/>
      <c r="N41" s="97"/>
      <c r="O41" s="97"/>
      <c r="P41" s="97"/>
      <c r="Q41" s="97"/>
      <c r="R41" s="97"/>
      <c r="S41" s="97"/>
      <c r="T41" s="97"/>
      <c r="U41" s="97"/>
      <c r="V41" s="97"/>
      <c r="W41" s="97"/>
      <c r="X41" s="97"/>
    </row>
    <row r="42" spans="1:24" ht="15.75" customHeight="1" x14ac:dyDescent="0.25">
      <c r="A42" s="97"/>
      <c r="B42" s="792"/>
      <c r="C42" s="99">
        <v>37</v>
      </c>
      <c r="D42" s="100" t="s">
        <v>286</v>
      </c>
      <c r="E42" s="98"/>
      <c r="F42" s="97"/>
      <c r="G42" s="97"/>
      <c r="H42" s="97"/>
      <c r="I42" s="97"/>
      <c r="J42" s="97"/>
      <c r="K42" s="97"/>
      <c r="L42" s="97"/>
      <c r="M42" s="97"/>
      <c r="N42" s="97"/>
      <c r="O42" s="97"/>
      <c r="P42" s="97"/>
      <c r="Q42" s="97"/>
      <c r="R42" s="97"/>
      <c r="S42" s="97"/>
      <c r="T42" s="97"/>
      <c r="U42" s="97"/>
      <c r="V42" s="97"/>
      <c r="W42" s="97"/>
      <c r="X42" s="97"/>
    </row>
    <row r="43" spans="1:24" ht="15.75" customHeight="1" x14ac:dyDescent="0.25">
      <c r="A43" s="97"/>
      <c r="B43" s="793"/>
      <c r="C43" s="99">
        <v>38</v>
      </c>
      <c r="D43" s="100" t="s">
        <v>287</v>
      </c>
      <c r="E43" s="98"/>
      <c r="F43" s="97"/>
      <c r="G43" s="97"/>
      <c r="H43" s="97"/>
      <c r="I43" s="97"/>
      <c r="J43" s="97"/>
      <c r="K43" s="97"/>
      <c r="L43" s="97"/>
      <c r="M43" s="97"/>
      <c r="N43" s="97"/>
      <c r="O43" s="97"/>
      <c r="P43" s="97"/>
      <c r="Q43" s="97"/>
      <c r="R43" s="97"/>
      <c r="S43" s="97"/>
      <c r="T43" s="97"/>
      <c r="U43" s="97"/>
      <c r="V43" s="97"/>
      <c r="W43" s="97"/>
      <c r="X43" s="97"/>
    </row>
    <row r="44" spans="1:24" ht="15.75" customHeight="1" x14ac:dyDescent="0.25">
      <c r="A44" s="97"/>
      <c r="B44" s="791">
        <v>5</v>
      </c>
      <c r="C44" s="789" t="s">
        <v>288</v>
      </c>
      <c r="D44" s="790"/>
      <c r="E44" s="98"/>
      <c r="F44" s="97"/>
      <c r="G44" s="97"/>
      <c r="H44" s="97"/>
      <c r="I44" s="97"/>
      <c r="J44" s="97"/>
      <c r="K44" s="97"/>
      <c r="L44" s="97"/>
      <c r="M44" s="97"/>
      <c r="N44" s="97"/>
      <c r="O44" s="97"/>
      <c r="P44" s="97"/>
      <c r="Q44" s="97"/>
      <c r="R44" s="97"/>
      <c r="S44" s="97"/>
      <c r="T44" s="97"/>
      <c r="U44" s="97"/>
      <c r="V44" s="97"/>
      <c r="W44" s="97"/>
      <c r="X44" s="97"/>
    </row>
    <row r="45" spans="1:24" ht="15.75" customHeight="1" x14ac:dyDescent="0.25">
      <c r="A45" s="97"/>
      <c r="B45" s="792"/>
      <c r="C45" s="99">
        <v>39</v>
      </c>
      <c r="D45" s="100" t="s">
        <v>289</v>
      </c>
      <c r="E45" s="98"/>
      <c r="F45" s="97"/>
      <c r="G45" s="97"/>
      <c r="H45" s="97"/>
      <c r="I45" s="97"/>
      <c r="J45" s="97"/>
      <c r="K45" s="97"/>
      <c r="L45" s="97"/>
      <c r="M45" s="97"/>
      <c r="N45" s="97"/>
      <c r="O45" s="97"/>
      <c r="P45" s="97"/>
      <c r="Q45" s="97"/>
      <c r="R45" s="97"/>
      <c r="S45" s="97"/>
      <c r="T45" s="97"/>
      <c r="U45" s="97"/>
      <c r="V45" s="97"/>
      <c r="W45" s="97"/>
      <c r="X45" s="97"/>
    </row>
    <row r="46" spans="1:24" ht="15.75" customHeight="1" x14ac:dyDescent="0.25">
      <c r="A46" s="97"/>
      <c r="B46" s="792"/>
      <c r="C46" s="99">
        <v>40</v>
      </c>
      <c r="D46" s="100" t="s">
        <v>290</v>
      </c>
      <c r="E46" s="98"/>
      <c r="F46" s="97"/>
      <c r="G46" s="97"/>
      <c r="H46" s="97"/>
      <c r="I46" s="97"/>
      <c r="J46" s="97"/>
      <c r="K46" s="97"/>
      <c r="L46" s="97"/>
      <c r="M46" s="97"/>
      <c r="N46" s="97"/>
      <c r="O46" s="97"/>
      <c r="P46" s="97"/>
      <c r="Q46" s="97"/>
      <c r="R46" s="97"/>
      <c r="S46" s="97"/>
      <c r="T46" s="97"/>
      <c r="U46" s="97"/>
      <c r="V46" s="97"/>
      <c r="W46" s="97"/>
      <c r="X46" s="97"/>
    </row>
    <row r="47" spans="1:24" ht="15.75" customHeight="1" x14ac:dyDescent="0.25">
      <c r="A47" s="97"/>
      <c r="B47" s="792"/>
      <c r="C47" s="99">
        <v>41</v>
      </c>
      <c r="D47" s="100" t="s">
        <v>291</v>
      </c>
      <c r="E47" s="98"/>
      <c r="F47" s="97"/>
      <c r="G47" s="97"/>
      <c r="H47" s="97"/>
      <c r="I47" s="97"/>
      <c r="J47" s="97"/>
      <c r="K47" s="97"/>
      <c r="L47" s="97"/>
      <c r="M47" s="97"/>
      <c r="N47" s="97"/>
      <c r="O47" s="97"/>
      <c r="P47" s="97"/>
      <c r="Q47" s="97"/>
      <c r="R47" s="97"/>
      <c r="S47" s="97"/>
      <c r="T47" s="97"/>
      <c r="U47" s="97"/>
      <c r="V47" s="97"/>
      <c r="W47" s="97"/>
      <c r="X47" s="97"/>
    </row>
    <row r="48" spans="1:24" ht="15.75" customHeight="1" x14ac:dyDescent="0.25">
      <c r="A48" s="97"/>
      <c r="B48" s="792"/>
      <c r="C48" s="99">
        <v>42</v>
      </c>
      <c r="D48" s="100" t="s">
        <v>292</v>
      </c>
      <c r="E48" s="98"/>
      <c r="F48" s="97"/>
      <c r="G48" s="97"/>
      <c r="H48" s="97"/>
      <c r="I48" s="97"/>
      <c r="J48" s="97"/>
      <c r="K48" s="97"/>
      <c r="L48" s="97"/>
      <c r="M48" s="97"/>
      <c r="N48" s="97"/>
      <c r="O48" s="97"/>
      <c r="P48" s="97"/>
      <c r="Q48" s="97"/>
      <c r="R48" s="97"/>
      <c r="S48" s="97"/>
      <c r="T48" s="97"/>
      <c r="U48" s="97"/>
      <c r="V48" s="97"/>
      <c r="W48" s="97"/>
      <c r="X48" s="97"/>
    </row>
    <row r="49" spans="1:24" ht="15.75" customHeight="1" x14ac:dyDescent="0.25">
      <c r="A49" s="97"/>
      <c r="B49" s="792"/>
      <c r="C49" s="99">
        <v>43</v>
      </c>
      <c r="D49" s="100" t="s">
        <v>293</v>
      </c>
      <c r="E49" s="98"/>
      <c r="F49" s="97"/>
      <c r="G49" s="97"/>
      <c r="H49" s="97"/>
      <c r="I49" s="97"/>
      <c r="J49" s="97"/>
      <c r="K49" s="97"/>
      <c r="L49" s="97"/>
      <c r="M49" s="97"/>
      <c r="N49" s="97"/>
      <c r="O49" s="97"/>
      <c r="P49" s="97"/>
      <c r="Q49" s="97"/>
      <c r="R49" s="97"/>
      <c r="S49" s="97"/>
      <c r="T49" s="97"/>
      <c r="U49" s="97"/>
      <c r="V49" s="97"/>
      <c r="W49" s="97"/>
      <c r="X49" s="97"/>
    </row>
    <row r="50" spans="1:24" ht="15.75" customHeight="1" x14ac:dyDescent="0.25">
      <c r="A50" s="97"/>
      <c r="B50" s="792"/>
      <c r="C50" s="99">
        <v>44</v>
      </c>
      <c r="D50" s="100" t="s">
        <v>294</v>
      </c>
      <c r="E50" s="98"/>
      <c r="F50" s="97"/>
      <c r="G50" s="97"/>
      <c r="H50" s="97"/>
      <c r="I50" s="97"/>
      <c r="J50" s="97"/>
      <c r="K50" s="97"/>
      <c r="L50" s="97"/>
      <c r="M50" s="97"/>
      <c r="N50" s="97"/>
      <c r="O50" s="97"/>
      <c r="P50" s="97"/>
      <c r="Q50" s="97"/>
      <c r="R50" s="97"/>
      <c r="S50" s="97"/>
      <c r="T50" s="97"/>
      <c r="U50" s="97"/>
      <c r="V50" s="97"/>
      <c r="W50" s="97"/>
      <c r="X50" s="97"/>
    </row>
    <row r="51" spans="1:24" ht="15.75" customHeight="1" x14ac:dyDescent="0.25">
      <c r="A51" s="97"/>
      <c r="B51" s="792"/>
      <c r="C51" s="99">
        <v>45</v>
      </c>
      <c r="D51" s="100" t="s">
        <v>295</v>
      </c>
      <c r="E51" s="98"/>
      <c r="F51" s="97"/>
      <c r="G51" s="97"/>
      <c r="H51" s="97"/>
      <c r="I51" s="97"/>
      <c r="J51" s="97"/>
      <c r="K51" s="97"/>
      <c r="L51" s="97"/>
      <c r="M51" s="97"/>
      <c r="N51" s="97"/>
      <c r="O51" s="97"/>
      <c r="P51" s="97"/>
      <c r="Q51" s="97"/>
      <c r="R51" s="97"/>
      <c r="S51" s="97"/>
      <c r="T51" s="97"/>
      <c r="U51" s="97"/>
      <c r="V51" s="97"/>
      <c r="W51" s="97"/>
      <c r="X51" s="97"/>
    </row>
    <row r="52" spans="1:24" ht="15.75" customHeight="1" x14ac:dyDescent="0.25">
      <c r="A52" s="97"/>
      <c r="B52" s="792"/>
      <c r="C52" s="99">
        <v>46</v>
      </c>
      <c r="D52" s="100" t="s">
        <v>296</v>
      </c>
      <c r="E52" s="98"/>
      <c r="F52" s="97"/>
      <c r="G52" s="97"/>
      <c r="H52" s="97"/>
      <c r="I52" s="97"/>
      <c r="J52" s="97"/>
      <c r="K52" s="97"/>
      <c r="L52" s="97"/>
      <c r="M52" s="97"/>
      <c r="N52" s="97"/>
      <c r="O52" s="97"/>
      <c r="P52" s="97"/>
      <c r="Q52" s="97"/>
      <c r="R52" s="97"/>
      <c r="S52" s="97"/>
      <c r="T52" s="97"/>
      <c r="U52" s="97"/>
      <c r="V52" s="97"/>
      <c r="W52" s="97"/>
      <c r="X52" s="97"/>
    </row>
    <row r="53" spans="1:24" ht="15.75" customHeight="1" x14ac:dyDescent="0.25">
      <c r="A53" s="97"/>
      <c r="B53" s="793"/>
      <c r="C53" s="99">
        <v>47</v>
      </c>
      <c r="D53" s="100" t="s">
        <v>297</v>
      </c>
      <c r="E53" s="98"/>
      <c r="F53" s="97"/>
      <c r="G53" s="97"/>
      <c r="H53" s="97"/>
      <c r="I53" s="97"/>
      <c r="J53" s="97"/>
      <c r="K53" s="97"/>
      <c r="L53" s="97"/>
      <c r="M53" s="97"/>
      <c r="N53" s="97"/>
      <c r="O53" s="97"/>
      <c r="P53" s="97"/>
      <c r="Q53" s="97"/>
      <c r="R53" s="97"/>
      <c r="S53" s="97"/>
      <c r="T53" s="97"/>
      <c r="U53" s="97"/>
      <c r="V53" s="97"/>
      <c r="W53" s="97"/>
      <c r="X53" s="97"/>
    </row>
    <row r="54" spans="1:24" ht="15.75" customHeight="1" x14ac:dyDescent="0.25">
      <c r="A54" s="97"/>
      <c r="B54" s="791">
        <v>6</v>
      </c>
      <c r="C54" s="789" t="s">
        <v>298</v>
      </c>
      <c r="D54" s="790"/>
      <c r="E54" s="98"/>
      <c r="F54" s="97"/>
      <c r="G54" s="97"/>
      <c r="H54" s="97"/>
      <c r="I54" s="97"/>
      <c r="J54" s="97"/>
      <c r="K54" s="97"/>
      <c r="L54" s="97"/>
      <c r="M54" s="97"/>
      <c r="N54" s="97"/>
      <c r="O54" s="97"/>
      <c r="P54" s="97"/>
      <c r="Q54" s="97"/>
      <c r="R54" s="97"/>
      <c r="S54" s="97"/>
      <c r="T54" s="97"/>
      <c r="U54" s="97"/>
      <c r="V54" s="97"/>
      <c r="W54" s="97"/>
      <c r="X54" s="97"/>
    </row>
    <row r="55" spans="1:24" ht="15.75" customHeight="1" x14ac:dyDescent="0.25">
      <c r="A55" s="97"/>
      <c r="B55" s="792"/>
      <c r="C55" s="99">
        <v>48</v>
      </c>
      <c r="D55" s="100" t="s">
        <v>299</v>
      </c>
      <c r="E55" s="98"/>
      <c r="F55" s="97"/>
      <c r="G55" s="97"/>
      <c r="H55" s="97"/>
      <c r="I55" s="97"/>
      <c r="J55" s="97"/>
      <c r="K55" s="97"/>
      <c r="L55" s="97"/>
      <c r="M55" s="97"/>
      <c r="N55" s="97"/>
      <c r="O55" s="97"/>
      <c r="P55" s="97"/>
      <c r="Q55" s="97"/>
      <c r="R55" s="97"/>
      <c r="S55" s="97"/>
      <c r="T55" s="97"/>
      <c r="U55" s="97"/>
      <c r="V55" s="97"/>
      <c r="W55" s="97"/>
      <c r="X55" s="97"/>
    </row>
    <row r="56" spans="1:24" ht="15.75" customHeight="1" x14ac:dyDescent="0.25">
      <c r="A56" s="97"/>
      <c r="B56" s="792"/>
      <c r="C56" s="99">
        <v>49</v>
      </c>
      <c r="D56" s="100" t="s">
        <v>300</v>
      </c>
      <c r="E56" s="98"/>
      <c r="F56" s="97"/>
      <c r="G56" s="97"/>
      <c r="H56" s="97"/>
      <c r="I56" s="97"/>
      <c r="J56" s="97"/>
      <c r="K56" s="97"/>
      <c r="L56" s="97"/>
      <c r="M56" s="97"/>
      <c r="N56" s="97"/>
      <c r="O56" s="97"/>
      <c r="P56" s="97"/>
      <c r="Q56" s="97"/>
      <c r="R56" s="97"/>
      <c r="S56" s="97"/>
      <c r="T56" s="97"/>
      <c r="U56" s="97"/>
      <c r="V56" s="97"/>
      <c r="W56" s="97"/>
      <c r="X56" s="97"/>
    </row>
    <row r="57" spans="1:24" ht="15.75" customHeight="1" x14ac:dyDescent="0.25">
      <c r="A57" s="97"/>
      <c r="B57" s="792"/>
      <c r="C57" s="99">
        <v>50</v>
      </c>
      <c r="D57" s="100" t="s">
        <v>301</v>
      </c>
      <c r="E57" s="98"/>
      <c r="F57" s="97"/>
      <c r="G57" s="97"/>
      <c r="H57" s="97"/>
      <c r="I57" s="97"/>
      <c r="J57" s="97"/>
      <c r="K57" s="97"/>
      <c r="L57" s="97"/>
      <c r="M57" s="97"/>
      <c r="N57" s="97"/>
      <c r="O57" s="97"/>
      <c r="P57" s="97"/>
      <c r="Q57" s="97"/>
      <c r="R57" s="97"/>
      <c r="S57" s="97"/>
      <c r="T57" s="97"/>
      <c r="U57" s="97"/>
      <c r="V57" s="97"/>
      <c r="W57" s="97"/>
      <c r="X57" s="97"/>
    </row>
    <row r="58" spans="1:24" ht="15.75" customHeight="1" x14ac:dyDescent="0.25">
      <c r="A58" s="97"/>
      <c r="B58" s="792"/>
      <c r="C58" s="99">
        <v>51</v>
      </c>
      <c r="D58" s="100" t="s">
        <v>302</v>
      </c>
      <c r="E58" s="98"/>
      <c r="F58" s="97"/>
      <c r="G58" s="97"/>
      <c r="H58" s="97"/>
      <c r="I58" s="97"/>
      <c r="J58" s="97"/>
      <c r="K58" s="97"/>
      <c r="L58" s="97"/>
      <c r="M58" s="97"/>
      <c r="N58" s="97"/>
      <c r="O58" s="97"/>
      <c r="P58" s="97"/>
      <c r="Q58" s="97"/>
      <c r="R58" s="97"/>
      <c r="S58" s="97"/>
      <c r="T58" s="97"/>
      <c r="U58" s="97"/>
      <c r="V58" s="97"/>
      <c r="W58" s="97"/>
      <c r="X58" s="97"/>
    </row>
    <row r="59" spans="1:24" ht="15.75" customHeight="1" x14ac:dyDescent="0.25">
      <c r="A59" s="97"/>
      <c r="B59" s="792"/>
      <c r="C59" s="99">
        <v>52</v>
      </c>
      <c r="D59" s="100" t="s">
        <v>303</v>
      </c>
      <c r="E59" s="98"/>
      <c r="F59" s="97"/>
      <c r="G59" s="97"/>
      <c r="H59" s="97"/>
      <c r="I59" s="97"/>
      <c r="J59" s="97"/>
      <c r="K59" s="97"/>
      <c r="L59" s="97"/>
      <c r="M59" s="97"/>
      <c r="N59" s="97"/>
      <c r="O59" s="97"/>
      <c r="P59" s="97"/>
      <c r="Q59" s="97"/>
      <c r="R59" s="97"/>
      <c r="S59" s="97"/>
      <c r="T59" s="97"/>
      <c r="U59" s="97"/>
      <c r="V59" s="97"/>
      <c r="W59" s="97"/>
      <c r="X59" s="97"/>
    </row>
    <row r="60" spans="1:24" ht="15.75" customHeight="1" x14ac:dyDescent="0.25">
      <c r="A60" s="97"/>
      <c r="B60" s="792"/>
      <c r="C60" s="99">
        <v>53</v>
      </c>
      <c r="D60" s="100" t="s">
        <v>304</v>
      </c>
      <c r="E60" s="98"/>
      <c r="F60" s="97"/>
      <c r="G60" s="97"/>
      <c r="H60" s="97"/>
      <c r="I60" s="97"/>
      <c r="J60" s="97"/>
      <c r="K60" s="97"/>
      <c r="L60" s="97"/>
      <c r="M60" s="97"/>
      <c r="N60" s="97"/>
      <c r="O60" s="97"/>
      <c r="P60" s="97"/>
      <c r="Q60" s="97"/>
      <c r="R60" s="97"/>
      <c r="S60" s="97"/>
      <c r="T60" s="97"/>
      <c r="U60" s="97"/>
      <c r="V60" s="97"/>
      <c r="W60" s="97"/>
      <c r="X60" s="97"/>
    </row>
    <row r="61" spans="1:24" ht="15.75" customHeight="1" x14ac:dyDescent="0.25">
      <c r="A61" s="97"/>
      <c r="B61" s="792"/>
      <c r="C61" s="99">
        <v>54</v>
      </c>
      <c r="D61" s="100" t="s">
        <v>305</v>
      </c>
      <c r="E61" s="98"/>
      <c r="F61" s="97"/>
      <c r="G61" s="97"/>
      <c r="H61" s="97"/>
      <c r="I61" s="97"/>
      <c r="J61" s="97"/>
      <c r="K61" s="97"/>
      <c r="L61" s="97"/>
      <c r="M61" s="97"/>
      <c r="N61" s="97"/>
      <c r="O61" s="97"/>
      <c r="P61" s="97"/>
      <c r="Q61" s="97"/>
      <c r="R61" s="97"/>
      <c r="S61" s="97"/>
      <c r="T61" s="97"/>
      <c r="U61" s="97"/>
      <c r="V61" s="97"/>
      <c r="W61" s="97"/>
      <c r="X61" s="97"/>
    </row>
    <row r="62" spans="1:24" ht="15.75" customHeight="1" x14ac:dyDescent="0.25">
      <c r="A62" s="97"/>
      <c r="B62" s="793"/>
      <c r="C62" s="99">
        <v>55</v>
      </c>
      <c r="D62" s="100" t="s">
        <v>306</v>
      </c>
      <c r="E62" s="98"/>
      <c r="F62" s="97"/>
      <c r="G62" s="97"/>
      <c r="H62" s="97"/>
      <c r="I62" s="97"/>
      <c r="J62" s="97"/>
      <c r="K62" s="97"/>
      <c r="L62" s="97"/>
      <c r="M62" s="97"/>
      <c r="N62" s="97"/>
      <c r="O62" s="97"/>
      <c r="P62" s="97"/>
      <c r="Q62" s="97"/>
      <c r="R62" s="97"/>
      <c r="S62" s="97"/>
      <c r="T62" s="97"/>
      <c r="U62" s="97"/>
      <c r="V62" s="97"/>
      <c r="W62" s="97"/>
      <c r="X62" s="97"/>
    </row>
    <row r="63" spans="1:24" ht="15.75" customHeight="1" x14ac:dyDescent="0.25">
      <c r="A63" s="97"/>
      <c r="B63" s="791">
        <v>7</v>
      </c>
      <c r="C63" s="789" t="s">
        <v>307</v>
      </c>
      <c r="D63" s="790"/>
      <c r="E63" s="98"/>
      <c r="F63" s="97"/>
      <c r="G63" s="97"/>
      <c r="H63" s="97"/>
      <c r="I63" s="97"/>
      <c r="J63" s="97"/>
      <c r="K63" s="97"/>
      <c r="L63" s="97"/>
      <c r="M63" s="97"/>
      <c r="N63" s="97"/>
      <c r="O63" s="97"/>
      <c r="P63" s="97"/>
      <c r="Q63" s="97"/>
      <c r="R63" s="97"/>
      <c r="S63" s="97"/>
      <c r="T63" s="97"/>
      <c r="U63" s="97"/>
      <c r="V63" s="97"/>
      <c r="W63" s="97"/>
      <c r="X63" s="97"/>
    </row>
    <row r="64" spans="1:24" ht="15.75" customHeight="1" x14ac:dyDescent="0.25">
      <c r="A64" s="97"/>
      <c r="B64" s="792"/>
      <c r="C64" s="99">
        <v>56</v>
      </c>
      <c r="D64" s="100" t="s">
        <v>308</v>
      </c>
      <c r="E64" s="98"/>
      <c r="F64" s="97"/>
      <c r="G64" s="97"/>
      <c r="H64" s="97"/>
      <c r="I64" s="97"/>
      <c r="J64" s="97"/>
      <c r="K64" s="97"/>
      <c r="L64" s="97"/>
      <c r="M64" s="97"/>
      <c r="N64" s="97"/>
      <c r="O64" s="97"/>
      <c r="P64" s="97"/>
      <c r="Q64" s="97"/>
      <c r="R64" s="97"/>
      <c r="S64" s="97"/>
      <c r="T64" s="97"/>
      <c r="U64" s="97"/>
      <c r="V64" s="97"/>
      <c r="W64" s="97"/>
      <c r="X64" s="97"/>
    </row>
    <row r="65" spans="1:24" ht="15.75" customHeight="1" x14ac:dyDescent="0.25">
      <c r="A65" s="97"/>
      <c r="B65" s="792"/>
      <c r="C65" s="99">
        <v>57</v>
      </c>
      <c r="D65" s="100" t="s">
        <v>309</v>
      </c>
      <c r="E65" s="98"/>
      <c r="F65" s="97"/>
      <c r="G65" s="97"/>
      <c r="H65" s="97"/>
      <c r="I65" s="97"/>
      <c r="J65" s="97"/>
      <c r="K65" s="97"/>
      <c r="L65" s="97"/>
      <c r="M65" s="97"/>
      <c r="N65" s="97"/>
      <c r="O65" s="97"/>
      <c r="P65" s="97"/>
      <c r="Q65" s="97"/>
      <c r="R65" s="97"/>
      <c r="S65" s="97"/>
      <c r="T65" s="97"/>
      <c r="U65" s="97"/>
      <c r="V65" s="97"/>
      <c r="W65" s="97"/>
      <c r="X65" s="97"/>
    </row>
    <row r="66" spans="1:24" ht="15.75" customHeight="1" x14ac:dyDescent="0.25">
      <c r="A66" s="97"/>
      <c r="B66" s="792"/>
      <c r="C66" s="99">
        <v>58</v>
      </c>
      <c r="D66" s="100" t="s">
        <v>310</v>
      </c>
      <c r="E66" s="98"/>
      <c r="F66" s="97"/>
      <c r="G66" s="97"/>
      <c r="H66" s="97"/>
      <c r="I66" s="97"/>
      <c r="J66" s="97"/>
      <c r="K66" s="97"/>
      <c r="L66" s="97"/>
      <c r="M66" s="97"/>
      <c r="N66" s="97"/>
      <c r="O66" s="97"/>
      <c r="P66" s="97"/>
      <c r="Q66" s="97"/>
      <c r="R66" s="97"/>
      <c r="S66" s="97"/>
      <c r="T66" s="97"/>
      <c r="U66" s="97"/>
      <c r="V66" s="97"/>
      <c r="W66" s="97"/>
      <c r="X66" s="97"/>
    </row>
    <row r="67" spans="1:24" ht="15.75" customHeight="1" x14ac:dyDescent="0.25">
      <c r="A67" s="97"/>
      <c r="B67" s="792"/>
      <c r="C67" s="99">
        <v>59</v>
      </c>
      <c r="D67" s="100" t="s">
        <v>311</v>
      </c>
      <c r="E67" s="98"/>
      <c r="F67" s="97"/>
      <c r="G67" s="97"/>
      <c r="H67" s="97"/>
      <c r="I67" s="97"/>
      <c r="J67" s="97"/>
      <c r="K67" s="97"/>
      <c r="L67" s="97"/>
      <c r="M67" s="97"/>
      <c r="N67" s="97"/>
      <c r="O67" s="97"/>
      <c r="P67" s="97"/>
      <c r="Q67" s="97"/>
      <c r="R67" s="97"/>
      <c r="S67" s="97"/>
      <c r="T67" s="97"/>
      <c r="U67" s="97"/>
      <c r="V67" s="97"/>
      <c r="W67" s="97"/>
      <c r="X67" s="97"/>
    </row>
    <row r="68" spans="1:24" ht="15.75" customHeight="1" x14ac:dyDescent="0.25">
      <c r="A68" s="97"/>
      <c r="B68" s="793"/>
      <c r="C68" s="99">
        <v>60</v>
      </c>
      <c r="D68" s="100" t="s">
        <v>312</v>
      </c>
      <c r="E68" s="98"/>
      <c r="F68" s="97"/>
      <c r="G68" s="97"/>
      <c r="H68" s="97"/>
      <c r="I68" s="97"/>
      <c r="J68" s="97"/>
      <c r="K68" s="97"/>
      <c r="L68" s="97"/>
      <c r="M68" s="97"/>
      <c r="N68" s="97"/>
      <c r="O68" s="97"/>
      <c r="P68" s="97"/>
      <c r="Q68" s="97"/>
      <c r="R68" s="97"/>
      <c r="S68" s="97"/>
      <c r="T68" s="97"/>
      <c r="U68" s="97"/>
      <c r="V68" s="97"/>
      <c r="W68" s="97"/>
      <c r="X68" s="97"/>
    </row>
    <row r="69" spans="1:24" ht="15.75" customHeight="1" x14ac:dyDescent="0.25">
      <c r="A69" s="97"/>
      <c r="B69" s="791">
        <v>8</v>
      </c>
      <c r="C69" s="789" t="s">
        <v>313</v>
      </c>
      <c r="D69" s="790"/>
      <c r="E69" s="98"/>
      <c r="F69" s="97"/>
      <c r="G69" s="97"/>
      <c r="H69" s="97"/>
      <c r="I69" s="97"/>
      <c r="J69" s="97"/>
      <c r="K69" s="97"/>
      <c r="L69" s="97"/>
      <c r="M69" s="97"/>
      <c r="N69" s="97"/>
      <c r="O69" s="97"/>
      <c r="P69" s="97"/>
      <c r="Q69" s="97"/>
      <c r="R69" s="97"/>
      <c r="S69" s="97"/>
      <c r="T69" s="97"/>
      <c r="U69" s="97"/>
      <c r="V69" s="97"/>
      <c r="W69" s="97"/>
      <c r="X69" s="97"/>
    </row>
    <row r="70" spans="1:24" ht="15.75" customHeight="1" x14ac:dyDescent="0.25">
      <c r="A70" s="97"/>
      <c r="B70" s="792"/>
      <c r="C70" s="99">
        <v>61</v>
      </c>
      <c r="D70" s="100" t="s">
        <v>314</v>
      </c>
      <c r="E70" s="98"/>
      <c r="F70" s="97"/>
      <c r="G70" s="97"/>
      <c r="H70" s="97"/>
      <c r="I70" s="97"/>
      <c r="J70" s="97"/>
      <c r="K70" s="97"/>
      <c r="L70" s="97"/>
      <c r="M70" s="97"/>
      <c r="N70" s="97"/>
      <c r="O70" s="97"/>
      <c r="P70" s="97"/>
      <c r="Q70" s="97"/>
      <c r="R70" s="97"/>
      <c r="S70" s="97"/>
      <c r="T70" s="97"/>
      <c r="U70" s="97"/>
      <c r="V70" s="97"/>
      <c r="W70" s="97"/>
      <c r="X70" s="97"/>
    </row>
    <row r="71" spans="1:24" ht="15.75" customHeight="1" x14ac:dyDescent="0.25">
      <c r="A71" s="97"/>
      <c r="B71" s="792"/>
      <c r="C71" s="99">
        <v>62</v>
      </c>
      <c r="D71" s="100" t="s">
        <v>315</v>
      </c>
      <c r="E71" s="98"/>
      <c r="F71" s="97"/>
      <c r="G71" s="97"/>
      <c r="H71" s="97"/>
      <c r="I71" s="97"/>
      <c r="J71" s="97"/>
      <c r="K71" s="97"/>
      <c r="L71" s="97"/>
      <c r="M71" s="97"/>
      <c r="N71" s="97"/>
      <c r="O71" s="97"/>
      <c r="P71" s="97"/>
      <c r="Q71" s="97"/>
      <c r="R71" s="97"/>
      <c r="S71" s="97"/>
      <c r="T71" s="97"/>
      <c r="U71" s="97"/>
      <c r="V71" s="97"/>
      <c r="W71" s="97"/>
      <c r="X71" s="97"/>
    </row>
    <row r="72" spans="1:24" ht="15.75" customHeight="1" x14ac:dyDescent="0.25">
      <c r="A72" s="97"/>
      <c r="B72" s="792"/>
      <c r="C72" s="99">
        <v>63</v>
      </c>
      <c r="D72" s="100" t="s">
        <v>316</v>
      </c>
      <c r="E72" s="98"/>
      <c r="F72" s="97"/>
      <c r="G72" s="97"/>
      <c r="H72" s="97"/>
      <c r="I72" s="97"/>
      <c r="J72" s="97"/>
      <c r="K72" s="97"/>
      <c r="L72" s="97"/>
      <c r="M72" s="97"/>
      <c r="N72" s="97"/>
      <c r="O72" s="97"/>
      <c r="P72" s="97"/>
      <c r="Q72" s="97"/>
      <c r="R72" s="97"/>
      <c r="S72" s="97"/>
      <c r="T72" s="97"/>
      <c r="U72" s="97"/>
      <c r="V72" s="97"/>
      <c r="W72" s="97"/>
      <c r="X72" s="97"/>
    </row>
    <row r="73" spans="1:24" ht="15.75" customHeight="1" x14ac:dyDescent="0.25">
      <c r="A73" s="97"/>
      <c r="B73" s="792"/>
      <c r="C73" s="99">
        <v>64</v>
      </c>
      <c r="D73" s="100" t="s">
        <v>317</v>
      </c>
      <c r="E73" s="98"/>
      <c r="F73" s="97"/>
      <c r="G73" s="97"/>
      <c r="H73" s="97"/>
      <c r="I73" s="97"/>
      <c r="J73" s="97"/>
      <c r="K73" s="97"/>
      <c r="L73" s="97"/>
      <c r="M73" s="97"/>
      <c r="N73" s="97"/>
      <c r="O73" s="97"/>
      <c r="P73" s="97"/>
      <c r="Q73" s="97"/>
      <c r="R73" s="97"/>
      <c r="S73" s="97"/>
      <c r="T73" s="97"/>
      <c r="U73" s="97"/>
      <c r="V73" s="97"/>
      <c r="W73" s="97"/>
      <c r="X73" s="97"/>
    </row>
    <row r="74" spans="1:24" ht="15.75" customHeight="1" x14ac:dyDescent="0.25">
      <c r="A74" s="97"/>
      <c r="B74" s="792"/>
      <c r="C74" s="99">
        <v>65</v>
      </c>
      <c r="D74" s="100" t="s">
        <v>318</v>
      </c>
      <c r="E74" s="98"/>
      <c r="F74" s="97"/>
      <c r="G74" s="97"/>
      <c r="H74" s="97"/>
      <c r="I74" s="97"/>
      <c r="J74" s="97"/>
      <c r="K74" s="97"/>
      <c r="L74" s="97"/>
      <c r="M74" s="97"/>
      <c r="N74" s="97"/>
      <c r="O74" s="97"/>
      <c r="P74" s="97"/>
      <c r="Q74" s="97"/>
      <c r="R74" s="97"/>
      <c r="S74" s="97"/>
      <c r="T74" s="97"/>
      <c r="U74" s="97"/>
      <c r="V74" s="97"/>
      <c r="W74" s="97"/>
      <c r="X74" s="97"/>
    </row>
    <row r="75" spans="1:24" ht="15.75" customHeight="1" x14ac:dyDescent="0.25">
      <c r="A75" s="97"/>
      <c r="B75" s="792"/>
      <c r="C75" s="99">
        <v>66</v>
      </c>
      <c r="D75" s="100" t="s">
        <v>319</v>
      </c>
      <c r="E75" s="98"/>
      <c r="F75" s="97"/>
      <c r="G75" s="97"/>
      <c r="H75" s="97"/>
      <c r="I75" s="97"/>
      <c r="J75" s="97"/>
      <c r="K75" s="97"/>
      <c r="L75" s="97"/>
      <c r="M75" s="97"/>
      <c r="N75" s="97"/>
      <c r="O75" s="97"/>
      <c r="P75" s="97"/>
      <c r="Q75" s="97"/>
      <c r="R75" s="97"/>
      <c r="S75" s="97"/>
      <c r="T75" s="97"/>
      <c r="U75" s="97"/>
      <c r="V75" s="97"/>
      <c r="W75" s="97"/>
      <c r="X75" s="97"/>
    </row>
    <row r="76" spans="1:24" ht="15.75" customHeight="1" x14ac:dyDescent="0.25">
      <c r="A76" s="97"/>
      <c r="B76" s="792"/>
      <c r="C76" s="99">
        <v>67</v>
      </c>
      <c r="D76" s="100" t="s">
        <v>320</v>
      </c>
      <c r="E76" s="98"/>
      <c r="F76" s="97"/>
      <c r="G76" s="97"/>
      <c r="H76" s="97"/>
      <c r="I76" s="97"/>
      <c r="J76" s="97"/>
      <c r="K76" s="97"/>
      <c r="L76" s="97"/>
      <c r="M76" s="97"/>
      <c r="N76" s="97"/>
      <c r="O76" s="97"/>
      <c r="P76" s="97"/>
      <c r="Q76" s="97"/>
      <c r="R76" s="97"/>
      <c r="S76" s="97"/>
      <c r="T76" s="97"/>
      <c r="U76" s="97"/>
      <c r="V76" s="97"/>
      <c r="W76" s="97"/>
      <c r="X76" s="97"/>
    </row>
    <row r="77" spans="1:24" ht="15.75" customHeight="1" x14ac:dyDescent="0.25">
      <c r="A77" s="97"/>
      <c r="B77" s="792"/>
      <c r="C77" s="99">
        <v>68</v>
      </c>
      <c r="D77" s="100" t="s">
        <v>321</v>
      </c>
      <c r="E77" s="98"/>
      <c r="F77" s="97"/>
      <c r="G77" s="97"/>
      <c r="H77" s="97"/>
      <c r="I77" s="97"/>
      <c r="J77" s="97"/>
      <c r="K77" s="97"/>
      <c r="L77" s="97"/>
      <c r="M77" s="97"/>
      <c r="N77" s="97"/>
      <c r="O77" s="97"/>
      <c r="P77" s="97"/>
      <c r="Q77" s="97"/>
      <c r="R77" s="97"/>
      <c r="S77" s="97"/>
      <c r="T77" s="97"/>
      <c r="U77" s="97"/>
      <c r="V77" s="97"/>
      <c r="W77" s="97"/>
      <c r="X77" s="97"/>
    </row>
    <row r="78" spans="1:24" ht="15.75" customHeight="1" x14ac:dyDescent="0.25">
      <c r="A78" s="97"/>
      <c r="B78" s="792"/>
      <c r="C78" s="99">
        <v>69</v>
      </c>
      <c r="D78" s="100" t="s">
        <v>322</v>
      </c>
      <c r="E78" s="98"/>
      <c r="F78" s="97"/>
      <c r="G78" s="97"/>
      <c r="H78" s="97"/>
      <c r="I78" s="97"/>
      <c r="J78" s="97"/>
      <c r="K78" s="97"/>
      <c r="L78" s="97"/>
      <c r="M78" s="97"/>
      <c r="N78" s="97"/>
      <c r="O78" s="97"/>
      <c r="P78" s="97"/>
      <c r="Q78" s="97"/>
      <c r="R78" s="97"/>
      <c r="S78" s="97"/>
      <c r="T78" s="97"/>
      <c r="U78" s="97"/>
      <c r="V78" s="97"/>
      <c r="W78" s="97"/>
      <c r="X78" s="97"/>
    </row>
    <row r="79" spans="1:24" ht="15.75" customHeight="1" x14ac:dyDescent="0.25">
      <c r="A79" s="97"/>
      <c r="B79" s="792"/>
      <c r="C79" s="99">
        <v>70</v>
      </c>
      <c r="D79" s="100" t="s">
        <v>323</v>
      </c>
      <c r="E79" s="98"/>
      <c r="F79" s="97"/>
      <c r="G79" s="97"/>
      <c r="H79" s="97"/>
      <c r="I79" s="97"/>
      <c r="J79" s="97"/>
      <c r="K79" s="97"/>
      <c r="L79" s="97"/>
      <c r="M79" s="97"/>
      <c r="N79" s="97"/>
      <c r="O79" s="97"/>
      <c r="P79" s="97"/>
      <c r="Q79" s="97"/>
      <c r="R79" s="97"/>
      <c r="S79" s="97"/>
      <c r="T79" s="97"/>
      <c r="U79" s="97"/>
      <c r="V79" s="97"/>
      <c r="W79" s="97"/>
      <c r="X79" s="97"/>
    </row>
    <row r="80" spans="1:24" ht="15.75" customHeight="1" x14ac:dyDescent="0.25">
      <c r="A80" s="97"/>
      <c r="B80" s="792"/>
      <c r="C80" s="99">
        <v>71</v>
      </c>
      <c r="D80" s="100" t="s">
        <v>324</v>
      </c>
      <c r="E80" s="98"/>
      <c r="F80" s="97"/>
      <c r="G80" s="97"/>
      <c r="H80" s="97"/>
      <c r="I80" s="97"/>
      <c r="J80" s="97"/>
      <c r="K80" s="97"/>
      <c r="L80" s="97"/>
      <c r="M80" s="97"/>
      <c r="N80" s="97"/>
      <c r="O80" s="97"/>
      <c r="P80" s="97"/>
      <c r="Q80" s="97"/>
      <c r="R80" s="97"/>
      <c r="S80" s="97"/>
      <c r="T80" s="97"/>
      <c r="U80" s="97"/>
      <c r="V80" s="97"/>
      <c r="W80" s="97"/>
      <c r="X80" s="97"/>
    </row>
    <row r="81" spans="1:24" ht="15.75" customHeight="1" x14ac:dyDescent="0.25">
      <c r="A81" s="97"/>
      <c r="B81" s="793"/>
      <c r="C81" s="99">
        <v>72</v>
      </c>
      <c r="D81" s="100" t="s">
        <v>325</v>
      </c>
      <c r="E81" s="98"/>
      <c r="F81" s="97"/>
      <c r="G81" s="97"/>
      <c r="H81" s="97"/>
      <c r="I81" s="97"/>
      <c r="J81" s="97"/>
      <c r="K81" s="97"/>
      <c r="L81" s="97"/>
      <c r="M81" s="97"/>
      <c r="N81" s="97"/>
      <c r="O81" s="97"/>
      <c r="P81" s="97"/>
      <c r="Q81" s="97"/>
      <c r="R81" s="97"/>
      <c r="S81" s="97"/>
      <c r="T81" s="97"/>
      <c r="U81" s="97"/>
      <c r="V81" s="97"/>
      <c r="W81" s="97"/>
      <c r="X81" s="97"/>
    </row>
    <row r="82" spans="1:24" ht="15.75" customHeight="1" x14ac:dyDescent="0.25">
      <c r="A82" s="97"/>
      <c r="B82" s="791">
        <v>9</v>
      </c>
      <c r="C82" s="789" t="s">
        <v>326</v>
      </c>
      <c r="D82" s="790"/>
      <c r="E82" s="98"/>
      <c r="F82" s="97"/>
      <c r="G82" s="97"/>
      <c r="H82" s="97"/>
      <c r="I82" s="97"/>
      <c r="J82" s="97"/>
      <c r="K82" s="97"/>
      <c r="L82" s="97"/>
      <c r="M82" s="97"/>
      <c r="N82" s="97"/>
      <c r="O82" s="97"/>
      <c r="P82" s="97"/>
      <c r="Q82" s="97"/>
      <c r="R82" s="97"/>
      <c r="S82" s="97"/>
      <c r="T82" s="97"/>
      <c r="U82" s="97"/>
      <c r="V82" s="97"/>
      <c r="W82" s="97"/>
      <c r="X82" s="97"/>
    </row>
    <row r="83" spans="1:24" ht="15.75" customHeight="1" x14ac:dyDescent="0.25">
      <c r="A83" s="97"/>
      <c r="B83" s="792"/>
      <c r="C83" s="99">
        <v>73</v>
      </c>
      <c r="D83" s="100" t="s">
        <v>327</v>
      </c>
      <c r="E83" s="98"/>
      <c r="F83" s="97"/>
      <c r="G83" s="97"/>
      <c r="H83" s="97"/>
      <c r="I83" s="97"/>
      <c r="J83" s="97"/>
      <c r="K83" s="97"/>
      <c r="L83" s="97"/>
      <c r="M83" s="97"/>
      <c r="N83" s="97"/>
      <c r="O83" s="97"/>
      <c r="P83" s="97"/>
      <c r="Q83" s="97"/>
      <c r="R83" s="97"/>
      <c r="S83" s="97"/>
      <c r="T83" s="97"/>
      <c r="U83" s="97"/>
      <c r="V83" s="97"/>
      <c r="W83" s="97"/>
      <c r="X83" s="97"/>
    </row>
    <row r="84" spans="1:24" ht="15.75" customHeight="1" x14ac:dyDescent="0.25">
      <c r="A84" s="97"/>
      <c r="B84" s="792"/>
      <c r="C84" s="99">
        <v>74</v>
      </c>
      <c r="D84" s="100" t="s">
        <v>328</v>
      </c>
      <c r="E84" s="98"/>
      <c r="F84" s="97"/>
      <c r="G84" s="97"/>
      <c r="H84" s="97"/>
      <c r="I84" s="97"/>
      <c r="J84" s="97"/>
      <c r="K84" s="97"/>
      <c r="L84" s="97"/>
      <c r="M84" s="97"/>
      <c r="N84" s="97"/>
      <c r="O84" s="97"/>
      <c r="P84" s="97"/>
      <c r="Q84" s="97"/>
      <c r="R84" s="97"/>
      <c r="S84" s="97"/>
      <c r="T84" s="97"/>
      <c r="U84" s="97"/>
      <c r="V84" s="97"/>
      <c r="W84" s="97"/>
      <c r="X84" s="97"/>
    </row>
    <row r="85" spans="1:24" ht="15.75" customHeight="1" x14ac:dyDescent="0.25">
      <c r="A85" s="97"/>
      <c r="B85" s="792"/>
      <c r="C85" s="99">
        <v>75</v>
      </c>
      <c r="D85" s="100" t="s">
        <v>329</v>
      </c>
      <c r="E85" s="98"/>
      <c r="F85" s="97"/>
      <c r="G85" s="97"/>
      <c r="H85" s="97"/>
      <c r="I85" s="97"/>
      <c r="J85" s="97"/>
      <c r="K85" s="97"/>
      <c r="L85" s="97"/>
      <c r="M85" s="97"/>
      <c r="N85" s="97"/>
      <c r="O85" s="97"/>
      <c r="P85" s="97"/>
      <c r="Q85" s="97"/>
      <c r="R85" s="97"/>
      <c r="S85" s="97"/>
      <c r="T85" s="97"/>
      <c r="U85" s="97"/>
      <c r="V85" s="97"/>
      <c r="W85" s="97"/>
      <c r="X85" s="97"/>
    </row>
    <row r="86" spans="1:24" ht="15.75" customHeight="1" x14ac:dyDescent="0.25">
      <c r="A86" s="97"/>
      <c r="B86" s="792"/>
      <c r="C86" s="99">
        <v>76</v>
      </c>
      <c r="D86" s="100" t="s">
        <v>330</v>
      </c>
      <c r="E86" s="98"/>
      <c r="F86" s="97"/>
      <c r="G86" s="97"/>
      <c r="H86" s="97"/>
      <c r="I86" s="97"/>
      <c r="J86" s="97"/>
      <c r="K86" s="97"/>
      <c r="L86" s="97"/>
      <c r="M86" s="97"/>
      <c r="N86" s="97"/>
      <c r="O86" s="97"/>
      <c r="P86" s="97"/>
      <c r="Q86" s="97"/>
      <c r="R86" s="97"/>
      <c r="S86" s="97"/>
      <c r="T86" s="97"/>
      <c r="U86" s="97"/>
      <c r="V86" s="97"/>
      <c r="W86" s="97"/>
      <c r="X86" s="97"/>
    </row>
    <row r="87" spans="1:24" ht="15.75" customHeight="1" x14ac:dyDescent="0.25">
      <c r="A87" s="97"/>
      <c r="B87" s="792"/>
      <c r="C87" s="99">
        <v>77</v>
      </c>
      <c r="D87" s="100" t="s">
        <v>331</v>
      </c>
      <c r="E87" s="98"/>
      <c r="F87" s="97"/>
      <c r="G87" s="97"/>
      <c r="H87" s="97"/>
      <c r="I87" s="97"/>
      <c r="J87" s="97"/>
      <c r="K87" s="97"/>
      <c r="L87" s="97"/>
      <c r="M87" s="97"/>
      <c r="N87" s="97"/>
      <c r="O87" s="97"/>
      <c r="P87" s="97"/>
      <c r="Q87" s="97"/>
      <c r="R87" s="97"/>
      <c r="S87" s="97"/>
      <c r="T87" s="97"/>
      <c r="U87" s="97"/>
      <c r="V87" s="97"/>
      <c r="W87" s="97"/>
      <c r="X87" s="97"/>
    </row>
    <row r="88" spans="1:24" ht="15.75" customHeight="1" x14ac:dyDescent="0.25">
      <c r="A88" s="97"/>
      <c r="B88" s="792"/>
      <c r="C88" s="99">
        <v>78</v>
      </c>
      <c r="D88" s="100" t="s">
        <v>332</v>
      </c>
      <c r="E88" s="98"/>
      <c r="F88" s="97"/>
      <c r="G88" s="97"/>
      <c r="H88" s="97"/>
      <c r="I88" s="97"/>
      <c r="J88" s="97"/>
      <c r="K88" s="97"/>
      <c r="L88" s="97"/>
      <c r="M88" s="97"/>
      <c r="N88" s="97"/>
      <c r="O88" s="97"/>
      <c r="P88" s="97"/>
      <c r="Q88" s="97"/>
      <c r="R88" s="97"/>
      <c r="S88" s="97"/>
      <c r="T88" s="97"/>
      <c r="U88" s="97"/>
      <c r="V88" s="97"/>
      <c r="W88" s="97"/>
      <c r="X88" s="97"/>
    </row>
    <row r="89" spans="1:24" ht="15.75" customHeight="1" x14ac:dyDescent="0.25">
      <c r="A89" s="97"/>
      <c r="B89" s="792"/>
      <c r="C89" s="99">
        <v>79</v>
      </c>
      <c r="D89" s="100" t="s">
        <v>333</v>
      </c>
      <c r="E89" s="98"/>
      <c r="F89" s="97"/>
      <c r="G89" s="97"/>
      <c r="H89" s="97"/>
      <c r="I89" s="97"/>
      <c r="J89" s="97"/>
      <c r="K89" s="97"/>
      <c r="L89" s="97"/>
      <c r="M89" s="97"/>
      <c r="N89" s="97"/>
      <c r="O89" s="97"/>
      <c r="P89" s="97"/>
      <c r="Q89" s="97"/>
      <c r="R89" s="97"/>
      <c r="S89" s="97"/>
      <c r="T89" s="97"/>
      <c r="U89" s="97"/>
      <c r="V89" s="97"/>
      <c r="W89" s="97"/>
      <c r="X89" s="97"/>
    </row>
    <row r="90" spans="1:24" ht="15.75" customHeight="1" x14ac:dyDescent="0.25">
      <c r="A90" s="97"/>
      <c r="B90" s="793"/>
      <c r="C90" s="99">
        <v>80</v>
      </c>
      <c r="D90" s="100" t="s">
        <v>334</v>
      </c>
      <c r="E90" s="98"/>
      <c r="F90" s="97"/>
      <c r="G90" s="97"/>
      <c r="H90" s="97"/>
      <c r="I90" s="97"/>
      <c r="J90" s="97"/>
      <c r="K90" s="97"/>
      <c r="L90" s="97"/>
      <c r="M90" s="97"/>
      <c r="N90" s="97"/>
      <c r="O90" s="97"/>
      <c r="P90" s="97"/>
      <c r="Q90" s="97"/>
      <c r="R90" s="97"/>
      <c r="S90" s="97"/>
      <c r="T90" s="97"/>
      <c r="U90" s="97"/>
      <c r="V90" s="97"/>
      <c r="W90" s="97"/>
      <c r="X90" s="97"/>
    </row>
    <row r="91" spans="1:24" ht="15.75" customHeight="1" x14ac:dyDescent="0.25">
      <c r="A91" s="97"/>
      <c r="B91" s="791">
        <v>10</v>
      </c>
      <c r="C91" s="789" t="s">
        <v>335</v>
      </c>
      <c r="D91" s="790"/>
      <c r="E91" s="98"/>
      <c r="F91" s="97"/>
      <c r="G91" s="97"/>
      <c r="H91" s="97"/>
      <c r="I91" s="97"/>
      <c r="J91" s="97"/>
      <c r="K91" s="97"/>
      <c r="L91" s="97"/>
      <c r="M91" s="97"/>
      <c r="N91" s="97"/>
      <c r="O91" s="97"/>
      <c r="P91" s="97"/>
      <c r="Q91" s="97"/>
      <c r="R91" s="97"/>
      <c r="S91" s="97"/>
      <c r="T91" s="97"/>
      <c r="U91" s="97"/>
      <c r="V91" s="97"/>
      <c r="W91" s="97"/>
      <c r="X91" s="97"/>
    </row>
    <row r="92" spans="1:24" ht="15.75" customHeight="1" x14ac:dyDescent="0.25">
      <c r="A92" s="97"/>
      <c r="B92" s="792"/>
      <c r="C92" s="99">
        <v>81</v>
      </c>
      <c r="D92" s="100" t="s">
        <v>336</v>
      </c>
      <c r="E92" s="98"/>
      <c r="F92" s="97"/>
      <c r="G92" s="97"/>
      <c r="H92" s="97"/>
      <c r="I92" s="97"/>
      <c r="J92" s="97"/>
      <c r="K92" s="97"/>
      <c r="L92" s="97"/>
      <c r="M92" s="97"/>
      <c r="N92" s="97"/>
      <c r="O92" s="97"/>
      <c r="P92" s="97"/>
      <c r="Q92" s="97"/>
      <c r="R92" s="97"/>
      <c r="S92" s="97"/>
      <c r="T92" s="97"/>
      <c r="U92" s="97"/>
      <c r="V92" s="97"/>
      <c r="W92" s="97"/>
      <c r="X92" s="97"/>
    </row>
    <row r="93" spans="1:24" ht="15.75" customHeight="1" x14ac:dyDescent="0.25">
      <c r="A93" s="97"/>
      <c r="B93" s="792"/>
      <c r="C93" s="99">
        <v>82</v>
      </c>
      <c r="D93" s="100" t="s">
        <v>337</v>
      </c>
      <c r="E93" s="98"/>
      <c r="F93" s="97"/>
      <c r="G93" s="97"/>
      <c r="H93" s="97"/>
      <c r="I93" s="97"/>
      <c r="J93" s="97"/>
      <c r="K93" s="97"/>
      <c r="L93" s="97"/>
      <c r="M93" s="97"/>
      <c r="N93" s="97"/>
      <c r="O93" s="97"/>
      <c r="P93" s="97"/>
      <c r="Q93" s="97"/>
      <c r="R93" s="97"/>
      <c r="S93" s="97"/>
      <c r="T93" s="97"/>
      <c r="U93" s="97"/>
      <c r="V93" s="97"/>
      <c r="W93" s="97"/>
      <c r="X93" s="97"/>
    </row>
    <row r="94" spans="1:24" ht="15.75" customHeight="1" x14ac:dyDescent="0.25">
      <c r="A94" s="97"/>
      <c r="B94" s="792"/>
      <c r="C94" s="99">
        <v>83</v>
      </c>
      <c r="D94" s="100" t="s">
        <v>338</v>
      </c>
      <c r="E94" s="98"/>
      <c r="F94" s="97"/>
      <c r="G94" s="97"/>
      <c r="H94" s="97"/>
      <c r="I94" s="97"/>
      <c r="J94" s="97"/>
      <c r="K94" s="97"/>
      <c r="L94" s="97"/>
      <c r="M94" s="97"/>
      <c r="N94" s="97"/>
      <c r="O94" s="97"/>
      <c r="P94" s="97"/>
      <c r="Q94" s="97"/>
      <c r="R94" s="97"/>
      <c r="S94" s="97"/>
      <c r="T94" s="97"/>
      <c r="U94" s="97"/>
      <c r="V94" s="97"/>
      <c r="W94" s="97"/>
      <c r="X94" s="97"/>
    </row>
    <row r="95" spans="1:24" ht="15.75" customHeight="1" x14ac:dyDescent="0.25">
      <c r="A95" s="97"/>
      <c r="B95" s="792"/>
      <c r="C95" s="99">
        <v>84</v>
      </c>
      <c r="D95" s="100" t="s">
        <v>339</v>
      </c>
      <c r="E95" s="98"/>
      <c r="F95" s="97"/>
      <c r="G95" s="97"/>
      <c r="H95" s="97"/>
      <c r="I95" s="97"/>
      <c r="J95" s="97"/>
      <c r="K95" s="97"/>
      <c r="L95" s="97"/>
      <c r="M95" s="97"/>
      <c r="N95" s="97"/>
      <c r="O95" s="97"/>
      <c r="P95" s="97"/>
      <c r="Q95" s="97"/>
      <c r="R95" s="97"/>
      <c r="S95" s="97"/>
      <c r="T95" s="97"/>
      <c r="U95" s="97"/>
      <c r="V95" s="97"/>
      <c r="W95" s="97"/>
      <c r="X95" s="97"/>
    </row>
    <row r="96" spans="1:24" ht="15.75" customHeight="1" x14ac:dyDescent="0.25">
      <c r="A96" s="97"/>
      <c r="B96" s="792"/>
      <c r="C96" s="99">
        <v>85</v>
      </c>
      <c r="D96" s="100" t="s">
        <v>340</v>
      </c>
      <c r="E96" s="98"/>
      <c r="F96" s="97"/>
      <c r="G96" s="97"/>
      <c r="H96" s="97"/>
      <c r="I96" s="97"/>
      <c r="J96" s="97"/>
      <c r="K96" s="97"/>
      <c r="L96" s="97"/>
      <c r="M96" s="97"/>
      <c r="N96" s="97"/>
      <c r="O96" s="97"/>
      <c r="P96" s="97"/>
      <c r="Q96" s="97"/>
      <c r="R96" s="97"/>
      <c r="S96" s="97"/>
      <c r="T96" s="97"/>
      <c r="U96" s="97"/>
      <c r="V96" s="97"/>
      <c r="W96" s="97"/>
      <c r="X96" s="97"/>
    </row>
    <row r="97" spans="1:24" ht="15.75" customHeight="1" x14ac:dyDescent="0.25">
      <c r="A97" s="97"/>
      <c r="B97" s="792"/>
      <c r="C97" s="99">
        <v>86</v>
      </c>
      <c r="D97" s="100" t="s">
        <v>341</v>
      </c>
      <c r="E97" s="98"/>
      <c r="F97" s="97"/>
      <c r="G97" s="97"/>
      <c r="H97" s="97"/>
      <c r="I97" s="97"/>
      <c r="J97" s="97"/>
      <c r="K97" s="97"/>
      <c r="L97" s="97"/>
      <c r="M97" s="97"/>
      <c r="N97" s="97"/>
      <c r="O97" s="97"/>
      <c r="P97" s="97"/>
      <c r="Q97" s="97"/>
      <c r="R97" s="97"/>
      <c r="S97" s="97"/>
      <c r="T97" s="97"/>
      <c r="U97" s="97"/>
      <c r="V97" s="97"/>
      <c r="W97" s="97"/>
      <c r="X97" s="97"/>
    </row>
    <row r="98" spans="1:24" ht="15.75" customHeight="1" x14ac:dyDescent="0.25">
      <c r="A98" s="97"/>
      <c r="B98" s="792"/>
      <c r="C98" s="99">
        <v>87</v>
      </c>
      <c r="D98" s="100" t="s">
        <v>342</v>
      </c>
      <c r="E98" s="98"/>
      <c r="F98" s="97"/>
      <c r="G98" s="97"/>
      <c r="H98" s="97"/>
      <c r="I98" s="97"/>
      <c r="J98" s="97"/>
      <c r="K98" s="97"/>
      <c r="L98" s="97"/>
      <c r="M98" s="97"/>
      <c r="N98" s="97"/>
      <c r="O98" s="97"/>
      <c r="P98" s="97"/>
      <c r="Q98" s="97"/>
      <c r="R98" s="97"/>
      <c r="S98" s="97"/>
      <c r="T98" s="97"/>
      <c r="U98" s="97"/>
      <c r="V98" s="97"/>
      <c r="W98" s="97"/>
      <c r="X98" s="97"/>
    </row>
    <row r="99" spans="1:24" ht="15.75" customHeight="1" x14ac:dyDescent="0.25">
      <c r="A99" s="97"/>
      <c r="B99" s="792"/>
      <c r="C99" s="99">
        <v>88</v>
      </c>
      <c r="D99" s="100" t="s">
        <v>343</v>
      </c>
      <c r="E99" s="98"/>
      <c r="F99" s="97"/>
      <c r="G99" s="97"/>
      <c r="H99" s="97"/>
      <c r="I99" s="97"/>
      <c r="J99" s="97"/>
      <c r="K99" s="97"/>
      <c r="L99" s="97"/>
      <c r="M99" s="97"/>
      <c r="N99" s="97"/>
      <c r="O99" s="97"/>
      <c r="P99" s="97"/>
      <c r="Q99" s="97"/>
      <c r="R99" s="97"/>
      <c r="S99" s="97"/>
      <c r="T99" s="97"/>
      <c r="U99" s="97"/>
      <c r="V99" s="97"/>
      <c r="W99" s="97"/>
      <c r="X99" s="97"/>
    </row>
    <row r="100" spans="1:24" ht="15.75" customHeight="1" x14ac:dyDescent="0.25">
      <c r="A100" s="97"/>
      <c r="B100" s="792"/>
      <c r="C100" s="99">
        <v>89</v>
      </c>
      <c r="D100" s="100" t="s">
        <v>344</v>
      </c>
      <c r="E100" s="98"/>
      <c r="F100" s="97"/>
      <c r="G100" s="97"/>
      <c r="H100" s="97"/>
      <c r="I100" s="97"/>
      <c r="J100" s="97"/>
      <c r="K100" s="97"/>
      <c r="L100" s="97"/>
      <c r="M100" s="97"/>
      <c r="N100" s="97"/>
      <c r="O100" s="97"/>
      <c r="P100" s="97"/>
      <c r="Q100" s="97"/>
      <c r="R100" s="97"/>
      <c r="S100" s="97"/>
      <c r="T100" s="97"/>
      <c r="U100" s="97"/>
      <c r="V100" s="97"/>
      <c r="W100" s="97"/>
      <c r="X100" s="97"/>
    </row>
    <row r="101" spans="1:24" ht="15.75" customHeight="1" x14ac:dyDescent="0.25">
      <c r="A101" s="97"/>
      <c r="B101" s="793"/>
      <c r="C101" s="99">
        <v>90</v>
      </c>
      <c r="D101" s="100" t="s">
        <v>345</v>
      </c>
      <c r="E101" s="98"/>
      <c r="F101" s="97"/>
      <c r="G101" s="97"/>
      <c r="H101" s="97"/>
      <c r="I101" s="97"/>
      <c r="J101" s="97"/>
      <c r="K101" s="97"/>
      <c r="L101" s="97"/>
      <c r="M101" s="97"/>
      <c r="N101" s="97"/>
      <c r="O101" s="97"/>
      <c r="P101" s="97"/>
      <c r="Q101" s="97"/>
      <c r="R101" s="97"/>
      <c r="S101" s="97"/>
      <c r="T101" s="97"/>
      <c r="U101" s="97"/>
      <c r="V101" s="97"/>
      <c r="W101" s="97"/>
      <c r="X101" s="97"/>
    </row>
    <row r="102" spans="1:24" ht="15.75" customHeight="1" x14ac:dyDescent="0.25">
      <c r="A102" s="97"/>
      <c r="B102" s="791">
        <v>11</v>
      </c>
      <c r="C102" s="789" t="s">
        <v>346</v>
      </c>
      <c r="D102" s="790"/>
      <c r="E102" s="98"/>
      <c r="F102" s="97"/>
      <c r="G102" s="97"/>
      <c r="H102" s="97"/>
      <c r="I102" s="97"/>
      <c r="J102" s="97"/>
      <c r="K102" s="97"/>
      <c r="L102" s="97"/>
      <c r="M102" s="97"/>
      <c r="N102" s="97"/>
      <c r="O102" s="97"/>
      <c r="P102" s="97"/>
      <c r="Q102" s="97"/>
      <c r="R102" s="97"/>
      <c r="S102" s="97"/>
      <c r="T102" s="97"/>
      <c r="U102" s="97"/>
      <c r="V102" s="97"/>
      <c r="W102" s="97"/>
      <c r="X102" s="97"/>
    </row>
    <row r="103" spans="1:24" ht="15.75" customHeight="1" x14ac:dyDescent="0.25">
      <c r="A103" s="97"/>
      <c r="B103" s="792"/>
      <c r="C103" s="101">
        <v>91</v>
      </c>
      <c r="D103" s="102" t="s">
        <v>347</v>
      </c>
      <c r="E103" s="98"/>
      <c r="F103" s="97"/>
      <c r="G103" s="97"/>
      <c r="H103" s="97"/>
      <c r="I103" s="97"/>
      <c r="J103" s="97"/>
      <c r="K103" s="97"/>
      <c r="L103" s="97"/>
      <c r="M103" s="97"/>
      <c r="N103" s="97"/>
      <c r="O103" s="97"/>
      <c r="P103" s="97"/>
      <c r="Q103" s="97"/>
      <c r="R103" s="97"/>
      <c r="S103" s="97"/>
      <c r="T103" s="97"/>
      <c r="U103" s="97"/>
      <c r="V103" s="97"/>
      <c r="W103" s="97"/>
      <c r="X103" s="97"/>
    </row>
    <row r="104" spans="1:24" ht="15.75" customHeight="1" x14ac:dyDescent="0.25">
      <c r="A104" s="97"/>
      <c r="B104" s="792"/>
      <c r="C104" s="101">
        <v>92</v>
      </c>
      <c r="D104" s="102" t="s">
        <v>348</v>
      </c>
      <c r="E104" s="98"/>
      <c r="F104" s="97"/>
      <c r="G104" s="97"/>
      <c r="H104" s="97"/>
      <c r="I104" s="97"/>
      <c r="J104" s="97"/>
      <c r="K104" s="97"/>
      <c r="L104" s="97"/>
      <c r="M104" s="97"/>
      <c r="N104" s="97"/>
      <c r="O104" s="97"/>
      <c r="P104" s="97"/>
      <c r="Q104" s="97"/>
      <c r="R104" s="97"/>
      <c r="S104" s="97"/>
      <c r="T104" s="97"/>
      <c r="U104" s="97"/>
      <c r="V104" s="97"/>
      <c r="W104" s="97"/>
      <c r="X104" s="97"/>
    </row>
    <row r="105" spans="1:24" ht="15.75" customHeight="1" x14ac:dyDescent="0.25">
      <c r="A105" s="97"/>
      <c r="B105" s="792"/>
      <c r="C105" s="99">
        <v>93</v>
      </c>
      <c r="D105" s="100" t="s">
        <v>349</v>
      </c>
      <c r="E105" s="98"/>
      <c r="F105" s="97"/>
      <c r="G105" s="97"/>
      <c r="H105" s="97"/>
      <c r="I105" s="97"/>
      <c r="J105" s="97"/>
      <c r="K105" s="97"/>
      <c r="L105" s="97"/>
      <c r="M105" s="97"/>
      <c r="N105" s="97"/>
      <c r="O105" s="97"/>
      <c r="P105" s="97"/>
      <c r="Q105" s="97"/>
      <c r="R105" s="97"/>
      <c r="S105" s="97"/>
      <c r="T105" s="97"/>
      <c r="U105" s="97"/>
      <c r="V105" s="97"/>
      <c r="W105" s="97"/>
      <c r="X105" s="97"/>
    </row>
    <row r="106" spans="1:24" ht="15.75" customHeight="1" x14ac:dyDescent="0.25">
      <c r="A106" s="97"/>
      <c r="B106" s="792"/>
      <c r="C106" s="99">
        <v>94</v>
      </c>
      <c r="D106" s="100" t="s">
        <v>350</v>
      </c>
      <c r="E106" s="98"/>
      <c r="F106" s="97"/>
      <c r="G106" s="97"/>
      <c r="H106" s="97"/>
      <c r="I106" s="97"/>
      <c r="J106" s="97"/>
      <c r="K106" s="97"/>
      <c r="L106" s="97"/>
      <c r="M106" s="97"/>
      <c r="N106" s="97"/>
      <c r="O106" s="97"/>
      <c r="P106" s="97"/>
      <c r="Q106" s="97"/>
      <c r="R106" s="97"/>
      <c r="S106" s="97"/>
      <c r="T106" s="97"/>
      <c r="U106" s="97"/>
      <c r="V106" s="97"/>
      <c r="W106" s="97"/>
      <c r="X106" s="97"/>
    </row>
    <row r="107" spans="1:24" ht="15.75" customHeight="1" x14ac:dyDescent="0.25">
      <c r="A107" s="97"/>
      <c r="B107" s="792"/>
      <c r="C107" s="99">
        <v>95</v>
      </c>
      <c r="D107" s="100" t="s">
        <v>351</v>
      </c>
      <c r="E107" s="98"/>
      <c r="F107" s="97"/>
      <c r="G107" s="97"/>
      <c r="H107" s="97"/>
      <c r="I107" s="97"/>
      <c r="J107" s="97"/>
      <c r="K107" s="97"/>
      <c r="L107" s="97"/>
      <c r="M107" s="97"/>
      <c r="N107" s="97"/>
      <c r="O107" s="97"/>
      <c r="P107" s="97"/>
      <c r="Q107" s="97"/>
      <c r="R107" s="97"/>
      <c r="S107" s="97"/>
      <c r="T107" s="97"/>
      <c r="U107" s="97"/>
      <c r="V107" s="97"/>
      <c r="W107" s="97"/>
      <c r="X107" s="97"/>
    </row>
    <row r="108" spans="1:24" ht="15.75" customHeight="1" x14ac:dyDescent="0.25">
      <c r="A108" s="97"/>
      <c r="B108" s="792"/>
      <c r="C108" s="99">
        <v>96</v>
      </c>
      <c r="D108" s="100" t="s">
        <v>352</v>
      </c>
      <c r="E108" s="98"/>
      <c r="F108" s="97"/>
      <c r="G108" s="97"/>
      <c r="H108" s="97"/>
      <c r="I108" s="97"/>
      <c r="J108" s="97"/>
      <c r="K108" s="97"/>
      <c r="L108" s="97"/>
      <c r="M108" s="97"/>
      <c r="N108" s="97"/>
      <c r="O108" s="97"/>
      <c r="P108" s="97"/>
      <c r="Q108" s="97"/>
      <c r="R108" s="97"/>
      <c r="S108" s="97"/>
      <c r="T108" s="97"/>
      <c r="U108" s="97"/>
      <c r="V108" s="97"/>
      <c r="W108" s="97"/>
      <c r="X108" s="97"/>
    </row>
    <row r="109" spans="1:24" ht="15.75" customHeight="1" x14ac:dyDescent="0.25">
      <c r="A109" s="97"/>
      <c r="B109" s="792"/>
      <c r="C109" s="99">
        <v>97</v>
      </c>
      <c r="D109" s="100" t="s">
        <v>353</v>
      </c>
      <c r="E109" s="98"/>
      <c r="F109" s="97"/>
      <c r="G109" s="97"/>
      <c r="H109" s="97"/>
      <c r="I109" s="97"/>
      <c r="J109" s="97"/>
      <c r="K109" s="97"/>
      <c r="L109" s="97"/>
      <c r="M109" s="97"/>
      <c r="N109" s="97"/>
      <c r="O109" s="97"/>
      <c r="P109" s="97"/>
      <c r="Q109" s="97"/>
      <c r="R109" s="97"/>
      <c r="S109" s="97"/>
      <c r="T109" s="97"/>
      <c r="U109" s="97"/>
      <c r="V109" s="97"/>
      <c r="W109" s="97"/>
      <c r="X109" s="97"/>
    </row>
    <row r="110" spans="1:24" ht="15.75" customHeight="1" x14ac:dyDescent="0.25">
      <c r="A110" s="97"/>
      <c r="B110" s="792"/>
      <c r="C110" s="99">
        <v>98</v>
      </c>
      <c r="D110" s="100" t="s">
        <v>354</v>
      </c>
      <c r="E110" s="98"/>
      <c r="F110" s="97"/>
      <c r="G110" s="97"/>
      <c r="H110" s="97"/>
      <c r="I110" s="97"/>
      <c r="J110" s="97"/>
      <c r="K110" s="97"/>
      <c r="L110" s="97"/>
      <c r="M110" s="97"/>
      <c r="N110" s="97"/>
      <c r="O110" s="97"/>
      <c r="P110" s="97"/>
      <c r="Q110" s="97"/>
      <c r="R110" s="97"/>
      <c r="S110" s="97"/>
      <c r="T110" s="97"/>
      <c r="U110" s="97"/>
      <c r="V110" s="97"/>
      <c r="W110" s="97"/>
      <c r="X110" s="97"/>
    </row>
    <row r="111" spans="1:24" ht="15.75" customHeight="1" x14ac:dyDescent="0.25">
      <c r="A111" s="97"/>
      <c r="B111" s="792"/>
      <c r="C111" s="99">
        <v>99</v>
      </c>
      <c r="D111" s="100" t="s">
        <v>355</v>
      </c>
      <c r="E111" s="98"/>
      <c r="F111" s="97"/>
      <c r="G111" s="97"/>
      <c r="H111" s="97"/>
      <c r="I111" s="97"/>
      <c r="J111" s="97"/>
      <c r="K111" s="97"/>
      <c r="L111" s="97"/>
      <c r="M111" s="97"/>
      <c r="N111" s="97"/>
      <c r="O111" s="97"/>
      <c r="P111" s="97"/>
      <c r="Q111" s="97"/>
      <c r="R111" s="97"/>
      <c r="S111" s="97"/>
      <c r="T111" s="97"/>
      <c r="U111" s="97"/>
      <c r="V111" s="97"/>
      <c r="W111" s="97"/>
      <c r="X111" s="97"/>
    </row>
    <row r="112" spans="1:24" ht="15.75" customHeight="1" x14ac:dyDescent="0.25">
      <c r="A112" s="97"/>
      <c r="B112" s="793"/>
      <c r="C112" s="99">
        <v>100</v>
      </c>
      <c r="D112" s="100" t="s">
        <v>356</v>
      </c>
      <c r="E112" s="98"/>
      <c r="F112" s="97"/>
      <c r="G112" s="97"/>
      <c r="H112" s="97"/>
      <c r="I112" s="97"/>
      <c r="J112" s="97"/>
      <c r="K112" s="97"/>
      <c r="L112" s="97"/>
      <c r="M112" s="97"/>
      <c r="N112" s="97"/>
      <c r="O112" s="97"/>
      <c r="P112" s="97"/>
      <c r="Q112" s="97"/>
      <c r="R112" s="97"/>
      <c r="S112" s="97"/>
      <c r="T112" s="97"/>
      <c r="U112" s="97"/>
      <c r="V112" s="97"/>
      <c r="W112" s="97"/>
      <c r="X112" s="97"/>
    </row>
    <row r="113" spans="1:24" ht="15.75" customHeight="1" x14ac:dyDescent="0.25">
      <c r="A113" s="97"/>
      <c r="B113" s="791">
        <v>12</v>
      </c>
      <c r="C113" s="789" t="s">
        <v>357</v>
      </c>
      <c r="D113" s="790"/>
      <c r="E113" s="98"/>
      <c r="F113" s="97"/>
      <c r="G113" s="97"/>
      <c r="H113" s="97"/>
      <c r="I113" s="97"/>
      <c r="J113" s="97"/>
      <c r="K113" s="97"/>
      <c r="L113" s="97"/>
      <c r="M113" s="97"/>
      <c r="N113" s="97"/>
      <c r="O113" s="97"/>
      <c r="P113" s="97"/>
      <c r="Q113" s="97"/>
      <c r="R113" s="97"/>
      <c r="S113" s="97"/>
      <c r="T113" s="97"/>
      <c r="U113" s="97"/>
      <c r="V113" s="97"/>
      <c r="W113" s="97"/>
      <c r="X113" s="97"/>
    </row>
    <row r="114" spans="1:24" ht="15.75" customHeight="1" x14ac:dyDescent="0.25">
      <c r="A114" s="97"/>
      <c r="B114" s="792"/>
      <c r="C114" s="99">
        <v>101</v>
      </c>
      <c r="D114" s="100" t="s">
        <v>358</v>
      </c>
      <c r="E114" s="98"/>
      <c r="F114" s="97"/>
      <c r="G114" s="97"/>
      <c r="H114" s="97"/>
      <c r="I114" s="97"/>
      <c r="J114" s="97"/>
      <c r="K114" s="97"/>
      <c r="L114" s="97"/>
      <c r="M114" s="97"/>
      <c r="N114" s="97"/>
      <c r="O114" s="97"/>
      <c r="P114" s="97"/>
      <c r="Q114" s="97"/>
      <c r="R114" s="97"/>
      <c r="S114" s="97"/>
      <c r="T114" s="97"/>
      <c r="U114" s="97"/>
      <c r="V114" s="97"/>
      <c r="W114" s="97"/>
      <c r="X114" s="97"/>
    </row>
    <row r="115" spans="1:24" ht="15.75" customHeight="1" x14ac:dyDescent="0.25">
      <c r="A115" s="97"/>
      <c r="B115" s="792"/>
      <c r="C115" s="99">
        <v>102</v>
      </c>
      <c r="D115" s="100" t="s">
        <v>359</v>
      </c>
      <c r="E115" s="98"/>
      <c r="F115" s="97"/>
      <c r="G115" s="97"/>
      <c r="H115" s="97"/>
      <c r="I115" s="97"/>
      <c r="J115" s="97"/>
      <c r="K115" s="97"/>
      <c r="L115" s="97"/>
      <c r="M115" s="97"/>
      <c r="N115" s="97"/>
      <c r="O115" s="97"/>
      <c r="P115" s="97"/>
      <c r="Q115" s="97"/>
      <c r="R115" s="97"/>
      <c r="S115" s="97"/>
      <c r="T115" s="97"/>
      <c r="U115" s="97"/>
      <c r="V115" s="97"/>
      <c r="W115" s="97"/>
      <c r="X115" s="97"/>
    </row>
    <row r="116" spans="1:24" ht="15.75" customHeight="1" x14ac:dyDescent="0.25">
      <c r="A116" s="97"/>
      <c r="B116" s="792"/>
      <c r="C116" s="99">
        <v>103</v>
      </c>
      <c r="D116" s="100" t="s">
        <v>360</v>
      </c>
      <c r="E116" s="98"/>
      <c r="F116" s="97"/>
      <c r="G116" s="97"/>
      <c r="H116" s="97"/>
      <c r="I116" s="97"/>
      <c r="J116" s="97"/>
      <c r="K116" s="97"/>
      <c r="L116" s="97"/>
      <c r="M116" s="97"/>
      <c r="N116" s="97"/>
      <c r="O116" s="97"/>
      <c r="P116" s="97"/>
      <c r="Q116" s="97"/>
      <c r="R116" s="97"/>
      <c r="S116" s="97"/>
      <c r="T116" s="97"/>
      <c r="U116" s="97"/>
      <c r="V116" s="97"/>
      <c r="W116" s="97"/>
      <c r="X116" s="97"/>
    </row>
    <row r="117" spans="1:24" ht="15.75" customHeight="1" x14ac:dyDescent="0.25">
      <c r="A117" s="97"/>
      <c r="B117" s="792"/>
      <c r="C117" s="99">
        <v>104</v>
      </c>
      <c r="D117" s="100" t="s">
        <v>361</v>
      </c>
      <c r="E117" s="98"/>
      <c r="F117" s="97"/>
      <c r="G117" s="97"/>
      <c r="H117" s="97"/>
      <c r="I117" s="97"/>
      <c r="J117" s="97"/>
      <c r="K117" s="97"/>
      <c r="L117" s="97"/>
      <c r="M117" s="97"/>
      <c r="N117" s="97"/>
      <c r="O117" s="97"/>
      <c r="P117" s="97"/>
      <c r="Q117" s="97"/>
      <c r="R117" s="97"/>
      <c r="S117" s="97"/>
      <c r="T117" s="97"/>
      <c r="U117" s="97"/>
      <c r="V117" s="97"/>
      <c r="W117" s="97"/>
      <c r="X117" s="97"/>
    </row>
    <row r="118" spans="1:24" ht="15.75" customHeight="1" x14ac:dyDescent="0.25">
      <c r="A118" s="97"/>
      <c r="B118" s="792"/>
      <c r="C118" s="99">
        <v>105</v>
      </c>
      <c r="D118" s="100" t="s">
        <v>362</v>
      </c>
      <c r="E118" s="98"/>
      <c r="F118" s="97"/>
      <c r="G118" s="97"/>
      <c r="H118" s="97"/>
      <c r="I118" s="97"/>
      <c r="J118" s="97"/>
      <c r="K118" s="97"/>
      <c r="L118" s="97"/>
      <c r="M118" s="97"/>
      <c r="N118" s="97"/>
      <c r="O118" s="97"/>
      <c r="P118" s="97"/>
      <c r="Q118" s="97"/>
      <c r="R118" s="97"/>
      <c r="S118" s="97"/>
      <c r="T118" s="97"/>
      <c r="U118" s="97"/>
      <c r="V118" s="97"/>
      <c r="W118" s="97"/>
      <c r="X118" s="97"/>
    </row>
    <row r="119" spans="1:24" ht="15.75" customHeight="1" x14ac:dyDescent="0.25">
      <c r="A119" s="97"/>
      <c r="B119" s="792"/>
      <c r="C119" s="99">
        <v>106</v>
      </c>
      <c r="D119" s="100" t="s">
        <v>363</v>
      </c>
      <c r="E119" s="98"/>
      <c r="F119" s="97"/>
      <c r="G119" s="97"/>
      <c r="H119" s="97"/>
      <c r="I119" s="97"/>
      <c r="J119" s="97"/>
      <c r="K119" s="97"/>
      <c r="L119" s="97"/>
      <c r="M119" s="97"/>
      <c r="N119" s="97"/>
      <c r="O119" s="97"/>
      <c r="P119" s="97"/>
      <c r="Q119" s="97"/>
      <c r="R119" s="97"/>
      <c r="S119" s="97"/>
      <c r="T119" s="97"/>
      <c r="U119" s="97"/>
      <c r="V119" s="97"/>
      <c r="W119" s="97"/>
      <c r="X119" s="97"/>
    </row>
    <row r="120" spans="1:24" ht="15.75" customHeight="1" x14ac:dyDescent="0.25">
      <c r="A120" s="97"/>
      <c r="B120" s="792"/>
      <c r="C120" s="99">
        <v>107</v>
      </c>
      <c r="D120" s="100" t="s">
        <v>364</v>
      </c>
      <c r="E120" s="98"/>
      <c r="F120" s="97"/>
      <c r="G120" s="97"/>
      <c r="H120" s="97"/>
      <c r="I120" s="97"/>
      <c r="J120" s="97"/>
      <c r="K120" s="97"/>
      <c r="L120" s="97"/>
      <c r="M120" s="97"/>
      <c r="N120" s="97"/>
      <c r="O120" s="97"/>
      <c r="P120" s="97"/>
      <c r="Q120" s="97"/>
      <c r="R120" s="97"/>
      <c r="S120" s="97"/>
      <c r="T120" s="97"/>
      <c r="U120" s="97"/>
      <c r="V120" s="97"/>
      <c r="W120" s="97"/>
      <c r="X120" s="97"/>
    </row>
    <row r="121" spans="1:24" ht="15.75" customHeight="1" x14ac:dyDescent="0.25">
      <c r="A121" s="97"/>
      <c r="B121" s="792"/>
      <c r="C121" s="99">
        <v>108</v>
      </c>
      <c r="D121" s="100" t="s">
        <v>365</v>
      </c>
      <c r="E121" s="98"/>
      <c r="F121" s="97"/>
      <c r="G121" s="97"/>
      <c r="H121" s="97"/>
      <c r="I121" s="97"/>
      <c r="J121" s="97"/>
      <c r="K121" s="97"/>
      <c r="L121" s="97"/>
      <c r="M121" s="97"/>
      <c r="N121" s="97"/>
      <c r="O121" s="97"/>
      <c r="P121" s="97"/>
      <c r="Q121" s="97"/>
      <c r="R121" s="97"/>
      <c r="S121" s="97"/>
      <c r="T121" s="97"/>
      <c r="U121" s="97"/>
      <c r="V121" s="97"/>
      <c r="W121" s="97"/>
      <c r="X121" s="97"/>
    </row>
    <row r="122" spans="1:24" ht="15.75" customHeight="1" x14ac:dyDescent="0.25">
      <c r="A122" s="97"/>
      <c r="B122" s="792"/>
      <c r="C122" s="99">
        <v>109</v>
      </c>
      <c r="D122" s="100" t="s">
        <v>366</v>
      </c>
      <c r="E122" s="98"/>
      <c r="F122" s="97"/>
      <c r="G122" s="97"/>
      <c r="H122" s="97"/>
      <c r="I122" s="97"/>
      <c r="J122" s="97"/>
      <c r="K122" s="97"/>
      <c r="L122" s="97"/>
      <c r="M122" s="97"/>
      <c r="N122" s="97"/>
      <c r="O122" s="97"/>
      <c r="P122" s="97"/>
      <c r="Q122" s="97"/>
      <c r="R122" s="97"/>
      <c r="S122" s="97"/>
      <c r="T122" s="97"/>
      <c r="U122" s="97"/>
      <c r="V122" s="97"/>
      <c r="W122" s="97"/>
      <c r="X122" s="97"/>
    </row>
    <row r="123" spans="1:24" ht="15.75" customHeight="1" x14ac:dyDescent="0.25">
      <c r="A123" s="97"/>
      <c r="B123" s="792"/>
      <c r="C123" s="99">
        <v>110</v>
      </c>
      <c r="D123" s="100" t="s">
        <v>367</v>
      </c>
      <c r="E123" s="98"/>
      <c r="F123" s="97"/>
      <c r="G123" s="97"/>
      <c r="H123" s="97"/>
      <c r="I123" s="97"/>
      <c r="J123" s="97"/>
      <c r="K123" s="97"/>
      <c r="L123" s="97"/>
      <c r="M123" s="97"/>
      <c r="N123" s="97"/>
      <c r="O123" s="97"/>
      <c r="P123" s="97"/>
      <c r="Q123" s="97"/>
      <c r="R123" s="97"/>
      <c r="S123" s="97"/>
      <c r="T123" s="97"/>
      <c r="U123" s="97"/>
      <c r="V123" s="97"/>
      <c r="W123" s="97"/>
      <c r="X123" s="97"/>
    </row>
    <row r="124" spans="1:24" ht="15.75" customHeight="1" x14ac:dyDescent="0.25">
      <c r="A124" s="97"/>
      <c r="B124" s="793"/>
      <c r="C124" s="99">
        <v>111</v>
      </c>
      <c r="D124" s="100" t="s">
        <v>368</v>
      </c>
      <c r="E124" s="98"/>
      <c r="F124" s="97"/>
      <c r="G124" s="97"/>
      <c r="H124" s="97"/>
      <c r="I124" s="97"/>
      <c r="J124" s="97"/>
      <c r="K124" s="97"/>
      <c r="L124" s="97"/>
      <c r="M124" s="97"/>
      <c r="N124" s="97"/>
      <c r="O124" s="97"/>
      <c r="P124" s="97"/>
      <c r="Q124" s="97"/>
      <c r="R124" s="97"/>
      <c r="S124" s="97"/>
      <c r="T124" s="97"/>
      <c r="U124" s="97"/>
      <c r="V124" s="97"/>
      <c r="W124" s="97"/>
      <c r="X124" s="97"/>
    </row>
    <row r="125" spans="1:24" ht="15.75" customHeight="1" x14ac:dyDescent="0.25">
      <c r="A125" s="97"/>
      <c r="B125" s="791">
        <v>13</v>
      </c>
      <c r="C125" s="789" t="s">
        <v>369</v>
      </c>
      <c r="D125" s="790"/>
      <c r="E125" s="98"/>
      <c r="F125" s="97"/>
      <c r="G125" s="97"/>
      <c r="H125" s="97"/>
      <c r="I125" s="97"/>
      <c r="J125" s="97"/>
      <c r="K125" s="97"/>
      <c r="L125" s="97"/>
      <c r="M125" s="97"/>
      <c r="N125" s="97"/>
      <c r="O125" s="97"/>
      <c r="P125" s="97"/>
      <c r="Q125" s="97"/>
      <c r="R125" s="97"/>
      <c r="S125" s="97"/>
      <c r="T125" s="97"/>
      <c r="U125" s="97"/>
      <c r="V125" s="97"/>
      <c r="W125" s="97"/>
      <c r="X125" s="97"/>
    </row>
    <row r="126" spans="1:24" ht="15.75" customHeight="1" x14ac:dyDescent="0.25">
      <c r="A126" s="97"/>
      <c r="B126" s="792"/>
      <c r="C126" s="99">
        <v>112</v>
      </c>
      <c r="D126" s="100" t="s">
        <v>370</v>
      </c>
      <c r="E126" s="98"/>
      <c r="F126" s="97"/>
      <c r="G126" s="97"/>
      <c r="H126" s="97"/>
      <c r="I126" s="97"/>
      <c r="J126" s="97"/>
      <c r="K126" s="97"/>
      <c r="L126" s="97"/>
      <c r="M126" s="97"/>
      <c r="N126" s="97"/>
      <c r="O126" s="97"/>
      <c r="P126" s="97"/>
      <c r="Q126" s="97"/>
      <c r="R126" s="97"/>
      <c r="S126" s="97"/>
      <c r="T126" s="97"/>
      <c r="U126" s="97"/>
      <c r="V126" s="97"/>
      <c r="W126" s="97"/>
      <c r="X126" s="97"/>
    </row>
    <row r="127" spans="1:24" ht="15.75" customHeight="1" x14ac:dyDescent="0.25">
      <c r="A127" s="97"/>
      <c r="B127" s="792"/>
      <c r="C127" s="99">
        <v>113</v>
      </c>
      <c r="D127" s="100" t="s">
        <v>371</v>
      </c>
      <c r="E127" s="98"/>
      <c r="F127" s="97"/>
      <c r="G127" s="97"/>
      <c r="H127" s="97"/>
      <c r="I127" s="97"/>
      <c r="J127" s="97"/>
      <c r="K127" s="97"/>
      <c r="L127" s="97"/>
      <c r="M127" s="97"/>
      <c r="N127" s="97"/>
      <c r="O127" s="97"/>
      <c r="P127" s="97"/>
      <c r="Q127" s="97"/>
      <c r="R127" s="97"/>
      <c r="S127" s="97"/>
      <c r="T127" s="97"/>
      <c r="U127" s="97"/>
      <c r="V127" s="97"/>
      <c r="W127" s="97"/>
      <c r="X127" s="97"/>
    </row>
    <row r="128" spans="1:24" ht="15.75" customHeight="1" x14ac:dyDescent="0.25">
      <c r="A128" s="97"/>
      <c r="B128" s="792"/>
      <c r="C128" s="99">
        <v>114</v>
      </c>
      <c r="D128" s="100" t="s">
        <v>372</v>
      </c>
      <c r="E128" s="98"/>
      <c r="F128" s="97"/>
      <c r="G128" s="97"/>
      <c r="H128" s="97"/>
      <c r="I128" s="97"/>
      <c r="J128" s="97"/>
      <c r="K128" s="97"/>
      <c r="L128" s="97"/>
      <c r="M128" s="97"/>
      <c r="N128" s="97"/>
      <c r="O128" s="97"/>
      <c r="P128" s="97"/>
      <c r="Q128" s="97"/>
      <c r="R128" s="97"/>
      <c r="S128" s="97"/>
      <c r="T128" s="97"/>
      <c r="U128" s="97"/>
      <c r="V128" s="97"/>
      <c r="W128" s="97"/>
      <c r="X128" s="97"/>
    </row>
    <row r="129" spans="1:24" ht="15.75" customHeight="1" x14ac:dyDescent="0.25">
      <c r="A129" s="97"/>
      <c r="B129" s="792"/>
      <c r="C129" s="99">
        <v>115</v>
      </c>
      <c r="D129" s="100" t="s">
        <v>373</v>
      </c>
      <c r="E129" s="98"/>
      <c r="F129" s="97"/>
      <c r="G129" s="97"/>
      <c r="H129" s="97"/>
      <c r="I129" s="97"/>
      <c r="J129" s="97"/>
      <c r="K129" s="97"/>
      <c r="L129" s="97"/>
      <c r="M129" s="97"/>
      <c r="N129" s="97"/>
      <c r="O129" s="97"/>
      <c r="P129" s="97"/>
      <c r="Q129" s="97"/>
      <c r="R129" s="97"/>
      <c r="S129" s="97"/>
      <c r="T129" s="97"/>
      <c r="U129" s="97"/>
      <c r="V129" s="97"/>
      <c r="W129" s="97"/>
      <c r="X129" s="97"/>
    </row>
    <row r="130" spans="1:24" ht="15.75" customHeight="1" x14ac:dyDescent="0.25">
      <c r="A130" s="97"/>
      <c r="B130" s="793"/>
      <c r="C130" s="99">
        <v>116</v>
      </c>
      <c r="D130" s="100" t="s">
        <v>374</v>
      </c>
      <c r="E130" s="98"/>
      <c r="F130" s="97"/>
      <c r="G130" s="97"/>
      <c r="H130" s="97"/>
      <c r="I130" s="97"/>
      <c r="J130" s="97"/>
      <c r="K130" s="97"/>
      <c r="L130" s="97"/>
      <c r="M130" s="97"/>
      <c r="N130" s="97"/>
      <c r="O130" s="97"/>
      <c r="P130" s="97"/>
      <c r="Q130" s="97"/>
      <c r="R130" s="97"/>
      <c r="S130" s="97"/>
      <c r="T130" s="97"/>
      <c r="U130" s="97"/>
      <c r="V130" s="97"/>
      <c r="W130" s="97"/>
      <c r="X130" s="97"/>
    </row>
    <row r="131" spans="1:24" ht="15.75" customHeight="1" x14ac:dyDescent="0.25">
      <c r="A131" s="97"/>
      <c r="B131" s="791">
        <v>14</v>
      </c>
      <c r="C131" s="789" t="s">
        <v>375</v>
      </c>
      <c r="D131" s="790"/>
      <c r="E131" s="98"/>
      <c r="F131" s="97"/>
      <c r="G131" s="97"/>
      <c r="H131" s="97"/>
      <c r="I131" s="97"/>
      <c r="J131" s="97"/>
      <c r="K131" s="97"/>
      <c r="L131" s="97"/>
      <c r="M131" s="97"/>
      <c r="N131" s="97"/>
      <c r="O131" s="97"/>
      <c r="P131" s="97"/>
      <c r="Q131" s="97"/>
      <c r="R131" s="97"/>
      <c r="S131" s="97"/>
      <c r="T131" s="97"/>
      <c r="U131" s="97"/>
      <c r="V131" s="97"/>
      <c r="W131" s="97"/>
      <c r="X131" s="97"/>
    </row>
    <row r="132" spans="1:24" ht="15.75" customHeight="1" x14ac:dyDescent="0.25">
      <c r="A132" s="97"/>
      <c r="B132" s="792"/>
      <c r="C132" s="99">
        <v>117</v>
      </c>
      <c r="D132" s="100" t="s">
        <v>376</v>
      </c>
      <c r="E132" s="98"/>
      <c r="F132" s="97"/>
      <c r="G132" s="97"/>
      <c r="H132" s="97"/>
      <c r="I132" s="97"/>
      <c r="J132" s="97"/>
      <c r="K132" s="97"/>
      <c r="L132" s="97"/>
      <c r="M132" s="97"/>
      <c r="N132" s="97"/>
      <c r="O132" s="97"/>
      <c r="P132" s="97"/>
      <c r="Q132" s="97"/>
      <c r="R132" s="97"/>
      <c r="S132" s="97"/>
      <c r="T132" s="97"/>
      <c r="U132" s="97"/>
      <c r="V132" s="97"/>
      <c r="W132" s="97"/>
      <c r="X132" s="97"/>
    </row>
    <row r="133" spans="1:24" ht="15.75" customHeight="1" x14ac:dyDescent="0.25">
      <c r="A133" s="97"/>
      <c r="B133" s="792"/>
      <c r="C133" s="99">
        <v>118</v>
      </c>
      <c r="D133" s="100" t="s">
        <v>377</v>
      </c>
      <c r="E133" s="98"/>
      <c r="F133" s="97"/>
      <c r="G133" s="97"/>
      <c r="H133" s="97"/>
      <c r="I133" s="97"/>
      <c r="J133" s="97"/>
      <c r="K133" s="97"/>
      <c r="L133" s="97"/>
      <c r="M133" s="97"/>
      <c r="N133" s="97"/>
      <c r="O133" s="97"/>
      <c r="P133" s="97"/>
      <c r="Q133" s="97"/>
      <c r="R133" s="97"/>
      <c r="S133" s="97"/>
      <c r="T133" s="97"/>
      <c r="U133" s="97"/>
      <c r="V133" s="97"/>
      <c r="W133" s="97"/>
      <c r="X133" s="97"/>
    </row>
    <row r="134" spans="1:24" ht="15.75" customHeight="1" x14ac:dyDescent="0.25">
      <c r="A134" s="97"/>
      <c r="B134" s="792"/>
      <c r="C134" s="99">
        <v>119</v>
      </c>
      <c r="D134" s="100" t="s">
        <v>378</v>
      </c>
      <c r="E134" s="98"/>
      <c r="F134" s="97"/>
      <c r="G134" s="97"/>
      <c r="H134" s="97"/>
      <c r="I134" s="97"/>
      <c r="J134" s="97"/>
      <c r="K134" s="97"/>
      <c r="L134" s="97"/>
      <c r="M134" s="97"/>
      <c r="N134" s="97"/>
      <c r="O134" s="97"/>
      <c r="P134" s="97"/>
      <c r="Q134" s="97"/>
      <c r="R134" s="97"/>
      <c r="S134" s="97"/>
      <c r="T134" s="97"/>
      <c r="U134" s="97"/>
      <c r="V134" s="97"/>
      <c r="W134" s="97"/>
      <c r="X134" s="97"/>
    </row>
    <row r="135" spans="1:24" ht="15.75" customHeight="1" x14ac:dyDescent="0.25">
      <c r="A135" s="97"/>
      <c r="B135" s="792"/>
      <c r="C135" s="99">
        <v>120</v>
      </c>
      <c r="D135" s="100" t="s">
        <v>379</v>
      </c>
      <c r="E135" s="98"/>
      <c r="F135" s="97"/>
      <c r="G135" s="97"/>
      <c r="H135" s="97"/>
      <c r="I135" s="97"/>
      <c r="J135" s="97"/>
      <c r="K135" s="97"/>
      <c r="L135" s="97"/>
      <c r="M135" s="97"/>
      <c r="N135" s="97"/>
      <c r="O135" s="97"/>
      <c r="P135" s="97"/>
      <c r="Q135" s="97"/>
      <c r="R135" s="97"/>
      <c r="S135" s="97"/>
      <c r="T135" s="97"/>
      <c r="U135" s="97"/>
      <c r="V135" s="97"/>
      <c r="W135" s="97"/>
      <c r="X135" s="97"/>
    </row>
    <row r="136" spans="1:24" ht="15.75" customHeight="1" x14ac:dyDescent="0.25">
      <c r="A136" s="97"/>
      <c r="B136" s="792"/>
      <c r="C136" s="99">
        <v>121</v>
      </c>
      <c r="D136" s="100" t="s">
        <v>380</v>
      </c>
      <c r="E136" s="98"/>
      <c r="F136" s="97"/>
      <c r="G136" s="97"/>
      <c r="H136" s="97"/>
      <c r="I136" s="97"/>
      <c r="J136" s="97"/>
      <c r="K136" s="97"/>
      <c r="L136" s="97"/>
      <c r="M136" s="97"/>
      <c r="N136" s="97"/>
      <c r="O136" s="97"/>
      <c r="P136" s="97"/>
      <c r="Q136" s="97"/>
      <c r="R136" s="97"/>
      <c r="S136" s="97"/>
      <c r="T136" s="97"/>
      <c r="U136" s="97"/>
      <c r="V136" s="97"/>
      <c r="W136" s="97"/>
      <c r="X136" s="97"/>
    </row>
    <row r="137" spans="1:24" ht="15.75" customHeight="1" x14ac:dyDescent="0.25">
      <c r="A137" s="97"/>
      <c r="B137" s="792"/>
      <c r="C137" s="99">
        <v>122</v>
      </c>
      <c r="D137" s="100" t="s">
        <v>381</v>
      </c>
      <c r="E137" s="98"/>
      <c r="F137" s="97"/>
      <c r="G137" s="97"/>
      <c r="H137" s="97"/>
      <c r="I137" s="97"/>
      <c r="J137" s="97"/>
      <c r="K137" s="97"/>
      <c r="L137" s="97"/>
      <c r="M137" s="97"/>
      <c r="N137" s="97"/>
      <c r="O137" s="97"/>
      <c r="P137" s="97"/>
      <c r="Q137" s="97"/>
      <c r="R137" s="97"/>
      <c r="S137" s="97"/>
      <c r="T137" s="97"/>
      <c r="U137" s="97"/>
      <c r="V137" s="97"/>
      <c r="W137" s="97"/>
      <c r="X137" s="97"/>
    </row>
    <row r="138" spans="1:24" ht="15.75" customHeight="1" x14ac:dyDescent="0.25">
      <c r="A138" s="97"/>
      <c r="B138" s="792"/>
      <c r="C138" s="99">
        <v>123</v>
      </c>
      <c r="D138" s="100" t="s">
        <v>382</v>
      </c>
      <c r="E138" s="98"/>
      <c r="F138" s="97"/>
      <c r="G138" s="97"/>
      <c r="H138" s="97"/>
      <c r="I138" s="97"/>
      <c r="J138" s="97"/>
      <c r="K138" s="97"/>
      <c r="L138" s="97"/>
      <c r="M138" s="97"/>
      <c r="N138" s="97"/>
      <c r="O138" s="97"/>
      <c r="P138" s="97"/>
      <c r="Q138" s="97"/>
      <c r="R138" s="97"/>
      <c r="S138" s="97"/>
      <c r="T138" s="97"/>
      <c r="U138" s="97"/>
      <c r="V138" s="97"/>
      <c r="W138" s="97"/>
      <c r="X138" s="97"/>
    </row>
    <row r="139" spans="1:24" ht="15.75" customHeight="1" x14ac:dyDescent="0.25">
      <c r="A139" s="97"/>
      <c r="B139" s="792"/>
      <c r="C139" s="99">
        <v>124</v>
      </c>
      <c r="D139" s="100" t="s">
        <v>383</v>
      </c>
      <c r="E139" s="98"/>
      <c r="F139" s="97"/>
      <c r="G139" s="97"/>
      <c r="H139" s="97"/>
      <c r="I139" s="97"/>
      <c r="J139" s="97"/>
      <c r="K139" s="97"/>
      <c r="L139" s="97"/>
      <c r="M139" s="97"/>
      <c r="N139" s="97"/>
      <c r="O139" s="97"/>
      <c r="P139" s="97"/>
      <c r="Q139" s="97"/>
      <c r="R139" s="97"/>
      <c r="S139" s="97"/>
      <c r="T139" s="97"/>
      <c r="U139" s="97"/>
      <c r="V139" s="97"/>
      <c r="W139" s="97"/>
      <c r="X139" s="97"/>
    </row>
    <row r="140" spans="1:24" ht="15.75" customHeight="1" x14ac:dyDescent="0.25">
      <c r="A140" s="97"/>
      <c r="B140" s="792"/>
      <c r="C140" s="99">
        <v>125</v>
      </c>
      <c r="D140" s="100" t="s">
        <v>384</v>
      </c>
      <c r="E140" s="98"/>
      <c r="F140" s="97"/>
      <c r="G140" s="97"/>
      <c r="H140" s="97"/>
      <c r="I140" s="97"/>
      <c r="J140" s="97"/>
      <c r="K140" s="97"/>
      <c r="L140" s="97"/>
      <c r="M140" s="97"/>
      <c r="N140" s="97"/>
      <c r="O140" s="97"/>
      <c r="P140" s="97"/>
      <c r="Q140" s="97"/>
      <c r="R140" s="97"/>
      <c r="S140" s="97"/>
      <c r="T140" s="97"/>
      <c r="U140" s="97"/>
      <c r="V140" s="97"/>
      <c r="W140" s="97"/>
      <c r="X140" s="97"/>
    </row>
    <row r="141" spans="1:24" ht="15.75" customHeight="1" x14ac:dyDescent="0.25">
      <c r="A141" s="97"/>
      <c r="B141" s="793"/>
      <c r="C141" s="99">
        <v>126</v>
      </c>
      <c r="D141" s="100" t="s">
        <v>385</v>
      </c>
      <c r="E141" s="98"/>
      <c r="F141" s="97"/>
      <c r="G141" s="97"/>
      <c r="H141" s="97"/>
      <c r="I141" s="97"/>
      <c r="J141" s="97"/>
      <c r="K141" s="97"/>
      <c r="L141" s="97"/>
      <c r="M141" s="97"/>
      <c r="N141" s="97"/>
      <c r="O141" s="97"/>
      <c r="P141" s="97"/>
      <c r="Q141" s="97"/>
      <c r="R141" s="97"/>
      <c r="S141" s="97"/>
      <c r="T141" s="97"/>
      <c r="U141" s="97"/>
      <c r="V141" s="97"/>
      <c r="W141" s="97"/>
      <c r="X141" s="97"/>
    </row>
    <row r="142" spans="1:24" ht="15.75" customHeight="1" x14ac:dyDescent="0.25">
      <c r="A142" s="97"/>
      <c r="B142" s="791">
        <v>15</v>
      </c>
      <c r="C142" s="789" t="s">
        <v>386</v>
      </c>
      <c r="D142" s="790"/>
      <c r="E142" s="98"/>
      <c r="F142" s="97"/>
      <c r="G142" s="97"/>
      <c r="H142" s="97"/>
      <c r="I142" s="97"/>
      <c r="J142" s="97"/>
      <c r="K142" s="97"/>
      <c r="L142" s="97"/>
      <c r="M142" s="97"/>
      <c r="N142" s="97"/>
      <c r="O142" s="97"/>
      <c r="P142" s="97"/>
      <c r="Q142" s="97"/>
      <c r="R142" s="97"/>
      <c r="S142" s="97"/>
      <c r="T142" s="97"/>
      <c r="U142" s="97"/>
      <c r="V142" s="97"/>
      <c r="W142" s="97"/>
      <c r="X142" s="97"/>
    </row>
    <row r="143" spans="1:24" ht="15.75" customHeight="1" x14ac:dyDescent="0.25">
      <c r="A143" s="97"/>
      <c r="B143" s="792"/>
      <c r="C143" s="99">
        <v>127</v>
      </c>
      <c r="D143" s="100" t="s">
        <v>387</v>
      </c>
      <c r="E143" s="98"/>
      <c r="F143" s="97"/>
      <c r="G143" s="97"/>
      <c r="H143" s="97"/>
      <c r="I143" s="97"/>
      <c r="J143" s="97"/>
      <c r="K143" s="97"/>
      <c r="L143" s="97"/>
      <c r="M143" s="97"/>
      <c r="N143" s="97"/>
      <c r="O143" s="97"/>
      <c r="P143" s="97"/>
      <c r="Q143" s="97"/>
      <c r="R143" s="97"/>
      <c r="S143" s="97"/>
      <c r="T143" s="97"/>
      <c r="U143" s="97"/>
      <c r="V143" s="97"/>
      <c r="W143" s="97"/>
      <c r="X143" s="97"/>
    </row>
    <row r="144" spans="1:24" ht="15.75" customHeight="1" x14ac:dyDescent="0.25">
      <c r="A144" s="97"/>
      <c r="B144" s="792"/>
      <c r="C144" s="99">
        <v>128</v>
      </c>
      <c r="D144" s="100" t="s">
        <v>388</v>
      </c>
      <c r="E144" s="98"/>
      <c r="F144" s="97"/>
      <c r="G144" s="97"/>
      <c r="H144" s="97"/>
      <c r="I144" s="97"/>
      <c r="J144" s="97"/>
      <c r="K144" s="97"/>
      <c r="L144" s="97"/>
      <c r="M144" s="97"/>
      <c r="N144" s="97"/>
      <c r="O144" s="97"/>
      <c r="P144" s="97"/>
      <c r="Q144" s="97"/>
      <c r="R144" s="97"/>
      <c r="S144" s="97"/>
      <c r="T144" s="97"/>
      <c r="U144" s="97"/>
      <c r="V144" s="97"/>
      <c r="W144" s="97"/>
      <c r="X144" s="97"/>
    </row>
    <row r="145" spans="1:24" ht="15.75" customHeight="1" x14ac:dyDescent="0.25">
      <c r="A145" s="97"/>
      <c r="B145" s="792"/>
      <c r="C145" s="99">
        <v>129</v>
      </c>
      <c r="D145" s="100" t="s">
        <v>389</v>
      </c>
      <c r="E145" s="98"/>
      <c r="F145" s="97"/>
      <c r="G145" s="97"/>
      <c r="H145" s="97"/>
      <c r="I145" s="97"/>
      <c r="J145" s="97"/>
      <c r="K145" s="97"/>
      <c r="L145" s="97"/>
      <c r="M145" s="97"/>
      <c r="N145" s="97"/>
      <c r="O145" s="97"/>
      <c r="P145" s="97"/>
      <c r="Q145" s="97"/>
      <c r="R145" s="97"/>
      <c r="S145" s="97"/>
      <c r="T145" s="97"/>
      <c r="U145" s="97"/>
      <c r="V145" s="97"/>
      <c r="W145" s="97"/>
      <c r="X145" s="97"/>
    </row>
    <row r="146" spans="1:24" ht="15.75" customHeight="1" x14ac:dyDescent="0.25">
      <c r="A146" s="97"/>
      <c r="B146" s="792"/>
      <c r="C146" s="99">
        <v>130</v>
      </c>
      <c r="D146" s="100" t="s">
        <v>390</v>
      </c>
      <c r="E146" s="98"/>
      <c r="F146" s="97"/>
      <c r="G146" s="97"/>
      <c r="H146" s="97"/>
      <c r="I146" s="97"/>
      <c r="J146" s="97"/>
      <c r="K146" s="97"/>
      <c r="L146" s="97"/>
      <c r="M146" s="97"/>
      <c r="N146" s="97"/>
      <c r="O146" s="97"/>
      <c r="P146" s="97"/>
      <c r="Q146" s="97"/>
      <c r="R146" s="97"/>
      <c r="S146" s="97"/>
      <c r="T146" s="97"/>
      <c r="U146" s="97"/>
      <c r="V146" s="97"/>
      <c r="W146" s="97"/>
      <c r="X146" s="97"/>
    </row>
    <row r="147" spans="1:24" ht="15.75" customHeight="1" x14ac:dyDescent="0.25">
      <c r="A147" s="97"/>
      <c r="B147" s="792"/>
      <c r="C147" s="99">
        <v>131</v>
      </c>
      <c r="D147" s="100" t="s">
        <v>391</v>
      </c>
      <c r="E147" s="98"/>
      <c r="F147" s="97"/>
      <c r="G147" s="97"/>
      <c r="H147" s="97"/>
      <c r="I147" s="97"/>
      <c r="J147" s="97"/>
      <c r="K147" s="97"/>
      <c r="L147" s="97"/>
      <c r="M147" s="97"/>
      <c r="N147" s="97"/>
      <c r="O147" s="97"/>
      <c r="P147" s="97"/>
      <c r="Q147" s="97"/>
      <c r="R147" s="97"/>
      <c r="S147" s="97"/>
      <c r="T147" s="97"/>
      <c r="U147" s="97"/>
      <c r="V147" s="97"/>
      <c r="W147" s="97"/>
      <c r="X147" s="97"/>
    </row>
    <row r="148" spans="1:24" ht="15.75" customHeight="1" x14ac:dyDescent="0.25">
      <c r="A148" s="97"/>
      <c r="B148" s="792"/>
      <c r="C148" s="99">
        <v>132</v>
      </c>
      <c r="D148" s="100" t="s">
        <v>392</v>
      </c>
      <c r="E148" s="98"/>
      <c r="F148" s="97"/>
      <c r="G148" s="97"/>
      <c r="H148" s="97"/>
      <c r="I148" s="97"/>
      <c r="J148" s="97"/>
      <c r="K148" s="97"/>
      <c r="L148" s="97"/>
      <c r="M148" s="97"/>
      <c r="N148" s="97"/>
      <c r="O148" s="97"/>
      <c r="P148" s="97"/>
      <c r="Q148" s="97"/>
      <c r="R148" s="97"/>
      <c r="S148" s="97"/>
      <c r="T148" s="97"/>
      <c r="U148" s="97"/>
      <c r="V148" s="97"/>
      <c r="W148" s="97"/>
      <c r="X148" s="97"/>
    </row>
    <row r="149" spans="1:24" ht="15.75" customHeight="1" x14ac:dyDescent="0.25">
      <c r="A149" s="97"/>
      <c r="B149" s="792"/>
      <c r="C149" s="99">
        <v>133</v>
      </c>
      <c r="D149" s="100" t="s">
        <v>393</v>
      </c>
      <c r="E149" s="98"/>
      <c r="F149" s="97"/>
      <c r="G149" s="97"/>
      <c r="H149" s="97"/>
      <c r="I149" s="97"/>
      <c r="J149" s="97"/>
      <c r="K149" s="97"/>
      <c r="L149" s="97"/>
      <c r="M149" s="97"/>
      <c r="N149" s="97"/>
      <c r="O149" s="97"/>
      <c r="P149" s="97"/>
      <c r="Q149" s="97"/>
      <c r="R149" s="97"/>
      <c r="S149" s="97"/>
      <c r="T149" s="97"/>
      <c r="U149" s="97"/>
      <c r="V149" s="97"/>
      <c r="W149" s="97"/>
      <c r="X149" s="97"/>
    </row>
    <row r="150" spans="1:24" ht="15.75" customHeight="1" x14ac:dyDescent="0.25">
      <c r="A150" s="97"/>
      <c r="B150" s="792"/>
      <c r="C150" s="99">
        <v>134</v>
      </c>
      <c r="D150" s="100" t="s">
        <v>394</v>
      </c>
      <c r="E150" s="98"/>
      <c r="F150" s="97"/>
      <c r="G150" s="97"/>
      <c r="H150" s="97"/>
      <c r="I150" s="97"/>
      <c r="J150" s="97"/>
      <c r="K150" s="97"/>
      <c r="L150" s="97"/>
      <c r="M150" s="97"/>
      <c r="N150" s="97"/>
      <c r="O150" s="97"/>
      <c r="P150" s="97"/>
      <c r="Q150" s="97"/>
      <c r="R150" s="97"/>
      <c r="S150" s="97"/>
      <c r="T150" s="97"/>
      <c r="U150" s="97"/>
      <c r="V150" s="97"/>
      <c r="W150" s="97"/>
      <c r="X150" s="97"/>
    </row>
    <row r="151" spans="1:24" ht="15.75" customHeight="1" x14ac:dyDescent="0.25">
      <c r="A151" s="97"/>
      <c r="B151" s="792"/>
      <c r="C151" s="99">
        <v>135</v>
      </c>
      <c r="D151" s="100" t="s">
        <v>395</v>
      </c>
      <c r="E151" s="98"/>
      <c r="F151" s="97"/>
      <c r="G151" s="97"/>
      <c r="H151" s="97"/>
      <c r="I151" s="97"/>
      <c r="J151" s="97"/>
      <c r="K151" s="97"/>
      <c r="L151" s="97"/>
      <c r="M151" s="97"/>
      <c r="N151" s="97"/>
      <c r="O151" s="97"/>
      <c r="P151" s="97"/>
      <c r="Q151" s="97"/>
      <c r="R151" s="97"/>
      <c r="S151" s="97"/>
      <c r="T151" s="97"/>
      <c r="U151" s="97"/>
      <c r="V151" s="97"/>
      <c r="W151" s="97"/>
      <c r="X151" s="97"/>
    </row>
    <row r="152" spans="1:24" ht="15.75" customHeight="1" x14ac:dyDescent="0.25">
      <c r="A152" s="97"/>
      <c r="B152" s="792"/>
      <c r="C152" s="99">
        <v>136</v>
      </c>
      <c r="D152" s="100" t="s">
        <v>396</v>
      </c>
      <c r="E152" s="98"/>
      <c r="F152" s="97"/>
      <c r="G152" s="97"/>
      <c r="H152" s="97"/>
      <c r="I152" s="97"/>
      <c r="J152" s="97"/>
      <c r="K152" s="97"/>
      <c r="L152" s="97"/>
      <c r="M152" s="97"/>
      <c r="N152" s="97"/>
      <c r="O152" s="97"/>
      <c r="P152" s="97"/>
      <c r="Q152" s="97"/>
      <c r="R152" s="97"/>
      <c r="S152" s="97"/>
      <c r="T152" s="97"/>
      <c r="U152" s="97"/>
      <c r="V152" s="97"/>
      <c r="W152" s="97"/>
      <c r="X152" s="97"/>
    </row>
    <row r="153" spans="1:24" ht="15.75" customHeight="1" x14ac:dyDescent="0.25">
      <c r="A153" s="97"/>
      <c r="B153" s="792"/>
      <c r="C153" s="99">
        <v>137</v>
      </c>
      <c r="D153" s="100" t="s">
        <v>397</v>
      </c>
      <c r="E153" s="98"/>
      <c r="F153" s="97"/>
      <c r="G153" s="97"/>
      <c r="H153" s="97"/>
      <c r="I153" s="97"/>
      <c r="J153" s="97"/>
      <c r="K153" s="97"/>
      <c r="L153" s="97"/>
      <c r="M153" s="97"/>
      <c r="N153" s="97"/>
      <c r="O153" s="97"/>
      <c r="P153" s="97"/>
      <c r="Q153" s="97"/>
      <c r="R153" s="97"/>
      <c r="S153" s="97"/>
      <c r="T153" s="97"/>
      <c r="U153" s="97"/>
      <c r="V153" s="97"/>
      <c r="W153" s="97"/>
      <c r="X153" s="97"/>
    </row>
    <row r="154" spans="1:24" ht="15.75" customHeight="1" x14ac:dyDescent="0.25">
      <c r="A154" s="97"/>
      <c r="B154" s="793"/>
      <c r="C154" s="99">
        <v>138</v>
      </c>
      <c r="D154" s="100" t="s">
        <v>398</v>
      </c>
      <c r="E154" s="98"/>
      <c r="F154" s="97"/>
      <c r="G154" s="97"/>
      <c r="H154" s="97"/>
      <c r="I154" s="97"/>
      <c r="J154" s="97"/>
      <c r="K154" s="97"/>
      <c r="L154" s="97"/>
      <c r="M154" s="97"/>
      <c r="N154" s="97"/>
      <c r="O154" s="97"/>
      <c r="P154" s="97"/>
      <c r="Q154" s="97"/>
      <c r="R154" s="97"/>
      <c r="S154" s="97"/>
      <c r="T154" s="97"/>
      <c r="U154" s="97"/>
      <c r="V154" s="97"/>
      <c r="W154" s="97"/>
      <c r="X154" s="97"/>
    </row>
    <row r="155" spans="1:24" ht="15.75" customHeight="1" x14ac:dyDescent="0.25">
      <c r="A155" s="97"/>
      <c r="B155" s="791">
        <v>16</v>
      </c>
      <c r="C155" s="789" t="s">
        <v>399</v>
      </c>
      <c r="D155" s="790"/>
      <c r="E155" s="98"/>
      <c r="F155" s="97"/>
      <c r="G155" s="97"/>
      <c r="H155" s="97"/>
      <c r="I155" s="97"/>
      <c r="J155" s="97"/>
      <c r="K155" s="97"/>
      <c r="L155" s="97"/>
      <c r="M155" s="97"/>
      <c r="N155" s="97"/>
      <c r="O155" s="97"/>
      <c r="P155" s="97"/>
      <c r="Q155" s="97"/>
      <c r="R155" s="97"/>
      <c r="S155" s="97"/>
      <c r="T155" s="97"/>
      <c r="U155" s="97"/>
      <c r="V155" s="97"/>
      <c r="W155" s="97"/>
      <c r="X155" s="97"/>
    </row>
    <row r="156" spans="1:24" ht="15.75" customHeight="1" x14ac:dyDescent="0.25">
      <c r="A156" s="97"/>
      <c r="B156" s="792"/>
      <c r="C156" s="99">
        <v>139</v>
      </c>
      <c r="D156" s="103" t="s">
        <v>400</v>
      </c>
      <c r="E156" s="98"/>
      <c r="F156" s="97"/>
      <c r="G156" s="97"/>
      <c r="H156" s="97"/>
      <c r="I156" s="97"/>
      <c r="J156" s="97"/>
      <c r="K156" s="97"/>
      <c r="L156" s="97"/>
      <c r="M156" s="97"/>
      <c r="N156" s="97"/>
      <c r="O156" s="97"/>
      <c r="P156" s="97"/>
      <c r="Q156" s="97"/>
      <c r="R156" s="97"/>
      <c r="S156" s="97"/>
      <c r="T156" s="97"/>
      <c r="U156" s="97"/>
      <c r="V156" s="97"/>
      <c r="W156" s="97"/>
      <c r="X156" s="97"/>
    </row>
    <row r="157" spans="1:24" ht="15.75" customHeight="1" x14ac:dyDescent="0.25">
      <c r="A157" s="97"/>
      <c r="B157" s="792"/>
      <c r="C157" s="99">
        <v>140</v>
      </c>
      <c r="D157" s="100" t="s">
        <v>401</v>
      </c>
      <c r="E157" s="98"/>
      <c r="F157" s="97"/>
      <c r="G157" s="97"/>
      <c r="H157" s="97"/>
      <c r="I157" s="97"/>
      <c r="J157" s="97"/>
      <c r="K157" s="97"/>
      <c r="L157" s="97"/>
      <c r="M157" s="97"/>
      <c r="N157" s="97"/>
      <c r="O157" s="97"/>
      <c r="P157" s="97"/>
      <c r="Q157" s="97"/>
      <c r="R157" s="97"/>
      <c r="S157" s="97"/>
      <c r="T157" s="97"/>
      <c r="U157" s="97"/>
      <c r="V157" s="97"/>
      <c r="W157" s="97"/>
      <c r="X157" s="97"/>
    </row>
    <row r="158" spans="1:24" ht="15.75" customHeight="1" x14ac:dyDescent="0.25">
      <c r="A158" s="97"/>
      <c r="B158" s="792"/>
      <c r="C158" s="99">
        <v>141</v>
      </c>
      <c r="D158" s="100" t="s">
        <v>402</v>
      </c>
      <c r="E158" s="98"/>
      <c r="F158" s="97"/>
      <c r="G158" s="97"/>
      <c r="H158" s="97"/>
      <c r="I158" s="97"/>
      <c r="J158" s="97"/>
      <c r="K158" s="97"/>
      <c r="L158" s="97"/>
      <c r="M158" s="97"/>
      <c r="N158" s="97"/>
      <c r="O158" s="97"/>
      <c r="P158" s="97"/>
      <c r="Q158" s="97"/>
      <c r="R158" s="97"/>
      <c r="S158" s="97"/>
      <c r="T158" s="97"/>
      <c r="U158" s="97"/>
      <c r="V158" s="97"/>
      <c r="W158" s="97"/>
      <c r="X158" s="97"/>
    </row>
    <row r="159" spans="1:24" ht="15.75" customHeight="1" x14ac:dyDescent="0.25">
      <c r="A159" s="97"/>
      <c r="B159" s="792"/>
      <c r="C159" s="99">
        <v>142</v>
      </c>
      <c r="D159" s="100" t="s">
        <v>403</v>
      </c>
      <c r="E159" s="98"/>
      <c r="F159" s="97"/>
      <c r="G159" s="97"/>
      <c r="H159" s="97"/>
      <c r="I159" s="97"/>
      <c r="J159" s="97"/>
      <c r="K159" s="97"/>
      <c r="L159" s="97"/>
      <c r="M159" s="97"/>
      <c r="N159" s="97"/>
      <c r="O159" s="97"/>
      <c r="P159" s="97"/>
      <c r="Q159" s="97"/>
      <c r="R159" s="97"/>
      <c r="S159" s="97"/>
      <c r="T159" s="97"/>
      <c r="U159" s="97"/>
      <c r="V159" s="97"/>
      <c r="W159" s="97"/>
      <c r="X159" s="97"/>
    </row>
    <row r="160" spans="1:24" ht="15.75" customHeight="1" x14ac:dyDescent="0.25">
      <c r="A160" s="97"/>
      <c r="B160" s="792"/>
      <c r="C160" s="101">
        <v>143</v>
      </c>
      <c r="D160" s="102" t="s">
        <v>404</v>
      </c>
      <c r="E160" s="98"/>
      <c r="F160" s="97"/>
      <c r="G160" s="97"/>
      <c r="H160" s="97"/>
      <c r="I160" s="97"/>
      <c r="J160" s="97"/>
      <c r="K160" s="97"/>
      <c r="L160" s="97"/>
      <c r="M160" s="97"/>
      <c r="N160" s="97"/>
      <c r="O160" s="97"/>
      <c r="P160" s="97"/>
      <c r="Q160" s="97"/>
      <c r="R160" s="97"/>
      <c r="S160" s="97"/>
      <c r="T160" s="97"/>
      <c r="U160" s="97"/>
      <c r="V160" s="97"/>
      <c r="W160" s="97"/>
      <c r="X160" s="97"/>
    </row>
    <row r="161" spans="1:24" ht="15.75" customHeight="1" x14ac:dyDescent="0.25">
      <c r="A161" s="97"/>
      <c r="B161" s="792"/>
      <c r="C161" s="101">
        <v>144</v>
      </c>
      <c r="D161" s="102" t="s">
        <v>405</v>
      </c>
      <c r="E161" s="98"/>
      <c r="F161" s="97"/>
      <c r="G161" s="97"/>
      <c r="H161" s="97"/>
      <c r="I161" s="97"/>
      <c r="J161" s="97"/>
      <c r="K161" s="97"/>
      <c r="L161" s="97"/>
      <c r="M161" s="97"/>
      <c r="N161" s="97"/>
      <c r="O161" s="97"/>
      <c r="P161" s="97"/>
      <c r="Q161" s="97"/>
      <c r="R161" s="97"/>
      <c r="S161" s="97"/>
      <c r="T161" s="97"/>
      <c r="U161" s="97"/>
      <c r="V161" s="97"/>
      <c r="W161" s="97"/>
      <c r="X161" s="97"/>
    </row>
    <row r="162" spans="1:24" ht="15.75" customHeight="1" x14ac:dyDescent="0.25">
      <c r="A162" s="97"/>
      <c r="B162" s="792"/>
      <c r="C162" s="101">
        <v>145</v>
      </c>
      <c r="D162" s="102" t="s">
        <v>406</v>
      </c>
      <c r="E162" s="98"/>
      <c r="F162" s="97"/>
      <c r="G162" s="97"/>
      <c r="H162" s="97"/>
      <c r="I162" s="97"/>
      <c r="J162" s="97"/>
      <c r="K162" s="97"/>
      <c r="L162" s="97"/>
      <c r="M162" s="97"/>
      <c r="N162" s="97"/>
      <c r="O162" s="97"/>
      <c r="P162" s="97"/>
      <c r="Q162" s="97"/>
      <c r="R162" s="97"/>
      <c r="S162" s="97"/>
      <c r="T162" s="97"/>
      <c r="U162" s="97"/>
      <c r="V162" s="97"/>
      <c r="W162" s="97"/>
      <c r="X162" s="97"/>
    </row>
    <row r="163" spans="1:24" ht="15.75" customHeight="1" x14ac:dyDescent="0.25">
      <c r="A163" s="97"/>
      <c r="B163" s="792"/>
      <c r="C163" s="99">
        <v>146</v>
      </c>
      <c r="D163" s="100" t="s">
        <v>407</v>
      </c>
      <c r="E163" s="98"/>
      <c r="F163" s="97"/>
      <c r="G163" s="97"/>
      <c r="H163" s="97"/>
      <c r="I163" s="97"/>
      <c r="J163" s="97"/>
      <c r="K163" s="97"/>
      <c r="L163" s="97"/>
      <c r="M163" s="97"/>
      <c r="N163" s="97"/>
      <c r="O163" s="97"/>
      <c r="P163" s="97"/>
      <c r="Q163" s="97"/>
      <c r="R163" s="97"/>
      <c r="S163" s="97"/>
      <c r="T163" s="97"/>
      <c r="U163" s="97"/>
      <c r="V163" s="97"/>
      <c r="W163" s="97"/>
      <c r="X163" s="97"/>
    </row>
    <row r="164" spans="1:24" ht="15.75" customHeight="1" x14ac:dyDescent="0.25">
      <c r="A164" s="97"/>
      <c r="B164" s="792"/>
      <c r="C164" s="99">
        <v>147</v>
      </c>
      <c r="D164" s="100" t="s">
        <v>408</v>
      </c>
      <c r="E164" s="98"/>
      <c r="F164" s="97"/>
      <c r="G164" s="97"/>
      <c r="H164" s="97"/>
      <c r="I164" s="97"/>
      <c r="J164" s="97"/>
      <c r="K164" s="97"/>
      <c r="L164" s="97"/>
      <c r="M164" s="97"/>
      <c r="N164" s="97"/>
      <c r="O164" s="97"/>
      <c r="P164" s="97"/>
      <c r="Q164" s="97"/>
      <c r="R164" s="97"/>
      <c r="S164" s="97"/>
      <c r="T164" s="97"/>
      <c r="U164" s="97"/>
      <c r="V164" s="97"/>
      <c r="W164" s="97"/>
      <c r="X164" s="97"/>
    </row>
    <row r="165" spans="1:24" ht="15.75" customHeight="1" x14ac:dyDescent="0.25">
      <c r="A165" s="97"/>
      <c r="B165" s="792"/>
      <c r="C165" s="101">
        <v>148</v>
      </c>
      <c r="D165" s="102" t="s">
        <v>409</v>
      </c>
      <c r="E165" s="98"/>
      <c r="F165" s="97"/>
      <c r="G165" s="97"/>
      <c r="H165" s="97"/>
      <c r="I165" s="97"/>
      <c r="J165" s="97"/>
      <c r="K165" s="97"/>
      <c r="L165" s="97"/>
      <c r="M165" s="97"/>
      <c r="N165" s="97"/>
      <c r="O165" s="97"/>
      <c r="P165" s="97"/>
      <c r="Q165" s="97"/>
      <c r="R165" s="97"/>
      <c r="S165" s="97"/>
      <c r="T165" s="97"/>
      <c r="U165" s="97"/>
      <c r="V165" s="97"/>
      <c r="W165" s="97"/>
      <c r="X165" s="97"/>
    </row>
    <row r="166" spans="1:24" ht="15.75" customHeight="1" x14ac:dyDescent="0.25">
      <c r="A166" s="97"/>
      <c r="B166" s="792"/>
      <c r="C166" s="99">
        <v>149</v>
      </c>
      <c r="D166" s="100" t="s">
        <v>410</v>
      </c>
      <c r="E166" s="98"/>
      <c r="F166" s="97"/>
      <c r="G166" s="97"/>
      <c r="H166" s="97"/>
      <c r="I166" s="97"/>
      <c r="J166" s="97"/>
      <c r="K166" s="97"/>
      <c r="L166" s="97"/>
      <c r="M166" s="97"/>
      <c r="N166" s="97"/>
      <c r="O166" s="97"/>
      <c r="P166" s="97"/>
      <c r="Q166" s="97"/>
      <c r="R166" s="97"/>
      <c r="S166" s="97"/>
      <c r="T166" s="97"/>
      <c r="U166" s="97"/>
      <c r="V166" s="97"/>
      <c r="W166" s="97"/>
      <c r="X166" s="97"/>
    </row>
    <row r="167" spans="1:24" ht="15.75" customHeight="1" x14ac:dyDescent="0.25">
      <c r="A167" s="97"/>
      <c r="B167" s="793"/>
      <c r="C167" s="99">
        <v>150</v>
      </c>
      <c r="D167" s="100" t="s">
        <v>411</v>
      </c>
      <c r="E167" s="98"/>
      <c r="F167" s="97"/>
      <c r="G167" s="97"/>
      <c r="H167" s="97"/>
      <c r="I167" s="97"/>
      <c r="J167" s="97"/>
      <c r="K167" s="97"/>
      <c r="L167" s="97"/>
      <c r="M167" s="97"/>
      <c r="N167" s="97"/>
      <c r="O167" s="97"/>
      <c r="P167" s="97"/>
      <c r="Q167" s="97"/>
      <c r="R167" s="97"/>
      <c r="S167" s="97"/>
      <c r="T167" s="97"/>
      <c r="U167" s="97"/>
      <c r="V167" s="97"/>
      <c r="W167" s="97"/>
      <c r="X167" s="97"/>
    </row>
    <row r="168" spans="1:24" ht="15.75" customHeight="1" x14ac:dyDescent="0.25">
      <c r="A168" s="97"/>
      <c r="B168" s="791">
        <v>17</v>
      </c>
      <c r="C168" s="789" t="s">
        <v>412</v>
      </c>
      <c r="D168" s="790"/>
      <c r="E168" s="98"/>
      <c r="F168" s="97"/>
      <c r="G168" s="97"/>
      <c r="H168" s="97"/>
      <c r="I168" s="97"/>
      <c r="J168" s="97"/>
      <c r="K168" s="97"/>
      <c r="L168" s="97"/>
      <c r="M168" s="97"/>
      <c r="N168" s="97"/>
      <c r="O168" s="97"/>
      <c r="P168" s="97"/>
      <c r="Q168" s="97"/>
      <c r="R168" s="97"/>
      <c r="S168" s="97"/>
      <c r="T168" s="97"/>
      <c r="U168" s="97"/>
      <c r="V168" s="97"/>
      <c r="W168" s="97"/>
      <c r="X168" s="97"/>
    </row>
    <row r="169" spans="1:24" ht="15.75" customHeight="1" x14ac:dyDescent="0.25">
      <c r="A169" s="97"/>
      <c r="B169" s="792"/>
      <c r="C169" s="99">
        <v>151</v>
      </c>
      <c r="D169" s="100" t="s">
        <v>413</v>
      </c>
      <c r="E169" s="98"/>
      <c r="F169" s="97"/>
      <c r="G169" s="97"/>
      <c r="H169" s="97"/>
      <c r="I169" s="97"/>
      <c r="J169" s="97"/>
      <c r="K169" s="97"/>
      <c r="L169" s="97"/>
      <c r="M169" s="97"/>
      <c r="N169" s="97"/>
      <c r="O169" s="97"/>
      <c r="P169" s="97"/>
      <c r="Q169" s="97"/>
      <c r="R169" s="97"/>
      <c r="S169" s="97"/>
      <c r="T169" s="97"/>
      <c r="U169" s="97"/>
      <c r="V169" s="97"/>
      <c r="W169" s="97"/>
      <c r="X169" s="97"/>
    </row>
    <row r="170" spans="1:24" ht="15.75" customHeight="1" x14ac:dyDescent="0.25">
      <c r="A170" s="97"/>
      <c r="B170" s="792"/>
      <c r="C170" s="99">
        <v>152</v>
      </c>
      <c r="D170" s="100" t="s">
        <v>414</v>
      </c>
      <c r="E170" s="98"/>
      <c r="F170" s="97"/>
      <c r="G170" s="97"/>
      <c r="H170" s="97"/>
      <c r="I170" s="97"/>
      <c r="J170" s="97"/>
      <c r="K170" s="97"/>
      <c r="L170" s="97"/>
      <c r="M170" s="97"/>
      <c r="N170" s="97"/>
      <c r="O170" s="97"/>
      <c r="P170" s="97"/>
      <c r="Q170" s="97"/>
      <c r="R170" s="97"/>
      <c r="S170" s="97"/>
      <c r="T170" s="97"/>
      <c r="U170" s="97"/>
      <c r="V170" s="97"/>
      <c r="W170" s="97"/>
      <c r="X170" s="97"/>
    </row>
    <row r="171" spans="1:24" ht="15.75" customHeight="1" x14ac:dyDescent="0.25">
      <c r="A171" s="97"/>
      <c r="B171" s="792"/>
      <c r="C171" s="99">
        <v>153</v>
      </c>
      <c r="D171" s="100" t="s">
        <v>415</v>
      </c>
      <c r="E171" s="98"/>
      <c r="F171" s="97"/>
      <c r="G171" s="97"/>
      <c r="H171" s="97"/>
      <c r="I171" s="97"/>
      <c r="J171" s="97"/>
      <c r="K171" s="97"/>
      <c r="L171" s="97"/>
      <c r="M171" s="97"/>
      <c r="N171" s="97"/>
      <c r="O171" s="97"/>
      <c r="P171" s="97"/>
      <c r="Q171" s="97"/>
      <c r="R171" s="97"/>
      <c r="S171" s="97"/>
      <c r="T171" s="97"/>
      <c r="U171" s="97"/>
      <c r="V171" s="97"/>
      <c r="W171" s="97"/>
      <c r="X171" s="97"/>
    </row>
    <row r="172" spans="1:24" ht="15.75" customHeight="1" x14ac:dyDescent="0.25">
      <c r="A172" s="97"/>
      <c r="B172" s="792"/>
      <c r="C172" s="99">
        <v>154</v>
      </c>
      <c r="D172" s="100" t="s">
        <v>416</v>
      </c>
      <c r="E172" s="98"/>
      <c r="F172" s="97"/>
      <c r="G172" s="97"/>
      <c r="H172" s="97"/>
      <c r="I172" s="97"/>
      <c r="J172" s="97"/>
      <c r="K172" s="97"/>
      <c r="L172" s="97"/>
      <c r="M172" s="97"/>
      <c r="N172" s="97"/>
      <c r="O172" s="97"/>
      <c r="P172" s="97"/>
      <c r="Q172" s="97"/>
      <c r="R172" s="97"/>
      <c r="S172" s="97"/>
      <c r="T172" s="97"/>
      <c r="U172" s="97"/>
      <c r="V172" s="97"/>
      <c r="W172" s="97"/>
      <c r="X172" s="97"/>
    </row>
    <row r="173" spans="1:24" ht="15.75" customHeight="1" x14ac:dyDescent="0.25">
      <c r="A173" s="97"/>
      <c r="B173" s="792"/>
      <c r="C173" s="99">
        <v>155</v>
      </c>
      <c r="D173" s="100" t="s">
        <v>417</v>
      </c>
      <c r="E173" s="98"/>
      <c r="F173" s="97"/>
      <c r="G173" s="97"/>
      <c r="H173" s="97"/>
      <c r="I173" s="97"/>
      <c r="J173" s="97"/>
      <c r="K173" s="97"/>
      <c r="L173" s="97"/>
      <c r="M173" s="97"/>
      <c r="N173" s="97"/>
      <c r="O173" s="97"/>
      <c r="P173" s="97"/>
      <c r="Q173" s="97"/>
      <c r="R173" s="97"/>
      <c r="S173" s="97"/>
      <c r="T173" s="97"/>
      <c r="U173" s="97"/>
      <c r="V173" s="97"/>
      <c r="W173" s="97"/>
      <c r="X173" s="97"/>
    </row>
    <row r="174" spans="1:24" ht="15.75" customHeight="1" x14ac:dyDescent="0.25">
      <c r="A174" s="97"/>
      <c r="B174" s="792"/>
      <c r="C174" s="99">
        <v>156</v>
      </c>
      <c r="D174" s="100" t="s">
        <v>418</v>
      </c>
      <c r="E174" s="98"/>
      <c r="F174" s="97"/>
      <c r="G174" s="97"/>
      <c r="H174" s="97"/>
      <c r="I174" s="97"/>
      <c r="J174" s="97"/>
      <c r="K174" s="97"/>
      <c r="L174" s="97"/>
      <c r="M174" s="97"/>
      <c r="N174" s="97"/>
      <c r="O174" s="97"/>
      <c r="P174" s="97"/>
      <c r="Q174" s="97"/>
      <c r="R174" s="97"/>
      <c r="S174" s="97"/>
      <c r="T174" s="97"/>
      <c r="U174" s="97"/>
      <c r="V174" s="97"/>
      <c r="W174" s="97"/>
      <c r="X174" s="97"/>
    </row>
    <row r="175" spans="1:24" ht="15.75" customHeight="1" x14ac:dyDescent="0.25">
      <c r="A175" s="97"/>
      <c r="B175" s="792"/>
      <c r="C175" s="99">
        <v>157</v>
      </c>
      <c r="D175" s="100" t="s">
        <v>419</v>
      </c>
      <c r="E175" s="98"/>
      <c r="F175" s="97"/>
      <c r="G175" s="97"/>
      <c r="H175" s="97"/>
      <c r="I175" s="97"/>
      <c r="J175" s="97"/>
      <c r="K175" s="97"/>
      <c r="L175" s="97"/>
      <c r="M175" s="97"/>
      <c r="N175" s="97"/>
      <c r="O175" s="97"/>
      <c r="P175" s="97"/>
      <c r="Q175" s="97"/>
      <c r="R175" s="97"/>
      <c r="S175" s="97"/>
      <c r="T175" s="97"/>
      <c r="U175" s="97"/>
      <c r="V175" s="97"/>
      <c r="W175" s="97"/>
      <c r="X175" s="97"/>
    </row>
    <row r="176" spans="1:24" ht="15.75" customHeight="1" x14ac:dyDescent="0.25">
      <c r="A176" s="97"/>
      <c r="B176" s="792"/>
      <c r="C176" s="99">
        <v>158</v>
      </c>
      <c r="D176" s="100" t="s">
        <v>420</v>
      </c>
      <c r="E176" s="98"/>
      <c r="F176" s="97"/>
      <c r="G176" s="97"/>
      <c r="H176" s="97"/>
      <c r="I176" s="97"/>
      <c r="J176" s="97"/>
      <c r="K176" s="97"/>
      <c r="L176" s="97"/>
      <c r="M176" s="97"/>
      <c r="N176" s="97"/>
      <c r="O176" s="97"/>
      <c r="P176" s="97"/>
      <c r="Q176" s="97"/>
      <c r="R176" s="97"/>
      <c r="S176" s="97"/>
      <c r="T176" s="97"/>
      <c r="U176" s="97"/>
      <c r="V176" s="97"/>
      <c r="W176" s="97"/>
      <c r="X176" s="97"/>
    </row>
    <row r="177" spans="1:24" ht="15.75" customHeight="1" x14ac:dyDescent="0.25">
      <c r="A177" s="97"/>
      <c r="B177" s="792"/>
      <c r="C177" s="99">
        <v>159</v>
      </c>
      <c r="D177" s="100" t="s">
        <v>421</v>
      </c>
      <c r="E177" s="98"/>
      <c r="F177" s="97"/>
      <c r="G177" s="97"/>
      <c r="H177" s="97"/>
      <c r="I177" s="97"/>
      <c r="J177" s="97"/>
      <c r="K177" s="97"/>
      <c r="L177" s="97"/>
      <c r="M177" s="97"/>
      <c r="N177" s="97"/>
      <c r="O177" s="97"/>
      <c r="P177" s="97"/>
      <c r="Q177" s="97"/>
      <c r="R177" s="97"/>
      <c r="S177" s="97"/>
      <c r="T177" s="97"/>
      <c r="U177" s="97"/>
      <c r="V177" s="97"/>
      <c r="W177" s="97"/>
      <c r="X177" s="97"/>
    </row>
    <row r="178" spans="1:24" ht="15.75" customHeight="1" x14ac:dyDescent="0.25">
      <c r="A178" s="97"/>
      <c r="B178" s="792"/>
      <c r="C178" s="99">
        <v>160</v>
      </c>
      <c r="D178" s="100" t="s">
        <v>422</v>
      </c>
      <c r="E178" s="98"/>
      <c r="F178" s="97"/>
      <c r="G178" s="97"/>
      <c r="H178" s="97"/>
      <c r="I178" s="97"/>
      <c r="J178" s="97"/>
      <c r="K178" s="97"/>
      <c r="L178" s="97"/>
      <c r="M178" s="97"/>
      <c r="N178" s="97"/>
      <c r="O178" s="97"/>
      <c r="P178" s="97"/>
      <c r="Q178" s="97"/>
      <c r="R178" s="97"/>
      <c r="S178" s="97"/>
      <c r="T178" s="97"/>
      <c r="U178" s="97"/>
      <c r="V178" s="97"/>
      <c r="W178" s="97"/>
      <c r="X178" s="97"/>
    </row>
    <row r="179" spans="1:24" ht="15.75" customHeight="1" x14ac:dyDescent="0.25">
      <c r="A179" s="97"/>
      <c r="B179" s="792"/>
      <c r="C179" s="99">
        <v>161</v>
      </c>
      <c r="D179" s="100" t="s">
        <v>423</v>
      </c>
      <c r="E179" s="98"/>
      <c r="F179" s="97"/>
      <c r="G179" s="97"/>
      <c r="H179" s="97"/>
      <c r="I179" s="97"/>
      <c r="J179" s="97"/>
      <c r="K179" s="97"/>
      <c r="L179" s="97"/>
      <c r="M179" s="97"/>
      <c r="N179" s="97"/>
      <c r="O179" s="97"/>
      <c r="P179" s="97"/>
      <c r="Q179" s="97"/>
      <c r="R179" s="97"/>
      <c r="S179" s="97"/>
      <c r="T179" s="97"/>
      <c r="U179" s="97"/>
      <c r="V179" s="97"/>
      <c r="W179" s="97"/>
      <c r="X179" s="97"/>
    </row>
    <row r="180" spans="1:24" ht="15.75" customHeight="1" x14ac:dyDescent="0.25">
      <c r="A180" s="97"/>
      <c r="B180" s="792"/>
      <c r="C180" s="99">
        <v>162</v>
      </c>
      <c r="D180" s="100" t="s">
        <v>424</v>
      </c>
      <c r="E180" s="98"/>
      <c r="F180" s="97"/>
      <c r="G180" s="97"/>
      <c r="H180" s="97"/>
      <c r="I180" s="97"/>
      <c r="J180" s="97"/>
      <c r="K180" s="97"/>
      <c r="L180" s="97"/>
      <c r="M180" s="97"/>
      <c r="N180" s="97"/>
      <c r="O180" s="97"/>
      <c r="P180" s="97"/>
      <c r="Q180" s="97"/>
      <c r="R180" s="97"/>
      <c r="S180" s="97"/>
      <c r="T180" s="97"/>
      <c r="U180" s="97"/>
      <c r="V180" s="97"/>
      <c r="W180" s="97"/>
      <c r="X180" s="97"/>
    </row>
    <row r="181" spans="1:24" ht="15.75" customHeight="1" x14ac:dyDescent="0.25">
      <c r="A181" s="97"/>
      <c r="B181" s="792"/>
      <c r="C181" s="99">
        <v>163</v>
      </c>
      <c r="D181" s="100" t="s">
        <v>425</v>
      </c>
      <c r="E181" s="98"/>
      <c r="F181" s="97"/>
      <c r="G181" s="97"/>
      <c r="H181" s="97"/>
      <c r="I181" s="97"/>
      <c r="J181" s="97"/>
      <c r="K181" s="97"/>
      <c r="L181" s="97"/>
      <c r="M181" s="97"/>
      <c r="N181" s="97"/>
      <c r="O181" s="97"/>
      <c r="P181" s="97"/>
      <c r="Q181" s="97"/>
      <c r="R181" s="97"/>
      <c r="S181" s="97"/>
      <c r="T181" s="97"/>
      <c r="U181" s="97"/>
      <c r="V181" s="97"/>
      <c r="W181" s="97"/>
      <c r="X181" s="97"/>
    </row>
    <row r="182" spans="1:24" ht="15.75" customHeight="1" x14ac:dyDescent="0.25">
      <c r="A182" s="97"/>
      <c r="B182" s="792"/>
      <c r="C182" s="99">
        <v>164</v>
      </c>
      <c r="D182" s="100" t="s">
        <v>426</v>
      </c>
      <c r="E182" s="98"/>
      <c r="F182" s="97"/>
      <c r="G182" s="97"/>
      <c r="H182" s="97"/>
      <c r="I182" s="97"/>
      <c r="J182" s="97"/>
      <c r="K182" s="97"/>
      <c r="L182" s="97"/>
      <c r="M182" s="97"/>
      <c r="N182" s="97"/>
      <c r="O182" s="97"/>
      <c r="P182" s="97"/>
      <c r="Q182" s="97"/>
      <c r="R182" s="97"/>
      <c r="S182" s="97"/>
      <c r="T182" s="97"/>
      <c r="U182" s="97"/>
      <c r="V182" s="97"/>
      <c r="W182" s="97"/>
      <c r="X182" s="97"/>
    </row>
    <row r="183" spans="1:24" ht="15.75" customHeight="1" x14ac:dyDescent="0.25">
      <c r="A183" s="97"/>
      <c r="B183" s="792"/>
      <c r="C183" s="99">
        <v>165</v>
      </c>
      <c r="D183" s="100" t="s">
        <v>427</v>
      </c>
      <c r="E183" s="98"/>
      <c r="F183" s="97"/>
      <c r="G183" s="97"/>
      <c r="H183" s="97"/>
      <c r="I183" s="97"/>
      <c r="J183" s="97"/>
      <c r="K183" s="97"/>
      <c r="L183" s="97"/>
      <c r="M183" s="97"/>
      <c r="N183" s="97"/>
      <c r="O183" s="97"/>
      <c r="P183" s="97"/>
      <c r="Q183" s="97"/>
      <c r="R183" s="97"/>
      <c r="S183" s="97"/>
      <c r="T183" s="97"/>
      <c r="U183" s="97"/>
      <c r="V183" s="97"/>
      <c r="W183" s="97"/>
      <c r="X183" s="97"/>
    </row>
    <row r="184" spans="1:24" ht="15.75" customHeight="1" x14ac:dyDescent="0.25">
      <c r="A184" s="97"/>
      <c r="B184" s="792"/>
      <c r="C184" s="99">
        <v>166</v>
      </c>
      <c r="D184" s="100" t="s">
        <v>428</v>
      </c>
      <c r="E184" s="98"/>
      <c r="F184" s="97"/>
      <c r="G184" s="97"/>
      <c r="H184" s="97"/>
      <c r="I184" s="97"/>
      <c r="J184" s="97"/>
      <c r="K184" s="97"/>
      <c r="L184" s="97"/>
      <c r="M184" s="97"/>
      <c r="N184" s="97"/>
      <c r="O184" s="97"/>
      <c r="P184" s="97"/>
      <c r="Q184" s="97"/>
      <c r="R184" s="97"/>
      <c r="S184" s="97"/>
      <c r="T184" s="97"/>
      <c r="U184" s="97"/>
      <c r="V184" s="97"/>
      <c r="W184" s="97"/>
      <c r="X184" s="97"/>
    </row>
    <row r="185" spans="1:24" ht="15.75" customHeight="1" x14ac:dyDescent="0.25">
      <c r="A185" s="97"/>
      <c r="B185" s="792"/>
      <c r="C185" s="99">
        <v>167</v>
      </c>
      <c r="D185" s="100" t="s">
        <v>429</v>
      </c>
      <c r="E185" s="98"/>
      <c r="F185" s="97"/>
      <c r="G185" s="97"/>
      <c r="H185" s="97"/>
      <c r="I185" s="97"/>
      <c r="J185" s="97"/>
      <c r="K185" s="97"/>
      <c r="L185" s="97"/>
      <c r="M185" s="97"/>
      <c r="N185" s="97"/>
      <c r="O185" s="97"/>
      <c r="P185" s="97"/>
      <c r="Q185" s="97"/>
      <c r="R185" s="97"/>
      <c r="S185" s="97"/>
      <c r="T185" s="97"/>
      <c r="U185" s="97"/>
      <c r="V185" s="97"/>
      <c r="W185" s="97"/>
      <c r="X185" s="97"/>
    </row>
    <row r="186" spans="1:24" ht="15.75" customHeight="1" x14ac:dyDescent="0.25">
      <c r="A186" s="97"/>
      <c r="B186" s="792"/>
      <c r="C186" s="99">
        <v>168</v>
      </c>
      <c r="D186" s="100" t="s">
        <v>430</v>
      </c>
      <c r="E186" s="98"/>
      <c r="F186" s="97"/>
      <c r="G186" s="97"/>
      <c r="H186" s="97"/>
      <c r="I186" s="97"/>
      <c r="J186" s="97"/>
      <c r="K186" s="97"/>
      <c r="L186" s="97"/>
      <c r="M186" s="97"/>
      <c r="N186" s="97"/>
      <c r="O186" s="97"/>
      <c r="P186" s="97"/>
      <c r="Q186" s="97"/>
      <c r="R186" s="97"/>
      <c r="S186" s="97"/>
      <c r="T186" s="97"/>
      <c r="U186" s="97"/>
      <c r="V186" s="97"/>
      <c r="W186" s="97"/>
      <c r="X186" s="97"/>
    </row>
    <row r="187" spans="1:24" ht="15.75" customHeight="1" x14ac:dyDescent="0.25">
      <c r="A187" s="97"/>
      <c r="B187" s="793"/>
      <c r="C187" s="99">
        <v>169</v>
      </c>
      <c r="D187" s="100" t="s">
        <v>431</v>
      </c>
      <c r="E187" s="98"/>
      <c r="F187" s="97"/>
      <c r="G187" s="97"/>
      <c r="H187" s="97"/>
      <c r="I187" s="97"/>
      <c r="J187" s="97"/>
      <c r="K187" s="97"/>
      <c r="L187" s="97"/>
      <c r="M187" s="97"/>
      <c r="N187" s="97"/>
      <c r="O187" s="97"/>
      <c r="P187" s="97"/>
      <c r="Q187" s="97"/>
      <c r="R187" s="97"/>
      <c r="S187" s="97"/>
      <c r="T187" s="97"/>
      <c r="U187" s="97"/>
      <c r="V187" s="97"/>
      <c r="W187" s="97"/>
      <c r="X187" s="97"/>
    </row>
    <row r="188" spans="1:24" ht="15.75" customHeight="1" x14ac:dyDescent="0.25">
      <c r="A188" s="97"/>
      <c r="B188" s="97"/>
      <c r="C188" s="104"/>
      <c r="D188" s="105"/>
      <c r="E188" s="98"/>
      <c r="F188" s="97"/>
      <c r="G188" s="97"/>
      <c r="H188" s="97"/>
      <c r="I188" s="97"/>
      <c r="J188" s="97"/>
      <c r="K188" s="97"/>
      <c r="L188" s="97"/>
      <c r="M188" s="97"/>
      <c r="N188" s="97"/>
      <c r="O188" s="97"/>
      <c r="P188" s="97"/>
      <c r="Q188" s="97"/>
      <c r="R188" s="97"/>
      <c r="S188" s="97"/>
      <c r="T188" s="97"/>
      <c r="U188" s="97"/>
      <c r="V188" s="97"/>
      <c r="W188" s="97"/>
      <c r="X188" s="97"/>
    </row>
    <row r="189" spans="1:24" ht="15.75" customHeight="1" x14ac:dyDescent="0.25">
      <c r="A189" s="97"/>
      <c r="B189" s="97"/>
      <c r="C189" s="104"/>
      <c r="D189" s="105"/>
      <c r="E189" s="98"/>
      <c r="F189" s="97"/>
      <c r="G189" s="97"/>
      <c r="H189" s="97"/>
      <c r="I189" s="97"/>
      <c r="J189" s="97"/>
      <c r="K189" s="97"/>
      <c r="L189" s="97"/>
      <c r="M189" s="97"/>
      <c r="N189" s="97"/>
      <c r="O189" s="97"/>
      <c r="P189" s="97"/>
      <c r="Q189" s="97"/>
      <c r="R189" s="97"/>
      <c r="S189" s="97"/>
      <c r="T189" s="97"/>
      <c r="U189" s="97"/>
      <c r="V189" s="97"/>
      <c r="W189" s="97"/>
      <c r="X189" s="97"/>
    </row>
    <row r="190" spans="1:24" ht="15.75" customHeight="1" x14ac:dyDescent="0.25">
      <c r="A190" s="97"/>
      <c r="B190" s="97"/>
      <c r="C190" s="104"/>
      <c r="D190" s="105"/>
      <c r="E190" s="98"/>
      <c r="F190" s="97"/>
      <c r="G190" s="97"/>
      <c r="H190" s="97"/>
      <c r="I190" s="97"/>
      <c r="J190" s="97"/>
      <c r="K190" s="97"/>
      <c r="L190" s="97"/>
      <c r="M190" s="97"/>
      <c r="N190" s="97"/>
      <c r="O190" s="97"/>
      <c r="P190" s="97"/>
      <c r="Q190" s="97"/>
      <c r="R190" s="97"/>
      <c r="S190" s="97"/>
      <c r="T190" s="97"/>
      <c r="U190" s="97"/>
      <c r="V190" s="97"/>
      <c r="W190" s="97"/>
      <c r="X190" s="97"/>
    </row>
    <row r="191" spans="1:24" ht="15.75" customHeight="1" x14ac:dyDescent="0.25">
      <c r="A191" s="97"/>
      <c r="B191" s="97"/>
      <c r="C191" s="104"/>
      <c r="D191" s="105"/>
      <c r="E191" s="98"/>
      <c r="F191" s="97"/>
      <c r="G191" s="97"/>
      <c r="H191" s="97"/>
      <c r="I191" s="97"/>
      <c r="J191" s="97"/>
      <c r="K191" s="97"/>
      <c r="L191" s="97"/>
      <c r="M191" s="97"/>
      <c r="N191" s="97"/>
      <c r="O191" s="97"/>
      <c r="P191" s="97"/>
      <c r="Q191" s="97"/>
      <c r="R191" s="97"/>
      <c r="S191" s="97"/>
      <c r="T191" s="97"/>
      <c r="U191" s="97"/>
      <c r="V191" s="97"/>
      <c r="W191" s="97"/>
      <c r="X191" s="97"/>
    </row>
    <row r="192" spans="1:24" ht="15.75" customHeight="1" x14ac:dyDescent="0.25">
      <c r="A192" s="97"/>
      <c r="B192" s="97"/>
      <c r="C192" s="104"/>
      <c r="D192" s="105"/>
      <c r="E192" s="98"/>
      <c r="F192" s="97"/>
      <c r="G192" s="97"/>
      <c r="H192" s="97"/>
      <c r="I192" s="97"/>
      <c r="J192" s="97"/>
      <c r="K192" s="97"/>
      <c r="L192" s="97"/>
      <c r="M192" s="97"/>
      <c r="N192" s="97"/>
      <c r="O192" s="97"/>
      <c r="P192" s="97"/>
      <c r="Q192" s="97"/>
      <c r="R192" s="97"/>
      <c r="S192" s="97"/>
      <c r="T192" s="97"/>
      <c r="U192" s="97"/>
      <c r="V192" s="97"/>
      <c r="W192" s="97"/>
      <c r="X192" s="97"/>
    </row>
    <row r="193" spans="1:24" ht="15.75" customHeight="1" x14ac:dyDescent="0.25">
      <c r="A193" s="97"/>
      <c r="B193" s="97"/>
      <c r="C193" s="104"/>
      <c r="D193" s="105"/>
      <c r="E193" s="98"/>
      <c r="F193" s="97"/>
      <c r="G193" s="97"/>
      <c r="H193" s="97"/>
      <c r="I193" s="97"/>
      <c r="J193" s="97"/>
      <c r="K193" s="97"/>
      <c r="L193" s="97"/>
      <c r="M193" s="97"/>
      <c r="N193" s="97"/>
      <c r="O193" s="97"/>
      <c r="P193" s="97"/>
      <c r="Q193" s="97"/>
      <c r="R193" s="97"/>
      <c r="S193" s="97"/>
      <c r="T193" s="97"/>
      <c r="U193" s="97"/>
      <c r="V193" s="97"/>
      <c r="W193" s="97"/>
      <c r="X193" s="97"/>
    </row>
    <row r="194" spans="1:24" ht="15.75" customHeight="1" x14ac:dyDescent="0.25">
      <c r="A194" s="97"/>
      <c r="B194" s="97"/>
      <c r="C194" s="104"/>
      <c r="D194" s="105"/>
      <c r="E194" s="98"/>
      <c r="F194" s="97"/>
      <c r="G194" s="97"/>
      <c r="H194" s="97"/>
      <c r="I194" s="97"/>
      <c r="J194" s="97"/>
      <c r="K194" s="97"/>
      <c r="L194" s="97"/>
      <c r="M194" s="97"/>
      <c r="N194" s="97"/>
      <c r="O194" s="97"/>
      <c r="P194" s="97"/>
      <c r="Q194" s="97"/>
      <c r="R194" s="97"/>
      <c r="S194" s="97"/>
      <c r="T194" s="97"/>
      <c r="U194" s="97"/>
      <c r="V194" s="97"/>
      <c r="W194" s="97"/>
      <c r="X194" s="97"/>
    </row>
    <row r="195" spans="1:24" ht="15.75" customHeight="1" x14ac:dyDescent="0.25">
      <c r="A195" s="97"/>
      <c r="B195" s="97"/>
      <c r="C195" s="104"/>
      <c r="D195" s="105"/>
      <c r="E195" s="98"/>
      <c r="F195" s="97"/>
      <c r="G195" s="97"/>
      <c r="H195" s="97"/>
      <c r="I195" s="97"/>
      <c r="J195" s="97"/>
      <c r="K195" s="97"/>
      <c r="L195" s="97"/>
      <c r="M195" s="97"/>
      <c r="N195" s="97"/>
      <c r="O195" s="97"/>
      <c r="P195" s="97"/>
      <c r="Q195" s="97"/>
      <c r="R195" s="97"/>
      <c r="S195" s="97"/>
      <c r="T195" s="97"/>
      <c r="U195" s="97"/>
      <c r="V195" s="97"/>
      <c r="W195" s="97"/>
      <c r="X195" s="97"/>
    </row>
    <row r="196" spans="1:24" ht="15.75" customHeight="1" x14ac:dyDescent="0.25">
      <c r="A196" s="97"/>
      <c r="B196" s="97"/>
      <c r="C196" s="104"/>
      <c r="D196" s="105"/>
      <c r="E196" s="98"/>
      <c r="F196" s="97"/>
      <c r="G196" s="97"/>
      <c r="H196" s="97"/>
      <c r="I196" s="97"/>
      <c r="J196" s="97"/>
      <c r="K196" s="97"/>
      <c r="L196" s="97"/>
      <c r="M196" s="97"/>
      <c r="N196" s="97"/>
      <c r="O196" s="97"/>
      <c r="P196" s="97"/>
      <c r="Q196" s="97"/>
      <c r="R196" s="97"/>
      <c r="S196" s="97"/>
      <c r="T196" s="97"/>
      <c r="U196" s="97"/>
      <c r="V196" s="97"/>
      <c r="W196" s="97"/>
      <c r="X196" s="97"/>
    </row>
    <row r="197" spans="1:24" ht="15.75" customHeight="1" x14ac:dyDescent="0.25">
      <c r="A197" s="97"/>
      <c r="B197" s="97"/>
      <c r="C197" s="104"/>
      <c r="D197" s="105"/>
      <c r="E197" s="98"/>
      <c r="F197" s="97"/>
      <c r="G197" s="97"/>
      <c r="H197" s="97"/>
      <c r="I197" s="97"/>
      <c r="J197" s="97"/>
      <c r="K197" s="97"/>
      <c r="L197" s="97"/>
      <c r="M197" s="97"/>
      <c r="N197" s="97"/>
      <c r="O197" s="97"/>
      <c r="P197" s="97"/>
      <c r="Q197" s="97"/>
      <c r="R197" s="97"/>
      <c r="S197" s="97"/>
      <c r="T197" s="97"/>
      <c r="U197" s="97"/>
      <c r="V197" s="97"/>
      <c r="W197" s="97"/>
      <c r="X197" s="97"/>
    </row>
    <row r="198" spans="1:24" ht="15.75" customHeight="1" x14ac:dyDescent="0.25">
      <c r="A198" s="97"/>
      <c r="B198" s="97"/>
      <c r="C198" s="104"/>
      <c r="D198" s="105"/>
      <c r="E198" s="98"/>
      <c r="F198" s="97"/>
      <c r="G198" s="97"/>
      <c r="H198" s="97"/>
      <c r="I198" s="97"/>
      <c r="J198" s="97"/>
      <c r="K198" s="97"/>
      <c r="L198" s="97"/>
      <c r="M198" s="97"/>
      <c r="N198" s="97"/>
      <c r="O198" s="97"/>
      <c r="P198" s="97"/>
      <c r="Q198" s="97"/>
      <c r="R198" s="97"/>
      <c r="S198" s="97"/>
      <c r="T198" s="97"/>
      <c r="U198" s="97"/>
      <c r="V198" s="97"/>
      <c r="W198" s="97"/>
      <c r="X198" s="97"/>
    </row>
    <row r="199" spans="1:24" ht="15.75" customHeight="1" x14ac:dyDescent="0.25">
      <c r="A199" s="97"/>
      <c r="B199" s="97"/>
      <c r="C199" s="104"/>
      <c r="D199" s="105"/>
      <c r="E199" s="98"/>
      <c r="F199" s="97"/>
      <c r="G199" s="97"/>
      <c r="H199" s="97"/>
      <c r="I199" s="97"/>
      <c r="J199" s="97"/>
      <c r="K199" s="97"/>
      <c r="L199" s="97"/>
      <c r="M199" s="97"/>
      <c r="N199" s="97"/>
      <c r="O199" s="97"/>
      <c r="P199" s="97"/>
      <c r="Q199" s="97"/>
      <c r="R199" s="97"/>
      <c r="S199" s="97"/>
      <c r="T199" s="97"/>
      <c r="U199" s="97"/>
      <c r="V199" s="97"/>
      <c r="W199" s="97"/>
      <c r="X199" s="97"/>
    </row>
    <row r="200" spans="1:24" ht="15.75" customHeight="1" x14ac:dyDescent="0.25">
      <c r="A200" s="97"/>
      <c r="B200" s="97"/>
      <c r="C200" s="104"/>
      <c r="D200" s="105"/>
      <c r="E200" s="98"/>
      <c r="F200" s="97"/>
      <c r="G200" s="97"/>
      <c r="H200" s="97"/>
      <c r="I200" s="97"/>
      <c r="J200" s="97"/>
      <c r="K200" s="97"/>
      <c r="L200" s="97"/>
      <c r="M200" s="97"/>
      <c r="N200" s="97"/>
      <c r="O200" s="97"/>
      <c r="P200" s="97"/>
      <c r="Q200" s="97"/>
      <c r="R200" s="97"/>
      <c r="S200" s="97"/>
      <c r="T200" s="97"/>
      <c r="U200" s="97"/>
      <c r="V200" s="97"/>
      <c r="W200" s="97"/>
      <c r="X200" s="97"/>
    </row>
    <row r="201" spans="1:24" ht="15.75" customHeight="1" x14ac:dyDescent="0.25">
      <c r="A201" s="97"/>
      <c r="B201" s="97"/>
      <c r="C201" s="104"/>
      <c r="D201" s="105"/>
      <c r="E201" s="98"/>
      <c r="F201" s="97"/>
      <c r="G201" s="97"/>
      <c r="H201" s="97"/>
      <c r="I201" s="97"/>
      <c r="J201" s="97"/>
      <c r="K201" s="97"/>
      <c r="L201" s="97"/>
      <c r="M201" s="97"/>
      <c r="N201" s="97"/>
      <c r="O201" s="97"/>
      <c r="P201" s="97"/>
      <c r="Q201" s="97"/>
      <c r="R201" s="97"/>
      <c r="S201" s="97"/>
      <c r="T201" s="97"/>
      <c r="U201" s="97"/>
      <c r="V201" s="97"/>
      <c r="W201" s="97"/>
      <c r="X201" s="97"/>
    </row>
    <row r="202" spans="1:24" ht="15.75" customHeight="1" x14ac:dyDescent="0.25">
      <c r="A202" s="97"/>
      <c r="B202" s="97"/>
      <c r="C202" s="104"/>
      <c r="D202" s="105"/>
      <c r="E202" s="98"/>
      <c r="F202" s="97"/>
      <c r="G202" s="97"/>
      <c r="H202" s="97"/>
      <c r="I202" s="97"/>
      <c r="J202" s="97"/>
      <c r="K202" s="97"/>
      <c r="L202" s="97"/>
      <c r="M202" s="97"/>
      <c r="N202" s="97"/>
      <c r="O202" s="97"/>
      <c r="P202" s="97"/>
      <c r="Q202" s="97"/>
      <c r="R202" s="97"/>
      <c r="S202" s="97"/>
      <c r="T202" s="97"/>
      <c r="U202" s="97"/>
      <c r="V202" s="97"/>
      <c r="W202" s="97"/>
      <c r="X202" s="97"/>
    </row>
    <row r="203" spans="1:24" ht="15.75" customHeight="1" x14ac:dyDescent="0.25">
      <c r="A203" s="97"/>
      <c r="B203" s="97"/>
      <c r="C203" s="104"/>
      <c r="D203" s="105"/>
      <c r="E203" s="98"/>
      <c r="F203" s="97"/>
      <c r="G203" s="97"/>
      <c r="H203" s="97"/>
      <c r="I203" s="97"/>
      <c r="J203" s="97"/>
      <c r="K203" s="97"/>
      <c r="L203" s="97"/>
      <c r="M203" s="97"/>
      <c r="N203" s="97"/>
      <c r="O203" s="97"/>
      <c r="P203" s="97"/>
      <c r="Q203" s="97"/>
      <c r="R203" s="97"/>
      <c r="S203" s="97"/>
      <c r="T203" s="97"/>
      <c r="U203" s="97"/>
      <c r="V203" s="97"/>
      <c r="W203" s="97"/>
      <c r="X203" s="97"/>
    </row>
    <row r="204" spans="1:24" ht="15.75" customHeight="1" x14ac:dyDescent="0.25">
      <c r="A204" s="97"/>
      <c r="B204" s="97"/>
      <c r="C204" s="104"/>
      <c r="D204" s="105"/>
      <c r="E204" s="98"/>
      <c r="F204" s="97"/>
      <c r="G204" s="97"/>
      <c r="H204" s="97"/>
      <c r="I204" s="97"/>
      <c r="J204" s="97"/>
      <c r="K204" s="97"/>
      <c r="L204" s="97"/>
      <c r="M204" s="97"/>
      <c r="N204" s="97"/>
      <c r="O204" s="97"/>
      <c r="P204" s="97"/>
      <c r="Q204" s="97"/>
      <c r="R204" s="97"/>
      <c r="S204" s="97"/>
      <c r="T204" s="97"/>
      <c r="U204" s="97"/>
      <c r="V204" s="97"/>
      <c r="W204" s="97"/>
      <c r="X204" s="97"/>
    </row>
    <row r="205" spans="1:24" ht="15.75" customHeight="1" x14ac:dyDescent="0.25">
      <c r="A205" s="97"/>
      <c r="B205" s="97"/>
      <c r="C205" s="104"/>
      <c r="D205" s="105"/>
      <c r="E205" s="98"/>
      <c r="F205" s="97"/>
      <c r="G205" s="97"/>
      <c r="H205" s="97"/>
      <c r="I205" s="97"/>
      <c r="J205" s="97"/>
      <c r="K205" s="97"/>
      <c r="L205" s="97"/>
      <c r="M205" s="97"/>
      <c r="N205" s="97"/>
      <c r="O205" s="97"/>
      <c r="P205" s="97"/>
      <c r="Q205" s="97"/>
      <c r="R205" s="97"/>
      <c r="S205" s="97"/>
      <c r="T205" s="97"/>
      <c r="U205" s="97"/>
      <c r="V205" s="97"/>
      <c r="W205" s="97"/>
      <c r="X205" s="97"/>
    </row>
    <row r="206" spans="1:24" ht="15.75" customHeight="1" x14ac:dyDescent="0.25">
      <c r="A206" s="97"/>
      <c r="B206" s="97"/>
      <c r="C206" s="104"/>
      <c r="D206" s="105"/>
      <c r="E206" s="98"/>
      <c r="F206" s="97"/>
      <c r="G206" s="97"/>
      <c r="H206" s="97"/>
      <c r="I206" s="97"/>
      <c r="J206" s="97"/>
      <c r="K206" s="97"/>
      <c r="L206" s="97"/>
      <c r="M206" s="97"/>
      <c r="N206" s="97"/>
      <c r="O206" s="97"/>
      <c r="P206" s="97"/>
      <c r="Q206" s="97"/>
      <c r="R206" s="97"/>
      <c r="S206" s="97"/>
      <c r="T206" s="97"/>
      <c r="U206" s="97"/>
      <c r="V206" s="97"/>
      <c r="W206" s="97"/>
      <c r="X206" s="97"/>
    </row>
    <row r="207" spans="1:24" ht="15.75" customHeight="1" x14ac:dyDescent="0.25">
      <c r="A207" s="97"/>
      <c r="B207" s="97"/>
      <c r="C207" s="104"/>
      <c r="D207" s="105"/>
      <c r="E207" s="98"/>
      <c r="F207" s="97"/>
      <c r="G207" s="97"/>
      <c r="H207" s="97"/>
      <c r="I207" s="97"/>
      <c r="J207" s="97"/>
      <c r="K207" s="97"/>
      <c r="L207" s="97"/>
      <c r="M207" s="97"/>
      <c r="N207" s="97"/>
      <c r="O207" s="97"/>
      <c r="P207" s="97"/>
      <c r="Q207" s="97"/>
      <c r="R207" s="97"/>
      <c r="S207" s="97"/>
      <c r="T207" s="97"/>
      <c r="U207" s="97"/>
      <c r="V207" s="97"/>
      <c r="W207" s="97"/>
      <c r="X207" s="97"/>
    </row>
    <row r="208" spans="1:24" ht="15.75" customHeight="1" x14ac:dyDescent="0.25">
      <c r="A208" s="97"/>
      <c r="B208" s="97"/>
      <c r="C208" s="104"/>
      <c r="D208" s="105"/>
      <c r="E208" s="98"/>
      <c r="F208" s="97"/>
      <c r="G208" s="97"/>
      <c r="H208" s="97"/>
      <c r="I208" s="97"/>
      <c r="J208" s="97"/>
      <c r="K208" s="97"/>
      <c r="L208" s="97"/>
      <c r="M208" s="97"/>
      <c r="N208" s="97"/>
      <c r="O208" s="97"/>
      <c r="P208" s="97"/>
      <c r="Q208" s="97"/>
      <c r="R208" s="97"/>
      <c r="S208" s="97"/>
      <c r="T208" s="97"/>
      <c r="U208" s="97"/>
      <c r="V208" s="97"/>
      <c r="W208" s="97"/>
      <c r="X208" s="97"/>
    </row>
    <row r="209" spans="1:24" ht="15.75" customHeight="1" x14ac:dyDescent="0.25">
      <c r="A209" s="97"/>
      <c r="B209" s="97"/>
      <c r="C209" s="104"/>
      <c r="D209" s="105"/>
      <c r="E209" s="98"/>
      <c r="F209" s="97"/>
      <c r="G209" s="97"/>
      <c r="H209" s="97"/>
      <c r="I209" s="97"/>
      <c r="J209" s="97"/>
      <c r="K209" s="97"/>
      <c r="L209" s="97"/>
      <c r="M209" s="97"/>
      <c r="N209" s="97"/>
      <c r="O209" s="97"/>
      <c r="P209" s="97"/>
      <c r="Q209" s="97"/>
      <c r="R209" s="97"/>
      <c r="S209" s="97"/>
      <c r="T209" s="97"/>
      <c r="U209" s="97"/>
      <c r="V209" s="97"/>
      <c r="W209" s="97"/>
      <c r="X209" s="97"/>
    </row>
    <row r="210" spans="1:24" ht="15.75" customHeight="1" x14ac:dyDescent="0.25">
      <c r="A210" s="97"/>
      <c r="B210" s="97"/>
      <c r="C210" s="104"/>
      <c r="D210" s="105"/>
      <c r="E210" s="98"/>
      <c r="F210" s="97"/>
      <c r="G210" s="97"/>
      <c r="H210" s="97"/>
      <c r="I210" s="97"/>
      <c r="J210" s="97"/>
      <c r="K210" s="97"/>
      <c r="L210" s="97"/>
      <c r="M210" s="97"/>
      <c r="N210" s="97"/>
      <c r="O210" s="97"/>
      <c r="P210" s="97"/>
      <c r="Q210" s="97"/>
      <c r="R210" s="97"/>
      <c r="S210" s="97"/>
      <c r="T210" s="97"/>
      <c r="U210" s="97"/>
      <c r="V210" s="97"/>
      <c r="W210" s="97"/>
      <c r="X210" s="97"/>
    </row>
    <row r="211" spans="1:24" ht="15.75" customHeight="1" x14ac:dyDescent="0.25">
      <c r="A211" s="97"/>
      <c r="B211" s="97"/>
      <c r="C211" s="104"/>
      <c r="D211" s="105"/>
      <c r="E211" s="98"/>
      <c r="F211" s="97"/>
      <c r="G211" s="97"/>
      <c r="H211" s="97"/>
      <c r="I211" s="97"/>
      <c r="J211" s="97"/>
      <c r="K211" s="97"/>
      <c r="L211" s="97"/>
      <c r="M211" s="97"/>
      <c r="N211" s="97"/>
      <c r="O211" s="97"/>
      <c r="P211" s="97"/>
      <c r="Q211" s="97"/>
      <c r="R211" s="97"/>
      <c r="S211" s="97"/>
      <c r="T211" s="97"/>
      <c r="U211" s="97"/>
      <c r="V211" s="97"/>
      <c r="W211" s="97"/>
      <c r="X211" s="97"/>
    </row>
    <row r="212" spans="1:24" ht="15.75" customHeight="1" x14ac:dyDescent="0.25">
      <c r="A212" s="97"/>
      <c r="B212" s="97"/>
      <c r="C212" s="104"/>
      <c r="D212" s="105"/>
      <c r="E212" s="98"/>
      <c r="F212" s="97"/>
      <c r="G212" s="97"/>
      <c r="H212" s="97"/>
      <c r="I212" s="97"/>
      <c r="J212" s="97"/>
      <c r="K212" s="97"/>
      <c r="L212" s="97"/>
      <c r="M212" s="97"/>
      <c r="N212" s="97"/>
      <c r="O212" s="97"/>
      <c r="P212" s="97"/>
      <c r="Q212" s="97"/>
      <c r="R212" s="97"/>
      <c r="S212" s="97"/>
      <c r="T212" s="97"/>
      <c r="U212" s="97"/>
      <c r="V212" s="97"/>
      <c r="W212" s="97"/>
      <c r="X212" s="97"/>
    </row>
    <row r="213" spans="1:24" ht="15.75" customHeight="1" x14ac:dyDescent="0.25">
      <c r="A213" s="97"/>
      <c r="B213" s="97"/>
      <c r="C213" s="104"/>
      <c r="D213" s="105"/>
      <c r="E213" s="98"/>
      <c r="F213" s="97"/>
      <c r="G213" s="97"/>
      <c r="H213" s="97"/>
      <c r="I213" s="97"/>
      <c r="J213" s="97"/>
      <c r="K213" s="97"/>
      <c r="L213" s="97"/>
      <c r="M213" s="97"/>
      <c r="N213" s="97"/>
      <c r="O213" s="97"/>
      <c r="P213" s="97"/>
      <c r="Q213" s="97"/>
      <c r="R213" s="97"/>
      <c r="S213" s="97"/>
      <c r="T213" s="97"/>
      <c r="U213" s="97"/>
      <c r="V213" s="97"/>
      <c r="W213" s="97"/>
      <c r="X213" s="97"/>
    </row>
    <row r="214" spans="1:24" ht="15.75" customHeight="1" x14ac:dyDescent="0.25">
      <c r="A214" s="97"/>
      <c r="B214" s="97"/>
      <c r="C214" s="104"/>
      <c r="D214" s="105"/>
      <c r="E214" s="98"/>
      <c r="F214" s="97"/>
      <c r="G214" s="97"/>
      <c r="H214" s="97"/>
      <c r="I214" s="97"/>
      <c r="J214" s="97"/>
      <c r="K214" s="97"/>
      <c r="L214" s="97"/>
      <c r="M214" s="97"/>
      <c r="N214" s="97"/>
      <c r="O214" s="97"/>
      <c r="P214" s="97"/>
      <c r="Q214" s="97"/>
      <c r="R214" s="97"/>
      <c r="S214" s="97"/>
      <c r="T214" s="97"/>
      <c r="U214" s="97"/>
      <c r="V214" s="97"/>
      <c r="W214" s="97"/>
      <c r="X214" s="97"/>
    </row>
    <row r="215" spans="1:24" ht="15.75" customHeight="1" x14ac:dyDescent="0.25">
      <c r="A215" s="97"/>
      <c r="B215" s="97"/>
      <c r="C215" s="104"/>
      <c r="D215" s="105"/>
      <c r="E215" s="98"/>
      <c r="F215" s="97"/>
      <c r="G215" s="97"/>
      <c r="H215" s="97"/>
      <c r="I215" s="97"/>
      <c r="J215" s="97"/>
      <c r="K215" s="97"/>
      <c r="L215" s="97"/>
      <c r="M215" s="97"/>
      <c r="N215" s="97"/>
      <c r="O215" s="97"/>
      <c r="P215" s="97"/>
      <c r="Q215" s="97"/>
      <c r="R215" s="97"/>
      <c r="S215" s="97"/>
      <c r="T215" s="97"/>
      <c r="U215" s="97"/>
      <c r="V215" s="97"/>
      <c r="W215" s="97"/>
      <c r="X215" s="97"/>
    </row>
    <row r="216" spans="1:24" ht="15.75" customHeight="1" x14ac:dyDescent="0.25">
      <c r="A216" s="97"/>
      <c r="B216" s="97"/>
      <c r="C216" s="104"/>
      <c r="D216" s="105"/>
      <c r="E216" s="98"/>
      <c r="F216" s="97"/>
      <c r="G216" s="97"/>
      <c r="H216" s="97"/>
      <c r="I216" s="97"/>
      <c r="J216" s="97"/>
      <c r="K216" s="97"/>
      <c r="L216" s="97"/>
      <c r="M216" s="97"/>
      <c r="N216" s="97"/>
      <c r="O216" s="97"/>
      <c r="P216" s="97"/>
      <c r="Q216" s="97"/>
      <c r="R216" s="97"/>
      <c r="S216" s="97"/>
      <c r="T216" s="97"/>
      <c r="U216" s="97"/>
      <c r="V216" s="97"/>
      <c r="W216" s="97"/>
      <c r="X216" s="97"/>
    </row>
    <row r="217" spans="1:24" ht="15.75" customHeight="1" x14ac:dyDescent="0.25">
      <c r="A217" s="97"/>
      <c r="B217" s="97"/>
      <c r="C217" s="104"/>
      <c r="D217" s="105"/>
      <c r="E217" s="98"/>
      <c r="F217" s="97"/>
      <c r="G217" s="97"/>
      <c r="H217" s="97"/>
      <c r="I217" s="97"/>
      <c r="J217" s="97"/>
      <c r="K217" s="97"/>
      <c r="L217" s="97"/>
      <c r="M217" s="97"/>
      <c r="N217" s="97"/>
      <c r="O217" s="97"/>
      <c r="P217" s="97"/>
      <c r="Q217" s="97"/>
      <c r="R217" s="97"/>
      <c r="S217" s="97"/>
      <c r="T217" s="97"/>
      <c r="U217" s="97"/>
      <c r="V217" s="97"/>
      <c r="W217" s="97"/>
      <c r="X217" s="97"/>
    </row>
    <row r="218" spans="1:24" ht="15.75" customHeight="1" x14ac:dyDescent="0.25">
      <c r="A218" s="97"/>
      <c r="B218" s="97"/>
      <c r="C218" s="104"/>
      <c r="D218" s="105"/>
      <c r="E218" s="98"/>
      <c r="F218" s="97"/>
      <c r="G218" s="97"/>
      <c r="H218" s="97"/>
      <c r="I218" s="97"/>
      <c r="J218" s="97"/>
      <c r="K218" s="97"/>
      <c r="L218" s="97"/>
      <c r="M218" s="97"/>
      <c r="N218" s="97"/>
      <c r="O218" s="97"/>
      <c r="P218" s="97"/>
      <c r="Q218" s="97"/>
      <c r="R218" s="97"/>
      <c r="S218" s="97"/>
      <c r="T218" s="97"/>
      <c r="U218" s="97"/>
      <c r="V218" s="97"/>
      <c r="W218" s="97"/>
      <c r="X218" s="97"/>
    </row>
    <row r="219" spans="1:24" ht="15.75" customHeight="1" x14ac:dyDescent="0.25">
      <c r="A219" s="97"/>
      <c r="B219" s="97"/>
      <c r="C219" s="104"/>
      <c r="D219" s="105"/>
      <c r="E219" s="98"/>
      <c r="F219" s="97"/>
      <c r="G219" s="97"/>
      <c r="H219" s="97"/>
      <c r="I219" s="97"/>
      <c r="J219" s="97"/>
      <c r="K219" s="97"/>
      <c r="L219" s="97"/>
      <c r="M219" s="97"/>
      <c r="N219" s="97"/>
      <c r="O219" s="97"/>
      <c r="P219" s="97"/>
      <c r="Q219" s="97"/>
      <c r="R219" s="97"/>
      <c r="S219" s="97"/>
      <c r="T219" s="97"/>
      <c r="U219" s="97"/>
      <c r="V219" s="97"/>
      <c r="W219" s="97"/>
      <c r="X219" s="97"/>
    </row>
    <row r="220" spans="1:24" ht="15.75" customHeight="1" x14ac:dyDescent="0.25">
      <c r="A220" s="97"/>
      <c r="B220" s="97"/>
      <c r="C220" s="104"/>
      <c r="D220" s="105"/>
      <c r="E220" s="98"/>
      <c r="F220" s="97"/>
      <c r="G220" s="97"/>
      <c r="H220" s="97"/>
      <c r="I220" s="97"/>
      <c r="J220" s="97"/>
      <c r="K220" s="97"/>
      <c r="L220" s="97"/>
      <c r="M220" s="97"/>
      <c r="N220" s="97"/>
      <c r="O220" s="97"/>
      <c r="P220" s="97"/>
      <c r="Q220" s="97"/>
      <c r="R220" s="97"/>
      <c r="S220" s="97"/>
      <c r="T220" s="97"/>
      <c r="U220" s="97"/>
      <c r="V220" s="97"/>
      <c r="W220" s="97"/>
      <c r="X220" s="97"/>
    </row>
    <row r="221" spans="1:24" ht="15.75" customHeight="1" x14ac:dyDescent="0.25">
      <c r="A221" s="97"/>
      <c r="B221" s="97"/>
      <c r="C221" s="104"/>
      <c r="D221" s="105"/>
      <c r="E221" s="98"/>
      <c r="F221" s="97"/>
      <c r="G221" s="97"/>
      <c r="H221" s="97"/>
      <c r="I221" s="97"/>
      <c r="J221" s="97"/>
      <c r="K221" s="97"/>
      <c r="L221" s="97"/>
      <c r="M221" s="97"/>
      <c r="N221" s="97"/>
      <c r="O221" s="97"/>
      <c r="P221" s="97"/>
      <c r="Q221" s="97"/>
      <c r="R221" s="97"/>
      <c r="S221" s="97"/>
      <c r="T221" s="97"/>
      <c r="U221" s="97"/>
      <c r="V221" s="97"/>
      <c r="W221" s="97"/>
      <c r="X221" s="97"/>
    </row>
    <row r="222" spans="1:24" ht="15.75" customHeight="1" x14ac:dyDescent="0.25">
      <c r="A222" s="97"/>
      <c r="B222" s="97"/>
      <c r="C222" s="104"/>
      <c r="D222" s="105"/>
      <c r="E222" s="98"/>
      <c r="F222" s="97"/>
      <c r="G222" s="97"/>
      <c r="H222" s="97"/>
      <c r="I222" s="97"/>
      <c r="J222" s="97"/>
      <c r="K222" s="97"/>
      <c r="L222" s="97"/>
      <c r="M222" s="97"/>
      <c r="N222" s="97"/>
      <c r="O222" s="97"/>
      <c r="P222" s="97"/>
      <c r="Q222" s="97"/>
      <c r="R222" s="97"/>
      <c r="S222" s="97"/>
      <c r="T222" s="97"/>
      <c r="U222" s="97"/>
      <c r="V222" s="97"/>
      <c r="W222" s="97"/>
      <c r="X222" s="97"/>
    </row>
    <row r="223" spans="1:24" ht="15.75" customHeight="1" x14ac:dyDescent="0.25">
      <c r="A223" s="97"/>
      <c r="B223" s="97"/>
      <c r="C223" s="104"/>
      <c r="D223" s="105"/>
      <c r="E223" s="98"/>
      <c r="F223" s="97"/>
      <c r="G223" s="97"/>
      <c r="H223" s="97"/>
      <c r="I223" s="97"/>
      <c r="J223" s="97"/>
      <c r="K223" s="97"/>
      <c r="L223" s="97"/>
      <c r="M223" s="97"/>
      <c r="N223" s="97"/>
      <c r="O223" s="97"/>
      <c r="P223" s="97"/>
      <c r="Q223" s="97"/>
      <c r="R223" s="97"/>
      <c r="S223" s="97"/>
      <c r="T223" s="97"/>
      <c r="U223" s="97"/>
      <c r="V223" s="97"/>
      <c r="W223" s="97"/>
      <c r="X223" s="97"/>
    </row>
    <row r="224" spans="1:24" ht="15.75" customHeight="1" x14ac:dyDescent="0.25">
      <c r="A224" s="97"/>
      <c r="B224" s="97"/>
      <c r="C224" s="104"/>
      <c r="D224" s="105"/>
      <c r="E224" s="98"/>
      <c r="F224" s="97"/>
      <c r="G224" s="97"/>
      <c r="H224" s="97"/>
      <c r="I224" s="97"/>
      <c r="J224" s="97"/>
      <c r="K224" s="97"/>
      <c r="L224" s="97"/>
      <c r="M224" s="97"/>
      <c r="N224" s="97"/>
      <c r="O224" s="97"/>
      <c r="P224" s="97"/>
      <c r="Q224" s="97"/>
      <c r="R224" s="97"/>
      <c r="S224" s="97"/>
      <c r="T224" s="97"/>
      <c r="U224" s="97"/>
      <c r="V224" s="97"/>
      <c r="W224" s="97"/>
      <c r="X224" s="97"/>
    </row>
    <row r="225" spans="1:24" ht="15.75" customHeight="1" x14ac:dyDescent="0.25">
      <c r="A225" s="97"/>
      <c r="B225" s="97"/>
      <c r="C225" s="104"/>
      <c r="D225" s="105"/>
      <c r="E225" s="98"/>
      <c r="F225" s="97"/>
      <c r="G225" s="97"/>
      <c r="H225" s="97"/>
      <c r="I225" s="97"/>
      <c r="J225" s="97"/>
      <c r="K225" s="97"/>
      <c r="L225" s="97"/>
      <c r="M225" s="97"/>
      <c r="N225" s="97"/>
      <c r="O225" s="97"/>
      <c r="P225" s="97"/>
      <c r="Q225" s="97"/>
      <c r="R225" s="97"/>
      <c r="S225" s="97"/>
      <c r="T225" s="97"/>
      <c r="U225" s="97"/>
      <c r="V225" s="97"/>
      <c r="W225" s="97"/>
      <c r="X225" s="97"/>
    </row>
    <row r="226" spans="1:24" ht="15.75" customHeight="1" x14ac:dyDescent="0.25">
      <c r="A226" s="97"/>
      <c r="B226" s="97"/>
      <c r="C226" s="104"/>
      <c r="D226" s="105"/>
      <c r="E226" s="98"/>
      <c r="F226" s="97"/>
      <c r="G226" s="97"/>
      <c r="H226" s="97"/>
      <c r="I226" s="97"/>
      <c r="J226" s="97"/>
      <c r="K226" s="97"/>
      <c r="L226" s="97"/>
      <c r="M226" s="97"/>
      <c r="N226" s="97"/>
      <c r="O226" s="97"/>
      <c r="P226" s="97"/>
      <c r="Q226" s="97"/>
      <c r="R226" s="97"/>
      <c r="S226" s="97"/>
      <c r="T226" s="97"/>
      <c r="U226" s="97"/>
      <c r="V226" s="97"/>
      <c r="W226" s="97"/>
      <c r="X226" s="97"/>
    </row>
    <row r="227" spans="1:24" ht="15.75" customHeight="1" x14ac:dyDescent="0.25">
      <c r="A227" s="97"/>
      <c r="B227" s="97"/>
      <c r="C227" s="104"/>
      <c r="D227" s="105"/>
      <c r="E227" s="98"/>
      <c r="F227" s="97"/>
      <c r="G227" s="97"/>
      <c r="H227" s="97"/>
      <c r="I227" s="97"/>
      <c r="J227" s="97"/>
      <c r="K227" s="97"/>
      <c r="L227" s="97"/>
      <c r="M227" s="97"/>
      <c r="N227" s="97"/>
      <c r="O227" s="97"/>
      <c r="P227" s="97"/>
      <c r="Q227" s="97"/>
      <c r="R227" s="97"/>
      <c r="S227" s="97"/>
      <c r="T227" s="97"/>
      <c r="U227" s="97"/>
      <c r="V227" s="97"/>
      <c r="W227" s="97"/>
      <c r="X227" s="97"/>
    </row>
    <row r="228" spans="1:24" ht="15.75" customHeight="1" x14ac:dyDescent="0.25">
      <c r="A228" s="97"/>
      <c r="B228" s="97"/>
      <c r="C228" s="104"/>
      <c r="D228" s="105"/>
      <c r="E228" s="98"/>
      <c r="F228" s="97"/>
      <c r="G228" s="97"/>
      <c r="H228" s="97"/>
      <c r="I228" s="97"/>
      <c r="J228" s="97"/>
      <c r="K228" s="97"/>
      <c r="L228" s="97"/>
      <c r="M228" s="97"/>
      <c r="N228" s="97"/>
      <c r="O228" s="97"/>
      <c r="P228" s="97"/>
      <c r="Q228" s="97"/>
      <c r="R228" s="97"/>
      <c r="S228" s="97"/>
      <c r="T228" s="97"/>
      <c r="U228" s="97"/>
      <c r="V228" s="97"/>
      <c r="W228" s="97"/>
      <c r="X228" s="97"/>
    </row>
    <row r="229" spans="1:24" ht="15.75" customHeight="1" x14ac:dyDescent="0.25">
      <c r="A229" s="97"/>
      <c r="B229" s="97"/>
      <c r="C229" s="104"/>
      <c r="D229" s="105"/>
      <c r="E229" s="98"/>
      <c r="F229" s="97"/>
      <c r="G229" s="97"/>
      <c r="H229" s="97"/>
      <c r="I229" s="97"/>
      <c r="J229" s="97"/>
      <c r="K229" s="97"/>
      <c r="L229" s="97"/>
      <c r="M229" s="97"/>
      <c r="N229" s="97"/>
      <c r="O229" s="97"/>
      <c r="P229" s="97"/>
      <c r="Q229" s="97"/>
      <c r="R229" s="97"/>
      <c r="S229" s="97"/>
      <c r="T229" s="97"/>
      <c r="U229" s="97"/>
      <c r="V229" s="97"/>
      <c r="W229" s="97"/>
      <c r="X229" s="97"/>
    </row>
    <row r="230" spans="1:24" ht="15.75" customHeight="1" x14ac:dyDescent="0.25">
      <c r="A230" s="97"/>
      <c r="B230" s="97"/>
      <c r="C230" s="104"/>
      <c r="D230" s="105"/>
      <c r="E230" s="98"/>
      <c r="F230" s="97"/>
      <c r="G230" s="97"/>
      <c r="H230" s="97"/>
      <c r="I230" s="97"/>
      <c r="J230" s="97"/>
      <c r="K230" s="97"/>
      <c r="L230" s="97"/>
      <c r="M230" s="97"/>
      <c r="N230" s="97"/>
      <c r="O230" s="97"/>
      <c r="P230" s="97"/>
      <c r="Q230" s="97"/>
      <c r="R230" s="97"/>
      <c r="S230" s="97"/>
      <c r="T230" s="97"/>
      <c r="U230" s="97"/>
      <c r="V230" s="97"/>
      <c r="W230" s="97"/>
      <c r="X230" s="97"/>
    </row>
    <row r="231" spans="1:24" ht="15.75" customHeight="1" x14ac:dyDescent="0.25">
      <c r="A231" s="97"/>
      <c r="B231" s="97"/>
      <c r="C231" s="104"/>
      <c r="D231" s="105"/>
      <c r="E231" s="98"/>
      <c r="F231" s="97"/>
      <c r="G231" s="97"/>
      <c r="H231" s="97"/>
      <c r="I231" s="97"/>
      <c r="J231" s="97"/>
      <c r="K231" s="97"/>
      <c r="L231" s="97"/>
      <c r="M231" s="97"/>
      <c r="N231" s="97"/>
      <c r="O231" s="97"/>
      <c r="P231" s="97"/>
      <c r="Q231" s="97"/>
      <c r="R231" s="97"/>
      <c r="S231" s="97"/>
      <c r="T231" s="97"/>
      <c r="U231" s="97"/>
      <c r="V231" s="97"/>
      <c r="W231" s="97"/>
      <c r="X231" s="97"/>
    </row>
    <row r="232" spans="1:24" ht="15.75" customHeight="1" x14ac:dyDescent="0.25">
      <c r="A232" s="97"/>
      <c r="B232" s="97"/>
      <c r="C232" s="104"/>
      <c r="D232" s="105"/>
      <c r="E232" s="98"/>
      <c r="F232" s="97"/>
      <c r="G232" s="97"/>
      <c r="H232" s="97"/>
      <c r="I232" s="97"/>
      <c r="J232" s="97"/>
      <c r="K232" s="97"/>
      <c r="L232" s="97"/>
      <c r="M232" s="97"/>
      <c r="N232" s="97"/>
      <c r="O232" s="97"/>
      <c r="P232" s="97"/>
      <c r="Q232" s="97"/>
      <c r="R232" s="97"/>
      <c r="S232" s="97"/>
      <c r="T232" s="97"/>
      <c r="U232" s="97"/>
      <c r="V232" s="97"/>
      <c r="W232" s="97"/>
      <c r="X232" s="97"/>
    </row>
    <row r="233" spans="1:24" ht="15.75" customHeight="1" x14ac:dyDescent="0.25">
      <c r="A233" s="97"/>
      <c r="B233" s="97"/>
      <c r="C233" s="104"/>
      <c r="D233" s="105"/>
      <c r="E233" s="98"/>
      <c r="F233" s="97"/>
      <c r="G233" s="97"/>
      <c r="H233" s="97"/>
      <c r="I233" s="97"/>
      <c r="J233" s="97"/>
      <c r="K233" s="97"/>
      <c r="L233" s="97"/>
      <c r="M233" s="97"/>
      <c r="N233" s="97"/>
      <c r="O233" s="97"/>
      <c r="P233" s="97"/>
      <c r="Q233" s="97"/>
      <c r="R233" s="97"/>
      <c r="S233" s="97"/>
      <c r="T233" s="97"/>
      <c r="U233" s="97"/>
      <c r="V233" s="97"/>
      <c r="W233" s="97"/>
      <c r="X233" s="97"/>
    </row>
    <row r="234" spans="1:24" ht="15.75" customHeight="1" x14ac:dyDescent="0.25">
      <c r="A234" s="97"/>
      <c r="B234" s="97"/>
      <c r="C234" s="104"/>
      <c r="D234" s="105"/>
      <c r="E234" s="98"/>
      <c r="F234" s="97"/>
      <c r="G234" s="97"/>
      <c r="H234" s="97"/>
      <c r="I234" s="97"/>
      <c r="J234" s="97"/>
      <c r="K234" s="97"/>
      <c r="L234" s="97"/>
      <c r="M234" s="97"/>
      <c r="N234" s="97"/>
      <c r="O234" s="97"/>
      <c r="P234" s="97"/>
      <c r="Q234" s="97"/>
      <c r="R234" s="97"/>
      <c r="S234" s="97"/>
      <c r="T234" s="97"/>
      <c r="U234" s="97"/>
      <c r="V234" s="97"/>
      <c r="W234" s="97"/>
      <c r="X234" s="97"/>
    </row>
    <row r="235" spans="1:24" ht="15.75" customHeight="1" x14ac:dyDescent="0.25">
      <c r="A235" s="97"/>
      <c r="B235" s="97"/>
      <c r="C235" s="104"/>
      <c r="D235" s="105"/>
      <c r="E235" s="98"/>
      <c r="F235" s="97"/>
      <c r="G235" s="97"/>
      <c r="H235" s="97"/>
      <c r="I235" s="97"/>
      <c r="J235" s="97"/>
      <c r="K235" s="97"/>
      <c r="L235" s="97"/>
      <c r="M235" s="97"/>
      <c r="N235" s="97"/>
      <c r="O235" s="97"/>
      <c r="P235" s="97"/>
      <c r="Q235" s="97"/>
      <c r="R235" s="97"/>
      <c r="S235" s="97"/>
      <c r="T235" s="97"/>
      <c r="U235" s="97"/>
      <c r="V235" s="97"/>
      <c r="W235" s="97"/>
      <c r="X235" s="97"/>
    </row>
    <row r="236" spans="1:24" ht="15.75" customHeight="1" x14ac:dyDescent="0.25">
      <c r="A236" s="97"/>
      <c r="B236" s="97"/>
      <c r="C236" s="104"/>
      <c r="D236" s="105"/>
      <c r="E236" s="98"/>
      <c r="F236" s="97"/>
      <c r="G236" s="97"/>
      <c r="H236" s="97"/>
      <c r="I236" s="97"/>
      <c r="J236" s="97"/>
      <c r="K236" s="97"/>
      <c r="L236" s="97"/>
      <c r="M236" s="97"/>
      <c r="N236" s="97"/>
      <c r="O236" s="97"/>
      <c r="P236" s="97"/>
      <c r="Q236" s="97"/>
      <c r="R236" s="97"/>
      <c r="S236" s="97"/>
      <c r="T236" s="97"/>
      <c r="U236" s="97"/>
      <c r="V236" s="97"/>
      <c r="W236" s="97"/>
      <c r="X236" s="97"/>
    </row>
    <row r="237" spans="1:24" ht="15.75" customHeight="1" x14ac:dyDescent="0.25">
      <c r="A237" s="97"/>
      <c r="B237" s="97"/>
      <c r="C237" s="104"/>
      <c r="D237" s="105"/>
      <c r="E237" s="98"/>
      <c r="F237" s="97"/>
      <c r="G237" s="97"/>
      <c r="H237" s="97"/>
      <c r="I237" s="97"/>
      <c r="J237" s="97"/>
      <c r="K237" s="97"/>
      <c r="L237" s="97"/>
      <c r="M237" s="97"/>
      <c r="N237" s="97"/>
      <c r="O237" s="97"/>
      <c r="P237" s="97"/>
      <c r="Q237" s="97"/>
      <c r="R237" s="97"/>
      <c r="S237" s="97"/>
      <c r="T237" s="97"/>
      <c r="U237" s="97"/>
      <c r="V237" s="97"/>
      <c r="W237" s="97"/>
      <c r="X237" s="97"/>
    </row>
    <row r="238" spans="1:24" ht="15.75" customHeight="1" x14ac:dyDescent="0.25">
      <c r="A238" s="97"/>
      <c r="B238" s="97"/>
      <c r="C238" s="104"/>
      <c r="D238" s="105"/>
      <c r="E238" s="98"/>
      <c r="F238" s="97"/>
      <c r="G238" s="97"/>
      <c r="H238" s="97"/>
      <c r="I238" s="97"/>
      <c r="J238" s="97"/>
      <c r="K238" s="97"/>
      <c r="L238" s="97"/>
      <c r="M238" s="97"/>
      <c r="N238" s="97"/>
      <c r="O238" s="97"/>
      <c r="P238" s="97"/>
      <c r="Q238" s="97"/>
      <c r="R238" s="97"/>
      <c r="S238" s="97"/>
      <c r="T238" s="97"/>
      <c r="U238" s="97"/>
      <c r="V238" s="97"/>
      <c r="W238" s="97"/>
      <c r="X238" s="97"/>
    </row>
    <row r="239" spans="1:24" ht="15.75" customHeight="1" x14ac:dyDescent="0.25">
      <c r="A239" s="97"/>
      <c r="B239" s="97"/>
      <c r="C239" s="104"/>
      <c r="D239" s="105"/>
      <c r="E239" s="98"/>
      <c r="F239" s="97"/>
      <c r="G239" s="97"/>
      <c r="H239" s="97"/>
      <c r="I239" s="97"/>
      <c r="J239" s="97"/>
      <c r="K239" s="97"/>
      <c r="L239" s="97"/>
      <c r="M239" s="97"/>
      <c r="N239" s="97"/>
      <c r="O239" s="97"/>
      <c r="P239" s="97"/>
      <c r="Q239" s="97"/>
      <c r="R239" s="97"/>
      <c r="S239" s="97"/>
      <c r="T239" s="97"/>
      <c r="U239" s="97"/>
      <c r="V239" s="97"/>
      <c r="W239" s="97"/>
      <c r="X239" s="97"/>
    </row>
    <row r="240" spans="1:24" ht="15.75" customHeight="1" x14ac:dyDescent="0.25">
      <c r="A240" s="97"/>
      <c r="B240" s="97"/>
      <c r="C240" s="94"/>
      <c r="D240" s="95"/>
      <c r="E240" s="96"/>
      <c r="F240" s="93"/>
      <c r="G240" s="93"/>
      <c r="H240" s="93"/>
      <c r="I240" s="93"/>
      <c r="J240" s="93"/>
      <c r="K240" s="93"/>
      <c r="L240" s="93"/>
      <c r="M240" s="93"/>
      <c r="N240" s="93"/>
      <c r="O240" s="93"/>
      <c r="P240" s="93"/>
      <c r="Q240" s="93"/>
      <c r="R240" s="93"/>
      <c r="S240" s="93"/>
      <c r="T240" s="93"/>
      <c r="U240" s="93"/>
      <c r="V240" s="93"/>
      <c r="W240" s="93"/>
      <c r="X240" s="93"/>
    </row>
    <row r="241" spans="1:24" ht="15.75" customHeight="1" x14ac:dyDescent="0.25">
      <c r="A241" s="97"/>
      <c r="B241" s="97"/>
      <c r="C241" s="94"/>
      <c r="D241" s="95"/>
      <c r="E241" s="96"/>
      <c r="F241" s="93"/>
      <c r="G241" s="93"/>
      <c r="H241" s="93"/>
      <c r="I241" s="93"/>
      <c r="J241" s="93"/>
      <c r="K241" s="93"/>
      <c r="L241" s="93"/>
      <c r="M241" s="93"/>
      <c r="N241" s="93"/>
      <c r="O241" s="93"/>
      <c r="P241" s="93"/>
      <c r="Q241" s="93"/>
      <c r="R241" s="93"/>
      <c r="S241" s="93"/>
      <c r="T241" s="93"/>
      <c r="U241" s="93"/>
      <c r="V241" s="93"/>
      <c r="W241" s="93"/>
      <c r="X241" s="93"/>
    </row>
    <row r="242" spans="1:24" ht="15.75" customHeight="1" x14ac:dyDescent="0.25">
      <c r="A242" s="97"/>
      <c r="B242" s="97"/>
      <c r="C242" s="94"/>
      <c r="D242" s="95"/>
      <c r="E242" s="96"/>
      <c r="F242" s="93"/>
      <c r="G242" s="93"/>
      <c r="H242" s="93"/>
      <c r="I242" s="93"/>
      <c r="J242" s="93"/>
      <c r="K242" s="93"/>
      <c r="L242" s="93"/>
      <c r="M242" s="93"/>
      <c r="N242" s="93"/>
      <c r="O242" s="93"/>
      <c r="P242" s="93"/>
      <c r="Q242" s="93"/>
      <c r="R242" s="93"/>
      <c r="S242" s="93"/>
      <c r="T242" s="93"/>
      <c r="U242" s="93"/>
      <c r="V242" s="93"/>
      <c r="W242" s="93"/>
      <c r="X242" s="93"/>
    </row>
    <row r="243" spans="1:24" ht="15.75" customHeight="1" x14ac:dyDescent="0.25">
      <c r="A243" s="97"/>
      <c r="B243" s="97"/>
      <c r="C243" s="94"/>
      <c r="D243" s="95"/>
      <c r="E243" s="96"/>
      <c r="F243" s="93"/>
      <c r="G243" s="93"/>
      <c r="H243" s="93"/>
      <c r="I243" s="93"/>
      <c r="J243" s="93"/>
      <c r="K243" s="93"/>
      <c r="L243" s="93"/>
      <c r="M243" s="93"/>
      <c r="N243" s="93"/>
      <c r="O243" s="93"/>
      <c r="P243" s="93"/>
      <c r="Q243" s="93"/>
      <c r="R243" s="93"/>
      <c r="S243" s="93"/>
      <c r="T243" s="93"/>
      <c r="U243" s="93"/>
      <c r="V243" s="93"/>
      <c r="W243" s="93"/>
      <c r="X243" s="93"/>
    </row>
    <row r="244" spans="1:24" ht="15.75" customHeight="1" x14ac:dyDescent="0.25">
      <c r="A244" s="97"/>
      <c r="B244" s="97"/>
      <c r="C244" s="94"/>
      <c r="D244" s="95"/>
      <c r="E244" s="96"/>
      <c r="F244" s="93"/>
      <c r="G244" s="93"/>
      <c r="H244" s="93"/>
      <c r="I244" s="93"/>
      <c r="J244" s="93"/>
      <c r="K244" s="93"/>
      <c r="L244" s="93"/>
      <c r="M244" s="93"/>
      <c r="N244" s="93"/>
      <c r="O244" s="93"/>
      <c r="P244" s="93"/>
      <c r="Q244" s="93"/>
      <c r="R244" s="93"/>
      <c r="S244" s="93"/>
      <c r="T244" s="93"/>
      <c r="U244" s="93"/>
      <c r="V244" s="93"/>
      <c r="W244" s="93"/>
      <c r="X244" s="93"/>
    </row>
    <row r="245" spans="1:24" ht="15.75" customHeight="1" x14ac:dyDescent="0.25">
      <c r="A245" s="97"/>
      <c r="B245" s="97"/>
      <c r="C245" s="94"/>
      <c r="D245" s="95"/>
      <c r="E245" s="96"/>
      <c r="F245" s="93"/>
      <c r="G245" s="93"/>
      <c r="H245" s="93"/>
      <c r="I245" s="93"/>
      <c r="J245" s="93"/>
      <c r="K245" s="93"/>
      <c r="L245" s="93"/>
      <c r="M245" s="93"/>
      <c r="N245" s="93"/>
      <c r="O245" s="93"/>
      <c r="P245" s="93"/>
      <c r="Q245" s="93"/>
      <c r="R245" s="93"/>
      <c r="S245" s="93"/>
      <c r="T245" s="93"/>
      <c r="U245" s="93"/>
      <c r="V245" s="93"/>
      <c r="W245" s="93"/>
      <c r="X245" s="93"/>
    </row>
    <row r="246" spans="1:24" ht="15.75" customHeight="1" x14ac:dyDescent="0.25">
      <c r="A246" s="97"/>
      <c r="B246" s="97"/>
      <c r="C246" s="94"/>
      <c r="D246" s="95"/>
      <c r="E246" s="96"/>
      <c r="F246" s="93"/>
      <c r="G246" s="93"/>
      <c r="H246" s="93"/>
      <c r="I246" s="93"/>
      <c r="J246" s="93"/>
      <c r="K246" s="93"/>
      <c r="L246" s="93"/>
      <c r="M246" s="93"/>
      <c r="N246" s="93"/>
      <c r="O246" s="93"/>
      <c r="P246" s="93"/>
      <c r="Q246" s="93"/>
      <c r="R246" s="93"/>
      <c r="S246" s="93"/>
      <c r="T246" s="93"/>
      <c r="U246" s="93"/>
      <c r="V246" s="93"/>
      <c r="W246" s="93"/>
      <c r="X246" s="93"/>
    </row>
    <row r="247" spans="1:24" ht="15.75" customHeight="1" x14ac:dyDescent="0.25">
      <c r="A247" s="97"/>
      <c r="B247" s="97"/>
      <c r="C247" s="94"/>
      <c r="D247" s="95"/>
      <c r="E247" s="96"/>
      <c r="F247" s="93"/>
      <c r="G247" s="93"/>
      <c r="H247" s="93"/>
      <c r="I247" s="93"/>
      <c r="J247" s="93"/>
      <c r="K247" s="93"/>
      <c r="L247" s="93"/>
      <c r="M247" s="93"/>
      <c r="N247" s="93"/>
      <c r="O247" s="93"/>
      <c r="P247" s="93"/>
      <c r="Q247" s="93"/>
      <c r="R247" s="93"/>
      <c r="S247" s="93"/>
      <c r="T247" s="93"/>
      <c r="U247" s="93"/>
      <c r="V247" s="93"/>
      <c r="W247" s="93"/>
      <c r="X247" s="93"/>
    </row>
    <row r="248" spans="1:24" ht="15.75" customHeight="1" x14ac:dyDescent="0.25">
      <c r="A248" s="97"/>
      <c r="B248" s="97"/>
      <c r="C248" s="94"/>
      <c r="D248" s="95"/>
      <c r="E248" s="96"/>
      <c r="F248" s="93"/>
      <c r="G248" s="93"/>
      <c r="H248" s="93"/>
      <c r="I248" s="93"/>
      <c r="J248" s="93"/>
      <c r="K248" s="93"/>
      <c r="L248" s="93"/>
      <c r="M248" s="93"/>
      <c r="N248" s="93"/>
      <c r="O248" s="93"/>
      <c r="P248" s="93"/>
      <c r="Q248" s="93"/>
      <c r="R248" s="93"/>
      <c r="S248" s="93"/>
      <c r="T248" s="93"/>
      <c r="U248" s="93"/>
      <c r="V248" s="93"/>
      <c r="W248" s="93"/>
      <c r="X248" s="93"/>
    </row>
    <row r="249" spans="1:24" ht="15.75" customHeight="1" x14ac:dyDescent="0.25">
      <c r="A249" s="97"/>
      <c r="B249" s="97"/>
      <c r="C249" s="94"/>
      <c r="D249" s="95"/>
      <c r="E249" s="96"/>
      <c r="F249" s="93"/>
      <c r="G249" s="93"/>
      <c r="H249" s="93"/>
      <c r="I249" s="93"/>
      <c r="J249" s="93"/>
      <c r="K249" s="93"/>
      <c r="L249" s="93"/>
      <c r="M249" s="93"/>
      <c r="N249" s="93"/>
      <c r="O249" s="93"/>
      <c r="P249" s="93"/>
      <c r="Q249" s="93"/>
      <c r="R249" s="93"/>
      <c r="S249" s="93"/>
      <c r="T249" s="93"/>
      <c r="U249" s="93"/>
      <c r="V249" s="93"/>
      <c r="W249" s="93"/>
      <c r="X249" s="93"/>
    </row>
    <row r="250" spans="1:24" ht="15.75" customHeight="1" x14ac:dyDescent="0.25">
      <c r="A250" s="97"/>
      <c r="B250" s="97"/>
      <c r="C250" s="94"/>
      <c r="D250" s="95"/>
      <c r="E250" s="96"/>
      <c r="F250" s="93"/>
      <c r="G250" s="93"/>
      <c r="H250" s="93"/>
      <c r="I250" s="93"/>
      <c r="J250" s="93"/>
      <c r="K250" s="93"/>
      <c r="L250" s="93"/>
      <c r="M250" s="93"/>
      <c r="N250" s="93"/>
      <c r="O250" s="93"/>
      <c r="P250" s="93"/>
      <c r="Q250" s="93"/>
      <c r="R250" s="93"/>
      <c r="S250" s="93"/>
      <c r="T250" s="93"/>
      <c r="U250" s="93"/>
      <c r="V250" s="93"/>
      <c r="W250" s="93"/>
      <c r="X250" s="93"/>
    </row>
    <row r="251" spans="1:24" ht="15.75" customHeight="1" x14ac:dyDescent="0.25">
      <c r="A251" s="97"/>
      <c r="B251" s="97"/>
      <c r="C251" s="94"/>
      <c r="D251" s="95"/>
      <c r="E251" s="96"/>
      <c r="F251" s="93"/>
      <c r="G251" s="93"/>
      <c r="H251" s="93"/>
      <c r="I251" s="93"/>
      <c r="J251" s="93"/>
      <c r="K251" s="93"/>
      <c r="L251" s="93"/>
      <c r="M251" s="93"/>
      <c r="N251" s="93"/>
      <c r="O251" s="93"/>
      <c r="P251" s="93"/>
      <c r="Q251" s="93"/>
      <c r="R251" s="93"/>
      <c r="S251" s="93"/>
      <c r="T251" s="93"/>
      <c r="U251" s="93"/>
      <c r="V251" s="93"/>
      <c r="W251" s="93"/>
      <c r="X251" s="93"/>
    </row>
    <row r="252" spans="1:24" ht="15.75" customHeight="1" x14ac:dyDescent="0.25">
      <c r="A252" s="97"/>
      <c r="B252" s="97"/>
      <c r="C252" s="94"/>
      <c r="D252" s="95"/>
      <c r="E252" s="96"/>
      <c r="F252" s="93"/>
      <c r="G252" s="93"/>
      <c r="H252" s="93"/>
      <c r="I252" s="93"/>
      <c r="J252" s="93"/>
      <c r="K252" s="93"/>
      <c r="L252" s="93"/>
      <c r="M252" s="93"/>
      <c r="N252" s="93"/>
      <c r="O252" s="93"/>
      <c r="P252" s="93"/>
      <c r="Q252" s="93"/>
      <c r="R252" s="93"/>
      <c r="S252" s="93"/>
      <c r="T252" s="93"/>
      <c r="U252" s="93"/>
      <c r="V252" s="93"/>
      <c r="W252" s="93"/>
      <c r="X252" s="93"/>
    </row>
    <row r="253" spans="1:24" ht="15.75" customHeight="1" x14ac:dyDescent="0.25">
      <c r="A253" s="97"/>
      <c r="B253" s="97"/>
      <c r="C253" s="94"/>
      <c r="D253" s="95"/>
      <c r="E253" s="96"/>
      <c r="F253" s="93"/>
      <c r="G253" s="93"/>
      <c r="H253" s="93"/>
      <c r="I253" s="93"/>
      <c r="J253" s="93"/>
      <c r="K253" s="93"/>
      <c r="L253" s="93"/>
      <c r="M253" s="93"/>
      <c r="N253" s="93"/>
      <c r="O253" s="93"/>
      <c r="P253" s="93"/>
      <c r="Q253" s="93"/>
      <c r="R253" s="93"/>
      <c r="S253" s="93"/>
      <c r="T253" s="93"/>
      <c r="U253" s="93"/>
      <c r="V253" s="93"/>
      <c r="W253" s="93"/>
      <c r="X253" s="93"/>
    </row>
    <row r="254" spans="1:24" ht="15.75" customHeight="1" x14ac:dyDescent="0.25">
      <c r="A254" s="97"/>
      <c r="B254" s="97"/>
      <c r="C254" s="94"/>
      <c r="D254" s="95"/>
      <c r="E254" s="96"/>
      <c r="F254" s="93"/>
      <c r="G254" s="93"/>
      <c r="H254" s="93"/>
      <c r="I254" s="93"/>
      <c r="J254" s="93"/>
      <c r="K254" s="93"/>
      <c r="L254" s="93"/>
      <c r="M254" s="93"/>
      <c r="N254" s="93"/>
      <c r="O254" s="93"/>
      <c r="P254" s="93"/>
      <c r="Q254" s="93"/>
      <c r="R254" s="93"/>
      <c r="S254" s="93"/>
      <c r="T254" s="93"/>
      <c r="U254" s="93"/>
      <c r="V254" s="93"/>
      <c r="W254" s="93"/>
      <c r="X254" s="93"/>
    </row>
    <row r="255" spans="1:24" ht="15.75" customHeight="1" x14ac:dyDescent="0.25">
      <c r="A255" s="97"/>
      <c r="B255" s="97"/>
      <c r="C255" s="94"/>
      <c r="D255" s="95"/>
      <c r="E255" s="96"/>
      <c r="F255" s="93"/>
      <c r="G255" s="93"/>
      <c r="H255" s="93"/>
      <c r="I255" s="93"/>
      <c r="J255" s="93"/>
      <c r="K255" s="93"/>
      <c r="L255" s="93"/>
      <c r="M255" s="93"/>
      <c r="N255" s="93"/>
      <c r="O255" s="93"/>
      <c r="P255" s="93"/>
      <c r="Q255" s="93"/>
      <c r="R255" s="93"/>
      <c r="S255" s="93"/>
      <c r="T255" s="93"/>
      <c r="U255" s="93"/>
      <c r="V255" s="93"/>
      <c r="W255" s="93"/>
      <c r="X255" s="93"/>
    </row>
    <row r="256" spans="1:24" ht="15.75" customHeight="1" x14ac:dyDescent="0.25">
      <c r="A256" s="97"/>
      <c r="B256" s="97"/>
      <c r="C256" s="94"/>
      <c r="D256" s="95"/>
      <c r="E256" s="96"/>
      <c r="F256" s="93"/>
      <c r="G256" s="93"/>
      <c r="H256" s="93"/>
      <c r="I256" s="93"/>
      <c r="J256" s="93"/>
      <c r="K256" s="93"/>
      <c r="L256" s="93"/>
      <c r="M256" s="93"/>
      <c r="N256" s="93"/>
      <c r="O256" s="93"/>
      <c r="P256" s="93"/>
      <c r="Q256" s="93"/>
      <c r="R256" s="93"/>
      <c r="S256" s="93"/>
      <c r="T256" s="93"/>
      <c r="U256" s="93"/>
      <c r="V256" s="93"/>
      <c r="W256" s="93"/>
      <c r="X256" s="93"/>
    </row>
    <row r="257" spans="1:24" ht="15.75" customHeight="1" x14ac:dyDescent="0.25">
      <c r="A257" s="97"/>
      <c r="B257" s="97"/>
      <c r="C257" s="94"/>
      <c r="D257" s="95"/>
      <c r="E257" s="96"/>
      <c r="F257" s="93"/>
      <c r="G257" s="93"/>
      <c r="H257" s="93"/>
      <c r="I257" s="93"/>
      <c r="J257" s="93"/>
      <c r="K257" s="93"/>
      <c r="L257" s="93"/>
      <c r="M257" s="93"/>
      <c r="N257" s="93"/>
      <c r="O257" s="93"/>
      <c r="P257" s="93"/>
      <c r="Q257" s="93"/>
      <c r="R257" s="93"/>
      <c r="S257" s="93"/>
      <c r="T257" s="93"/>
      <c r="U257" s="93"/>
      <c r="V257" s="93"/>
      <c r="W257" s="93"/>
      <c r="X257" s="93"/>
    </row>
    <row r="258" spans="1:24" ht="15.75" customHeight="1" x14ac:dyDescent="0.25">
      <c r="A258" s="97"/>
      <c r="B258" s="97"/>
      <c r="C258" s="94"/>
      <c r="D258" s="95"/>
      <c r="E258" s="96"/>
      <c r="F258" s="93"/>
      <c r="G258" s="93"/>
      <c r="H258" s="93"/>
      <c r="I258" s="93"/>
      <c r="J258" s="93"/>
      <c r="K258" s="93"/>
      <c r="L258" s="93"/>
      <c r="M258" s="93"/>
      <c r="N258" s="93"/>
      <c r="O258" s="93"/>
      <c r="P258" s="93"/>
      <c r="Q258" s="93"/>
      <c r="R258" s="93"/>
      <c r="S258" s="93"/>
      <c r="T258" s="93"/>
      <c r="U258" s="93"/>
      <c r="V258" s="93"/>
      <c r="W258" s="93"/>
      <c r="X258" s="93"/>
    </row>
    <row r="259" spans="1:24" ht="15.75" customHeight="1" x14ac:dyDescent="0.25">
      <c r="A259" s="97"/>
      <c r="B259" s="97"/>
      <c r="C259" s="94"/>
      <c r="D259" s="95"/>
      <c r="E259" s="96"/>
      <c r="F259" s="93"/>
      <c r="G259" s="93"/>
      <c r="H259" s="93"/>
      <c r="I259" s="93"/>
      <c r="J259" s="93"/>
      <c r="K259" s="93"/>
      <c r="L259" s="93"/>
      <c r="M259" s="93"/>
      <c r="N259" s="93"/>
      <c r="O259" s="93"/>
      <c r="P259" s="93"/>
      <c r="Q259" s="93"/>
      <c r="R259" s="93"/>
      <c r="S259" s="93"/>
      <c r="T259" s="93"/>
      <c r="U259" s="93"/>
      <c r="V259" s="93"/>
      <c r="W259" s="93"/>
      <c r="X259" s="93"/>
    </row>
    <row r="260" spans="1:24" ht="15.75" customHeight="1" x14ac:dyDescent="0.25">
      <c r="A260" s="97"/>
      <c r="B260" s="97"/>
      <c r="C260" s="94"/>
      <c r="D260" s="95"/>
      <c r="E260" s="96"/>
      <c r="F260" s="93"/>
      <c r="G260" s="93"/>
      <c r="H260" s="93"/>
      <c r="I260" s="93"/>
      <c r="J260" s="93"/>
      <c r="K260" s="93"/>
      <c r="L260" s="93"/>
      <c r="M260" s="93"/>
      <c r="N260" s="93"/>
      <c r="O260" s="93"/>
      <c r="P260" s="93"/>
      <c r="Q260" s="93"/>
      <c r="R260" s="93"/>
      <c r="S260" s="93"/>
      <c r="T260" s="93"/>
      <c r="U260" s="93"/>
      <c r="V260" s="93"/>
      <c r="W260" s="93"/>
      <c r="X260" s="93"/>
    </row>
    <row r="261" spans="1:24" ht="15.75" customHeight="1" x14ac:dyDescent="0.25">
      <c r="A261" s="97"/>
      <c r="B261" s="97"/>
      <c r="C261" s="94"/>
      <c r="D261" s="95"/>
      <c r="E261" s="96"/>
      <c r="F261" s="93"/>
      <c r="G261" s="93"/>
      <c r="H261" s="93"/>
      <c r="I261" s="93"/>
      <c r="J261" s="93"/>
      <c r="K261" s="93"/>
      <c r="L261" s="93"/>
      <c r="M261" s="93"/>
      <c r="N261" s="93"/>
      <c r="O261" s="93"/>
      <c r="P261" s="93"/>
      <c r="Q261" s="93"/>
      <c r="R261" s="93"/>
      <c r="S261" s="93"/>
      <c r="T261" s="93"/>
      <c r="U261" s="93"/>
      <c r="V261" s="93"/>
      <c r="W261" s="93"/>
      <c r="X261" s="93"/>
    </row>
    <row r="262" spans="1:24" ht="15.75" customHeight="1" x14ac:dyDescent="0.25">
      <c r="A262" s="97"/>
      <c r="B262" s="97"/>
      <c r="C262" s="94"/>
      <c r="D262" s="95"/>
      <c r="E262" s="96"/>
      <c r="F262" s="93"/>
      <c r="G262" s="93"/>
      <c r="H262" s="93"/>
      <c r="I262" s="93"/>
      <c r="J262" s="93"/>
      <c r="K262" s="93"/>
      <c r="L262" s="93"/>
      <c r="M262" s="93"/>
      <c r="N262" s="93"/>
      <c r="O262" s="93"/>
      <c r="P262" s="93"/>
      <c r="Q262" s="93"/>
      <c r="R262" s="93"/>
      <c r="S262" s="93"/>
      <c r="T262" s="93"/>
      <c r="U262" s="93"/>
      <c r="V262" s="93"/>
      <c r="W262" s="93"/>
      <c r="X262" s="93"/>
    </row>
    <row r="263" spans="1:24" ht="15.75" customHeight="1" x14ac:dyDescent="0.25">
      <c r="A263" s="97"/>
      <c r="B263" s="97"/>
      <c r="C263" s="94"/>
      <c r="D263" s="95"/>
      <c r="E263" s="96"/>
      <c r="F263" s="93"/>
      <c r="G263" s="93"/>
      <c r="H263" s="93"/>
      <c r="I263" s="93"/>
      <c r="J263" s="93"/>
      <c r="K263" s="93"/>
      <c r="L263" s="93"/>
      <c r="M263" s="93"/>
      <c r="N263" s="93"/>
      <c r="O263" s="93"/>
      <c r="P263" s="93"/>
      <c r="Q263" s="93"/>
      <c r="R263" s="93"/>
      <c r="S263" s="93"/>
      <c r="T263" s="93"/>
      <c r="U263" s="93"/>
      <c r="V263" s="93"/>
      <c r="W263" s="93"/>
      <c r="X263" s="93"/>
    </row>
    <row r="264" spans="1:24" ht="15.75" customHeight="1" x14ac:dyDescent="0.25">
      <c r="A264" s="97"/>
      <c r="B264" s="97"/>
      <c r="C264" s="94"/>
      <c r="D264" s="95"/>
      <c r="E264" s="96"/>
      <c r="F264" s="93"/>
      <c r="G264" s="93"/>
      <c r="H264" s="93"/>
      <c r="I264" s="93"/>
      <c r="J264" s="93"/>
      <c r="K264" s="93"/>
      <c r="L264" s="93"/>
      <c r="M264" s="93"/>
      <c r="N264" s="93"/>
      <c r="O264" s="93"/>
      <c r="P264" s="93"/>
      <c r="Q264" s="93"/>
      <c r="R264" s="93"/>
      <c r="S264" s="93"/>
      <c r="T264" s="93"/>
      <c r="U264" s="93"/>
      <c r="V264" s="93"/>
      <c r="W264" s="93"/>
      <c r="X264" s="93"/>
    </row>
    <row r="265" spans="1:24" ht="15.75" customHeight="1" x14ac:dyDescent="0.25">
      <c r="A265" s="97"/>
      <c r="B265" s="97"/>
      <c r="C265" s="94"/>
      <c r="D265" s="95"/>
      <c r="E265" s="96"/>
      <c r="F265" s="93"/>
      <c r="G265" s="93"/>
      <c r="H265" s="93"/>
      <c r="I265" s="93"/>
      <c r="J265" s="93"/>
      <c r="K265" s="93"/>
      <c r="L265" s="93"/>
      <c r="M265" s="93"/>
      <c r="N265" s="93"/>
      <c r="O265" s="93"/>
      <c r="P265" s="93"/>
      <c r="Q265" s="93"/>
      <c r="R265" s="93"/>
      <c r="S265" s="93"/>
      <c r="T265" s="93"/>
      <c r="U265" s="93"/>
      <c r="V265" s="93"/>
      <c r="W265" s="93"/>
      <c r="X265" s="93"/>
    </row>
    <row r="266" spans="1:24" ht="15.75" customHeight="1" x14ac:dyDescent="0.25">
      <c r="A266" s="97"/>
      <c r="B266" s="97"/>
      <c r="C266" s="94"/>
      <c r="D266" s="95"/>
      <c r="E266" s="96"/>
      <c r="F266" s="93"/>
      <c r="G266" s="93"/>
      <c r="H266" s="93"/>
      <c r="I266" s="93"/>
      <c r="J266" s="93"/>
      <c r="K266" s="93"/>
      <c r="L266" s="93"/>
      <c r="M266" s="93"/>
      <c r="N266" s="93"/>
      <c r="O266" s="93"/>
      <c r="P266" s="93"/>
      <c r="Q266" s="93"/>
      <c r="R266" s="93"/>
      <c r="S266" s="93"/>
      <c r="T266" s="93"/>
      <c r="U266" s="93"/>
      <c r="V266" s="93"/>
      <c r="W266" s="93"/>
      <c r="X266" s="93"/>
    </row>
    <row r="267" spans="1:24" ht="15.75" customHeight="1" x14ac:dyDescent="0.25">
      <c r="A267" s="97"/>
      <c r="B267" s="97"/>
      <c r="C267" s="94"/>
      <c r="D267" s="95"/>
      <c r="E267" s="96"/>
      <c r="F267" s="93"/>
      <c r="G267" s="93"/>
      <c r="H267" s="93"/>
      <c r="I267" s="93"/>
      <c r="J267" s="93"/>
      <c r="K267" s="93"/>
      <c r="L267" s="93"/>
      <c r="M267" s="93"/>
      <c r="N267" s="93"/>
      <c r="O267" s="93"/>
      <c r="P267" s="93"/>
      <c r="Q267" s="93"/>
      <c r="R267" s="93"/>
      <c r="S267" s="93"/>
      <c r="T267" s="93"/>
      <c r="U267" s="93"/>
      <c r="V267" s="93"/>
      <c r="W267" s="93"/>
      <c r="X267" s="93"/>
    </row>
    <row r="268" spans="1:24" ht="15.75" customHeight="1" x14ac:dyDescent="0.25">
      <c r="A268" s="97"/>
      <c r="B268" s="97"/>
      <c r="C268" s="94"/>
      <c r="D268" s="95"/>
      <c r="E268" s="96"/>
      <c r="F268" s="93"/>
      <c r="G268" s="93"/>
      <c r="H268" s="93"/>
      <c r="I268" s="93"/>
      <c r="J268" s="93"/>
      <c r="K268" s="93"/>
      <c r="L268" s="93"/>
      <c r="M268" s="93"/>
      <c r="N268" s="93"/>
      <c r="O268" s="93"/>
      <c r="P268" s="93"/>
      <c r="Q268" s="93"/>
      <c r="R268" s="93"/>
      <c r="S268" s="93"/>
      <c r="T268" s="93"/>
      <c r="U268" s="93"/>
      <c r="V268" s="93"/>
      <c r="W268" s="93"/>
      <c r="X268" s="93"/>
    </row>
    <row r="269" spans="1:24" ht="15.75" customHeight="1" x14ac:dyDescent="0.25">
      <c r="A269" s="97"/>
      <c r="B269" s="97"/>
      <c r="C269" s="94"/>
      <c r="D269" s="95"/>
      <c r="E269" s="96"/>
      <c r="F269" s="93"/>
      <c r="G269" s="93"/>
      <c r="H269" s="93"/>
      <c r="I269" s="93"/>
      <c r="J269" s="93"/>
      <c r="K269" s="93"/>
      <c r="L269" s="93"/>
      <c r="M269" s="93"/>
      <c r="N269" s="93"/>
      <c r="O269" s="93"/>
      <c r="P269" s="93"/>
      <c r="Q269" s="93"/>
      <c r="R269" s="93"/>
      <c r="S269" s="93"/>
      <c r="T269" s="93"/>
      <c r="U269" s="93"/>
      <c r="V269" s="93"/>
      <c r="W269" s="93"/>
      <c r="X269" s="93"/>
    </row>
    <row r="270" spans="1:24" ht="15.75" customHeight="1" x14ac:dyDescent="0.25">
      <c r="A270" s="97"/>
      <c r="B270" s="97"/>
      <c r="C270" s="94"/>
      <c r="D270" s="95"/>
      <c r="E270" s="96"/>
      <c r="F270" s="93"/>
      <c r="G270" s="93"/>
      <c r="H270" s="93"/>
      <c r="I270" s="93"/>
      <c r="J270" s="93"/>
      <c r="K270" s="93"/>
      <c r="L270" s="93"/>
      <c r="M270" s="93"/>
      <c r="N270" s="93"/>
      <c r="O270" s="93"/>
      <c r="P270" s="93"/>
      <c r="Q270" s="93"/>
      <c r="R270" s="93"/>
      <c r="S270" s="93"/>
      <c r="T270" s="93"/>
      <c r="U270" s="93"/>
      <c r="V270" s="93"/>
      <c r="W270" s="93"/>
      <c r="X270" s="93"/>
    </row>
    <row r="271" spans="1:24" ht="15.75" customHeight="1" x14ac:dyDescent="0.25">
      <c r="A271" s="97"/>
      <c r="B271" s="97"/>
      <c r="C271" s="94"/>
      <c r="D271" s="95"/>
      <c r="E271" s="96"/>
      <c r="F271" s="93"/>
      <c r="G271" s="93"/>
      <c r="H271" s="93"/>
      <c r="I271" s="93"/>
      <c r="J271" s="93"/>
      <c r="K271" s="93"/>
      <c r="L271" s="93"/>
      <c r="M271" s="93"/>
      <c r="N271" s="93"/>
      <c r="O271" s="93"/>
      <c r="P271" s="93"/>
      <c r="Q271" s="93"/>
      <c r="R271" s="93"/>
      <c r="S271" s="93"/>
      <c r="T271" s="93"/>
      <c r="U271" s="93"/>
      <c r="V271" s="93"/>
      <c r="W271" s="93"/>
      <c r="X271" s="93"/>
    </row>
    <row r="272" spans="1:24" ht="15.75" customHeight="1" x14ac:dyDescent="0.25">
      <c r="A272" s="97"/>
      <c r="B272" s="97"/>
      <c r="C272" s="94"/>
      <c r="D272" s="95"/>
      <c r="E272" s="96"/>
      <c r="F272" s="93"/>
      <c r="G272" s="93"/>
      <c r="H272" s="93"/>
      <c r="I272" s="93"/>
      <c r="J272" s="93"/>
      <c r="K272" s="93"/>
      <c r="L272" s="93"/>
      <c r="M272" s="93"/>
      <c r="N272" s="93"/>
      <c r="O272" s="93"/>
      <c r="P272" s="93"/>
      <c r="Q272" s="93"/>
      <c r="R272" s="93"/>
      <c r="S272" s="93"/>
      <c r="T272" s="93"/>
      <c r="U272" s="93"/>
      <c r="V272" s="93"/>
      <c r="W272" s="93"/>
      <c r="X272" s="93"/>
    </row>
    <row r="273" spans="1:24" ht="15.75" customHeight="1" x14ac:dyDescent="0.25">
      <c r="A273" s="97"/>
      <c r="B273" s="97"/>
      <c r="C273" s="94"/>
      <c r="D273" s="95"/>
      <c r="E273" s="96"/>
      <c r="F273" s="93"/>
      <c r="G273" s="93"/>
      <c r="H273" s="93"/>
      <c r="I273" s="93"/>
      <c r="J273" s="93"/>
      <c r="K273" s="93"/>
      <c r="L273" s="93"/>
      <c r="M273" s="93"/>
      <c r="N273" s="93"/>
      <c r="O273" s="93"/>
      <c r="P273" s="93"/>
      <c r="Q273" s="93"/>
      <c r="R273" s="93"/>
      <c r="S273" s="93"/>
      <c r="T273" s="93"/>
      <c r="U273" s="93"/>
      <c r="V273" s="93"/>
      <c r="W273" s="93"/>
      <c r="X273" s="93"/>
    </row>
    <row r="274" spans="1:24" ht="15.75" customHeight="1" x14ac:dyDescent="0.25">
      <c r="A274" s="97"/>
      <c r="B274" s="97"/>
      <c r="C274" s="94"/>
      <c r="D274" s="95"/>
      <c r="E274" s="96"/>
      <c r="F274" s="93"/>
      <c r="G274" s="93"/>
      <c r="H274" s="93"/>
      <c r="I274" s="93"/>
      <c r="J274" s="93"/>
      <c r="K274" s="93"/>
      <c r="L274" s="93"/>
      <c r="M274" s="93"/>
      <c r="N274" s="93"/>
      <c r="O274" s="93"/>
      <c r="P274" s="93"/>
      <c r="Q274" s="93"/>
      <c r="R274" s="93"/>
      <c r="S274" s="93"/>
      <c r="T274" s="93"/>
      <c r="U274" s="93"/>
      <c r="V274" s="93"/>
      <c r="W274" s="93"/>
      <c r="X274" s="93"/>
    </row>
    <row r="275" spans="1:24" ht="15.75" customHeight="1" x14ac:dyDescent="0.25">
      <c r="A275" s="97"/>
      <c r="B275" s="97"/>
      <c r="C275" s="94"/>
      <c r="D275" s="95"/>
      <c r="E275" s="96"/>
      <c r="F275" s="93"/>
      <c r="G275" s="93"/>
      <c r="H275" s="93"/>
      <c r="I275" s="93"/>
      <c r="J275" s="93"/>
      <c r="K275" s="93"/>
      <c r="L275" s="93"/>
      <c r="M275" s="93"/>
      <c r="N275" s="93"/>
      <c r="O275" s="93"/>
      <c r="P275" s="93"/>
      <c r="Q275" s="93"/>
      <c r="R275" s="93"/>
      <c r="S275" s="93"/>
      <c r="T275" s="93"/>
      <c r="U275" s="93"/>
      <c r="V275" s="93"/>
      <c r="W275" s="93"/>
      <c r="X275" s="93"/>
    </row>
    <row r="276" spans="1:24" ht="15.75" customHeight="1" x14ac:dyDescent="0.25">
      <c r="A276" s="97"/>
      <c r="B276" s="97"/>
      <c r="C276" s="94"/>
      <c r="D276" s="95"/>
      <c r="E276" s="96"/>
      <c r="F276" s="93"/>
      <c r="G276" s="93"/>
      <c r="H276" s="93"/>
      <c r="I276" s="93"/>
      <c r="J276" s="93"/>
      <c r="K276" s="93"/>
      <c r="L276" s="93"/>
      <c r="M276" s="93"/>
      <c r="N276" s="93"/>
      <c r="O276" s="93"/>
      <c r="P276" s="93"/>
      <c r="Q276" s="93"/>
      <c r="R276" s="93"/>
      <c r="S276" s="93"/>
      <c r="T276" s="93"/>
      <c r="U276" s="93"/>
      <c r="V276" s="93"/>
      <c r="W276" s="93"/>
      <c r="X276" s="93"/>
    </row>
    <row r="277" spans="1:24" ht="15.75" customHeight="1" x14ac:dyDescent="0.25">
      <c r="A277" s="97"/>
      <c r="B277" s="97"/>
      <c r="C277" s="94"/>
      <c r="D277" s="95"/>
      <c r="E277" s="96"/>
      <c r="F277" s="93"/>
      <c r="G277" s="93"/>
      <c r="H277" s="93"/>
      <c r="I277" s="93"/>
      <c r="J277" s="93"/>
      <c r="K277" s="93"/>
      <c r="L277" s="93"/>
      <c r="M277" s="93"/>
      <c r="N277" s="93"/>
      <c r="O277" s="93"/>
      <c r="P277" s="93"/>
      <c r="Q277" s="93"/>
      <c r="R277" s="93"/>
      <c r="S277" s="93"/>
      <c r="T277" s="93"/>
      <c r="U277" s="93"/>
      <c r="V277" s="93"/>
      <c r="W277" s="93"/>
      <c r="X277" s="93"/>
    </row>
    <row r="278" spans="1:24" ht="15.75" customHeight="1" x14ac:dyDescent="0.25">
      <c r="A278" s="97"/>
      <c r="B278" s="97"/>
      <c r="C278" s="94"/>
      <c r="D278" s="95"/>
      <c r="E278" s="96"/>
      <c r="F278" s="93"/>
      <c r="G278" s="93"/>
      <c r="H278" s="93"/>
      <c r="I278" s="93"/>
      <c r="J278" s="93"/>
      <c r="K278" s="93"/>
      <c r="L278" s="93"/>
      <c r="M278" s="93"/>
      <c r="N278" s="93"/>
      <c r="O278" s="93"/>
      <c r="P278" s="93"/>
      <c r="Q278" s="93"/>
      <c r="R278" s="93"/>
      <c r="S278" s="93"/>
      <c r="T278" s="93"/>
      <c r="U278" s="93"/>
      <c r="V278" s="93"/>
      <c r="W278" s="93"/>
      <c r="X278" s="93"/>
    </row>
    <row r="279" spans="1:24" ht="15.75" customHeight="1" x14ac:dyDescent="0.25">
      <c r="A279" s="97"/>
      <c r="B279" s="97"/>
      <c r="C279" s="94"/>
      <c r="D279" s="95"/>
      <c r="E279" s="96"/>
      <c r="F279" s="93"/>
      <c r="G279" s="93"/>
      <c r="H279" s="93"/>
      <c r="I279" s="93"/>
      <c r="J279" s="93"/>
      <c r="K279" s="93"/>
      <c r="L279" s="93"/>
      <c r="M279" s="93"/>
      <c r="N279" s="93"/>
      <c r="O279" s="93"/>
      <c r="P279" s="93"/>
      <c r="Q279" s="93"/>
      <c r="R279" s="93"/>
      <c r="S279" s="93"/>
      <c r="T279" s="93"/>
      <c r="U279" s="93"/>
      <c r="V279" s="93"/>
      <c r="W279" s="93"/>
      <c r="X279" s="93"/>
    </row>
    <row r="280" spans="1:24" ht="15.75" customHeight="1" x14ac:dyDescent="0.25">
      <c r="A280" s="97"/>
      <c r="B280" s="97"/>
      <c r="C280" s="94"/>
      <c r="D280" s="95"/>
      <c r="E280" s="96"/>
      <c r="F280" s="93"/>
      <c r="G280" s="93"/>
      <c r="H280" s="93"/>
      <c r="I280" s="93"/>
      <c r="J280" s="93"/>
      <c r="K280" s="93"/>
      <c r="L280" s="93"/>
      <c r="M280" s="93"/>
      <c r="N280" s="93"/>
      <c r="O280" s="93"/>
      <c r="P280" s="93"/>
      <c r="Q280" s="93"/>
      <c r="R280" s="93"/>
      <c r="S280" s="93"/>
      <c r="T280" s="93"/>
      <c r="U280" s="93"/>
      <c r="V280" s="93"/>
      <c r="W280" s="93"/>
      <c r="X280" s="93"/>
    </row>
    <row r="281" spans="1:24" ht="15.75" customHeight="1" x14ac:dyDescent="0.25">
      <c r="A281" s="97"/>
      <c r="B281" s="97"/>
      <c r="C281" s="94"/>
      <c r="D281" s="95"/>
      <c r="E281" s="96"/>
      <c r="F281" s="93"/>
      <c r="G281" s="93"/>
      <c r="H281" s="93"/>
      <c r="I281" s="93"/>
      <c r="J281" s="93"/>
      <c r="K281" s="93"/>
      <c r="L281" s="93"/>
      <c r="M281" s="93"/>
      <c r="N281" s="93"/>
      <c r="O281" s="93"/>
      <c r="P281" s="93"/>
      <c r="Q281" s="93"/>
      <c r="R281" s="93"/>
      <c r="S281" s="93"/>
      <c r="T281" s="93"/>
      <c r="U281" s="93"/>
      <c r="V281" s="93"/>
      <c r="W281" s="93"/>
      <c r="X281" s="93"/>
    </row>
    <row r="282" spans="1:24" ht="15.75" customHeight="1" x14ac:dyDescent="0.25">
      <c r="A282" s="97"/>
      <c r="B282" s="97"/>
      <c r="C282" s="94"/>
      <c r="D282" s="95"/>
      <c r="E282" s="96"/>
      <c r="F282" s="93"/>
      <c r="G282" s="93"/>
      <c r="H282" s="93"/>
      <c r="I282" s="93"/>
      <c r="J282" s="93"/>
      <c r="K282" s="93"/>
      <c r="L282" s="93"/>
      <c r="M282" s="93"/>
      <c r="N282" s="93"/>
      <c r="O282" s="93"/>
      <c r="P282" s="93"/>
      <c r="Q282" s="93"/>
      <c r="R282" s="93"/>
      <c r="S282" s="93"/>
      <c r="T282" s="93"/>
      <c r="U282" s="93"/>
      <c r="V282" s="93"/>
      <c r="W282" s="93"/>
      <c r="X282" s="93"/>
    </row>
    <row r="283" spans="1:24" ht="15.75" customHeight="1" x14ac:dyDescent="0.25">
      <c r="A283" s="97"/>
      <c r="B283" s="97"/>
      <c r="C283" s="94"/>
      <c r="D283" s="95"/>
      <c r="E283" s="96"/>
      <c r="F283" s="93"/>
      <c r="G283" s="93"/>
      <c r="H283" s="93"/>
      <c r="I283" s="93"/>
      <c r="J283" s="93"/>
      <c r="K283" s="93"/>
      <c r="L283" s="93"/>
      <c r="M283" s="93"/>
      <c r="N283" s="93"/>
      <c r="O283" s="93"/>
      <c r="P283" s="93"/>
      <c r="Q283" s="93"/>
      <c r="R283" s="93"/>
      <c r="S283" s="93"/>
      <c r="T283" s="93"/>
      <c r="U283" s="93"/>
      <c r="V283" s="93"/>
      <c r="W283" s="93"/>
      <c r="X283" s="93"/>
    </row>
    <row r="284" spans="1:24" ht="15.75" customHeight="1" x14ac:dyDescent="0.25">
      <c r="A284" s="97"/>
      <c r="B284" s="97"/>
      <c r="C284" s="94"/>
      <c r="D284" s="95"/>
      <c r="E284" s="96"/>
      <c r="F284" s="93"/>
      <c r="G284" s="93"/>
      <c r="H284" s="93"/>
      <c r="I284" s="93"/>
      <c r="J284" s="93"/>
      <c r="K284" s="93"/>
      <c r="L284" s="93"/>
      <c r="M284" s="93"/>
      <c r="N284" s="93"/>
      <c r="O284" s="93"/>
      <c r="P284" s="93"/>
      <c r="Q284" s="93"/>
      <c r="R284" s="93"/>
      <c r="S284" s="93"/>
      <c r="T284" s="93"/>
      <c r="U284" s="93"/>
      <c r="V284" s="93"/>
      <c r="W284" s="93"/>
      <c r="X284" s="93"/>
    </row>
    <row r="285" spans="1:24" ht="15.75" customHeight="1" x14ac:dyDescent="0.25">
      <c r="A285" s="97"/>
      <c r="B285" s="97"/>
      <c r="C285" s="94"/>
      <c r="D285" s="95"/>
      <c r="E285" s="96"/>
      <c r="F285" s="93"/>
      <c r="G285" s="93"/>
      <c r="H285" s="93"/>
      <c r="I285" s="93"/>
      <c r="J285" s="93"/>
      <c r="K285" s="93"/>
      <c r="L285" s="93"/>
      <c r="M285" s="93"/>
      <c r="N285" s="93"/>
      <c r="O285" s="93"/>
      <c r="P285" s="93"/>
      <c r="Q285" s="93"/>
      <c r="R285" s="93"/>
      <c r="S285" s="93"/>
      <c r="T285" s="93"/>
      <c r="U285" s="93"/>
      <c r="V285" s="93"/>
      <c r="W285" s="93"/>
      <c r="X285" s="93"/>
    </row>
    <row r="286" spans="1:24" ht="15.75" customHeight="1" x14ac:dyDescent="0.25">
      <c r="A286" s="97"/>
      <c r="B286" s="97"/>
      <c r="C286" s="94"/>
      <c r="D286" s="95"/>
      <c r="E286" s="96"/>
      <c r="F286" s="93"/>
      <c r="G286" s="93"/>
      <c r="H286" s="93"/>
      <c r="I286" s="93"/>
      <c r="J286" s="93"/>
      <c r="K286" s="93"/>
      <c r="L286" s="93"/>
      <c r="M286" s="93"/>
      <c r="N286" s="93"/>
      <c r="O286" s="93"/>
      <c r="P286" s="93"/>
      <c r="Q286" s="93"/>
      <c r="R286" s="93"/>
      <c r="S286" s="93"/>
      <c r="T286" s="93"/>
      <c r="U286" s="93"/>
      <c r="V286" s="93"/>
      <c r="W286" s="93"/>
      <c r="X286" s="93"/>
    </row>
    <row r="287" spans="1:24" ht="15.75" customHeight="1" x14ac:dyDescent="0.25">
      <c r="A287" s="97"/>
      <c r="B287" s="97"/>
      <c r="C287" s="94"/>
      <c r="D287" s="95"/>
      <c r="E287" s="96"/>
      <c r="F287" s="93"/>
      <c r="G287" s="93"/>
      <c r="H287" s="93"/>
      <c r="I287" s="93"/>
      <c r="J287" s="93"/>
      <c r="K287" s="93"/>
      <c r="L287" s="93"/>
      <c r="M287" s="93"/>
      <c r="N287" s="93"/>
      <c r="O287" s="93"/>
      <c r="P287" s="93"/>
      <c r="Q287" s="93"/>
      <c r="R287" s="93"/>
      <c r="S287" s="93"/>
      <c r="T287" s="93"/>
      <c r="U287" s="93"/>
      <c r="V287" s="93"/>
      <c r="W287" s="93"/>
      <c r="X287" s="93"/>
    </row>
    <row r="288" spans="1:24" ht="15.75" customHeight="1" x14ac:dyDescent="0.25">
      <c r="A288" s="97"/>
      <c r="B288" s="97"/>
      <c r="C288" s="94"/>
      <c r="D288" s="95"/>
      <c r="E288" s="96"/>
      <c r="F288" s="93"/>
      <c r="G288" s="93"/>
      <c r="H288" s="93"/>
      <c r="I288" s="93"/>
      <c r="J288" s="93"/>
      <c r="K288" s="93"/>
      <c r="L288" s="93"/>
      <c r="M288" s="93"/>
      <c r="N288" s="93"/>
      <c r="O288" s="93"/>
      <c r="P288" s="93"/>
      <c r="Q288" s="93"/>
      <c r="R288" s="93"/>
      <c r="S288" s="93"/>
      <c r="T288" s="93"/>
      <c r="U288" s="93"/>
      <c r="V288" s="93"/>
      <c r="W288" s="93"/>
      <c r="X288" s="93"/>
    </row>
    <row r="289" spans="1:24" ht="15.75" customHeight="1" x14ac:dyDescent="0.25">
      <c r="A289" s="97"/>
      <c r="B289" s="97"/>
      <c r="C289" s="94"/>
      <c r="D289" s="95"/>
      <c r="E289" s="96"/>
      <c r="F289" s="93"/>
      <c r="G289" s="93"/>
      <c r="H289" s="93"/>
      <c r="I289" s="93"/>
      <c r="J289" s="93"/>
      <c r="K289" s="93"/>
      <c r="L289" s="93"/>
      <c r="M289" s="93"/>
      <c r="N289" s="93"/>
      <c r="O289" s="93"/>
      <c r="P289" s="93"/>
      <c r="Q289" s="93"/>
      <c r="R289" s="93"/>
      <c r="S289" s="93"/>
      <c r="T289" s="93"/>
      <c r="U289" s="93"/>
      <c r="V289" s="93"/>
      <c r="W289" s="93"/>
      <c r="X289" s="93"/>
    </row>
    <row r="290" spans="1:24" ht="15.75" customHeight="1" x14ac:dyDescent="0.25">
      <c r="A290" s="97"/>
      <c r="B290" s="97"/>
      <c r="C290" s="94"/>
      <c r="D290" s="95"/>
      <c r="E290" s="96"/>
      <c r="F290" s="93"/>
      <c r="G290" s="93"/>
      <c r="H290" s="93"/>
      <c r="I290" s="93"/>
      <c r="J290" s="93"/>
      <c r="K290" s="93"/>
      <c r="L290" s="93"/>
      <c r="M290" s="93"/>
      <c r="N290" s="93"/>
      <c r="O290" s="93"/>
      <c r="P290" s="93"/>
      <c r="Q290" s="93"/>
      <c r="R290" s="93"/>
      <c r="S290" s="93"/>
      <c r="T290" s="93"/>
      <c r="U290" s="93"/>
      <c r="V290" s="93"/>
      <c r="W290" s="93"/>
      <c r="X290" s="93"/>
    </row>
    <row r="291" spans="1:24" ht="15.75" customHeight="1" x14ac:dyDescent="0.25">
      <c r="A291" s="97"/>
      <c r="B291" s="97"/>
      <c r="C291" s="94"/>
      <c r="D291" s="95"/>
      <c r="E291" s="96"/>
      <c r="F291" s="93"/>
      <c r="G291" s="93"/>
      <c r="H291" s="93"/>
      <c r="I291" s="93"/>
      <c r="J291" s="93"/>
      <c r="K291" s="93"/>
      <c r="L291" s="93"/>
      <c r="M291" s="93"/>
      <c r="N291" s="93"/>
      <c r="O291" s="93"/>
      <c r="P291" s="93"/>
      <c r="Q291" s="93"/>
      <c r="R291" s="93"/>
      <c r="S291" s="93"/>
      <c r="T291" s="93"/>
      <c r="U291" s="93"/>
      <c r="V291" s="93"/>
      <c r="W291" s="93"/>
      <c r="X291" s="93"/>
    </row>
    <row r="292" spans="1:24" ht="15.75" customHeight="1" x14ac:dyDescent="0.25">
      <c r="A292" s="97"/>
      <c r="B292" s="97"/>
      <c r="C292" s="94"/>
      <c r="D292" s="95"/>
      <c r="E292" s="96"/>
      <c r="F292" s="93"/>
      <c r="G292" s="93"/>
      <c r="H292" s="93"/>
      <c r="I292" s="93"/>
      <c r="J292" s="93"/>
      <c r="K292" s="93"/>
      <c r="L292" s="93"/>
      <c r="M292" s="93"/>
      <c r="N292" s="93"/>
      <c r="O292" s="93"/>
      <c r="P292" s="93"/>
      <c r="Q292" s="93"/>
      <c r="R292" s="93"/>
      <c r="S292" s="93"/>
      <c r="T292" s="93"/>
      <c r="U292" s="93"/>
      <c r="V292" s="93"/>
      <c r="W292" s="93"/>
      <c r="X292" s="93"/>
    </row>
    <row r="293" spans="1:24" ht="15.75" customHeight="1" x14ac:dyDescent="0.25">
      <c r="A293" s="97"/>
      <c r="B293" s="97"/>
      <c r="C293" s="94"/>
      <c r="D293" s="95"/>
      <c r="E293" s="96"/>
      <c r="F293" s="93"/>
      <c r="G293" s="93"/>
      <c r="H293" s="93"/>
      <c r="I293" s="93"/>
      <c r="J293" s="93"/>
      <c r="K293" s="93"/>
      <c r="L293" s="93"/>
      <c r="M293" s="93"/>
      <c r="N293" s="93"/>
      <c r="O293" s="93"/>
      <c r="P293" s="93"/>
      <c r="Q293" s="93"/>
      <c r="R293" s="93"/>
      <c r="S293" s="93"/>
      <c r="T293" s="93"/>
      <c r="U293" s="93"/>
      <c r="V293" s="93"/>
      <c r="W293" s="93"/>
      <c r="X293" s="93"/>
    </row>
    <row r="294" spans="1:24" ht="15.75" customHeight="1" x14ac:dyDescent="0.25">
      <c r="A294" s="97"/>
      <c r="B294" s="97"/>
      <c r="C294" s="94"/>
      <c r="D294" s="95"/>
      <c r="E294" s="96"/>
      <c r="F294" s="93"/>
      <c r="G294" s="93"/>
      <c r="H294" s="93"/>
      <c r="I294" s="93"/>
      <c r="J294" s="93"/>
      <c r="K294" s="93"/>
      <c r="L294" s="93"/>
      <c r="M294" s="93"/>
      <c r="N294" s="93"/>
      <c r="O294" s="93"/>
      <c r="P294" s="93"/>
      <c r="Q294" s="93"/>
      <c r="R294" s="93"/>
      <c r="S294" s="93"/>
      <c r="T294" s="93"/>
      <c r="U294" s="93"/>
      <c r="V294" s="93"/>
      <c r="W294" s="93"/>
      <c r="X294" s="93"/>
    </row>
    <row r="295" spans="1:24" ht="15.75" customHeight="1" x14ac:dyDescent="0.25">
      <c r="A295" s="97"/>
      <c r="B295" s="97"/>
      <c r="C295" s="94"/>
      <c r="D295" s="95"/>
      <c r="E295" s="96"/>
      <c r="F295" s="93"/>
      <c r="G295" s="93"/>
      <c r="H295" s="93"/>
      <c r="I295" s="93"/>
      <c r="J295" s="93"/>
      <c r="K295" s="93"/>
      <c r="L295" s="93"/>
      <c r="M295" s="93"/>
      <c r="N295" s="93"/>
      <c r="O295" s="93"/>
      <c r="P295" s="93"/>
      <c r="Q295" s="93"/>
      <c r="R295" s="93"/>
      <c r="S295" s="93"/>
      <c r="T295" s="93"/>
      <c r="U295" s="93"/>
      <c r="V295" s="93"/>
      <c r="W295" s="93"/>
      <c r="X295" s="93"/>
    </row>
    <row r="296" spans="1:24" ht="15.75" customHeight="1" x14ac:dyDescent="0.25">
      <c r="A296" s="97"/>
      <c r="B296" s="97"/>
      <c r="C296" s="94"/>
      <c r="D296" s="95"/>
      <c r="E296" s="96"/>
      <c r="F296" s="93"/>
      <c r="G296" s="93"/>
      <c r="H296" s="93"/>
      <c r="I296" s="93"/>
      <c r="J296" s="93"/>
      <c r="K296" s="93"/>
      <c r="L296" s="93"/>
      <c r="M296" s="93"/>
      <c r="N296" s="93"/>
      <c r="O296" s="93"/>
      <c r="P296" s="93"/>
      <c r="Q296" s="93"/>
      <c r="R296" s="93"/>
      <c r="S296" s="93"/>
      <c r="T296" s="93"/>
      <c r="U296" s="93"/>
      <c r="V296" s="93"/>
      <c r="W296" s="93"/>
      <c r="X296" s="93"/>
    </row>
    <row r="297" spans="1:24" ht="15.75" customHeight="1" x14ac:dyDescent="0.25">
      <c r="A297" s="97"/>
      <c r="B297" s="97"/>
      <c r="C297" s="94"/>
      <c r="D297" s="95"/>
      <c r="E297" s="96"/>
      <c r="F297" s="93"/>
      <c r="G297" s="93"/>
      <c r="H297" s="93"/>
      <c r="I297" s="93"/>
      <c r="J297" s="93"/>
      <c r="K297" s="93"/>
      <c r="L297" s="93"/>
      <c r="M297" s="93"/>
      <c r="N297" s="93"/>
      <c r="O297" s="93"/>
      <c r="P297" s="93"/>
      <c r="Q297" s="93"/>
      <c r="R297" s="93"/>
      <c r="S297" s="93"/>
      <c r="T297" s="93"/>
      <c r="U297" s="93"/>
      <c r="V297" s="93"/>
      <c r="W297" s="93"/>
      <c r="X297" s="93"/>
    </row>
    <row r="298" spans="1:24" ht="15.75" customHeight="1" x14ac:dyDescent="0.25">
      <c r="A298" s="97"/>
      <c r="B298" s="97"/>
      <c r="C298" s="94"/>
      <c r="D298" s="95"/>
      <c r="E298" s="96"/>
      <c r="F298" s="93"/>
      <c r="G298" s="93"/>
      <c r="H298" s="93"/>
      <c r="I298" s="93"/>
      <c r="J298" s="93"/>
      <c r="K298" s="93"/>
      <c r="L298" s="93"/>
      <c r="M298" s="93"/>
      <c r="N298" s="93"/>
      <c r="O298" s="93"/>
      <c r="P298" s="93"/>
      <c r="Q298" s="93"/>
      <c r="R298" s="93"/>
      <c r="S298" s="93"/>
      <c r="T298" s="93"/>
      <c r="U298" s="93"/>
      <c r="V298" s="93"/>
      <c r="W298" s="93"/>
      <c r="X298" s="93"/>
    </row>
    <row r="299" spans="1:24" ht="15.75" customHeight="1" x14ac:dyDescent="0.25">
      <c r="A299" s="97"/>
      <c r="B299" s="97"/>
      <c r="C299" s="94"/>
      <c r="D299" s="95"/>
      <c r="E299" s="96"/>
      <c r="F299" s="93"/>
      <c r="G299" s="93"/>
      <c r="H299" s="93"/>
      <c r="I299" s="93"/>
      <c r="J299" s="93"/>
      <c r="K299" s="93"/>
      <c r="L299" s="93"/>
      <c r="M299" s="93"/>
      <c r="N299" s="93"/>
      <c r="O299" s="93"/>
      <c r="P299" s="93"/>
      <c r="Q299" s="93"/>
      <c r="R299" s="93"/>
      <c r="S299" s="93"/>
      <c r="T299" s="93"/>
      <c r="U299" s="93"/>
      <c r="V299" s="93"/>
      <c r="W299" s="93"/>
      <c r="X299" s="93"/>
    </row>
    <row r="300" spans="1:24" ht="15.75" customHeight="1" x14ac:dyDescent="0.25">
      <c r="A300" s="97"/>
      <c r="B300" s="97"/>
      <c r="C300" s="94"/>
      <c r="D300" s="95"/>
      <c r="E300" s="96"/>
      <c r="F300" s="93"/>
      <c r="G300" s="93"/>
      <c r="H300" s="93"/>
      <c r="I300" s="93"/>
      <c r="J300" s="93"/>
      <c r="K300" s="93"/>
      <c r="L300" s="93"/>
      <c r="M300" s="93"/>
      <c r="N300" s="93"/>
      <c r="O300" s="93"/>
      <c r="P300" s="93"/>
      <c r="Q300" s="93"/>
      <c r="R300" s="93"/>
      <c r="S300" s="93"/>
      <c r="T300" s="93"/>
      <c r="U300" s="93"/>
      <c r="V300" s="93"/>
      <c r="W300" s="93"/>
      <c r="X300" s="93"/>
    </row>
    <row r="301" spans="1:24" ht="15.75" customHeight="1" x14ac:dyDescent="0.25">
      <c r="A301" s="97"/>
      <c r="B301" s="97"/>
      <c r="C301" s="94"/>
      <c r="D301" s="95"/>
      <c r="E301" s="96"/>
      <c r="F301" s="93"/>
      <c r="G301" s="93"/>
      <c r="H301" s="93"/>
      <c r="I301" s="93"/>
      <c r="J301" s="93"/>
      <c r="K301" s="93"/>
      <c r="L301" s="93"/>
      <c r="M301" s="93"/>
      <c r="N301" s="93"/>
      <c r="O301" s="93"/>
      <c r="P301" s="93"/>
      <c r="Q301" s="93"/>
      <c r="R301" s="93"/>
      <c r="S301" s="93"/>
      <c r="T301" s="93"/>
      <c r="U301" s="93"/>
      <c r="V301" s="93"/>
      <c r="W301" s="93"/>
      <c r="X301" s="93"/>
    </row>
    <row r="302" spans="1:24" ht="15.75" customHeight="1" x14ac:dyDescent="0.25">
      <c r="A302" s="97"/>
      <c r="B302" s="97"/>
      <c r="C302" s="94"/>
      <c r="D302" s="95"/>
      <c r="E302" s="96"/>
      <c r="F302" s="93"/>
      <c r="G302" s="93"/>
      <c r="H302" s="93"/>
      <c r="I302" s="93"/>
      <c r="J302" s="93"/>
      <c r="K302" s="93"/>
      <c r="L302" s="93"/>
      <c r="M302" s="93"/>
      <c r="N302" s="93"/>
      <c r="O302" s="93"/>
      <c r="P302" s="93"/>
      <c r="Q302" s="93"/>
      <c r="R302" s="93"/>
      <c r="S302" s="93"/>
      <c r="T302" s="93"/>
      <c r="U302" s="93"/>
      <c r="V302" s="93"/>
      <c r="W302" s="93"/>
      <c r="X302" s="93"/>
    </row>
    <row r="303" spans="1:24" ht="15.75" customHeight="1" x14ac:dyDescent="0.25">
      <c r="A303" s="97"/>
      <c r="B303" s="97"/>
      <c r="C303" s="94"/>
      <c r="D303" s="95"/>
      <c r="E303" s="96"/>
      <c r="F303" s="93"/>
      <c r="G303" s="93"/>
      <c r="H303" s="93"/>
      <c r="I303" s="93"/>
      <c r="J303" s="93"/>
      <c r="K303" s="93"/>
      <c r="L303" s="93"/>
      <c r="M303" s="93"/>
      <c r="N303" s="93"/>
      <c r="O303" s="93"/>
      <c r="P303" s="93"/>
      <c r="Q303" s="93"/>
      <c r="R303" s="93"/>
      <c r="S303" s="93"/>
      <c r="T303" s="93"/>
      <c r="U303" s="93"/>
      <c r="V303" s="93"/>
      <c r="W303" s="93"/>
      <c r="X303" s="93"/>
    </row>
    <row r="304" spans="1:24" ht="15.75" customHeight="1" x14ac:dyDescent="0.25">
      <c r="A304" s="97"/>
      <c r="B304" s="97"/>
      <c r="C304" s="94"/>
      <c r="D304" s="95"/>
      <c r="E304" s="96"/>
      <c r="F304" s="93"/>
      <c r="G304" s="93"/>
      <c r="H304" s="93"/>
      <c r="I304" s="93"/>
      <c r="J304" s="93"/>
      <c r="K304" s="93"/>
      <c r="L304" s="93"/>
      <c r="M304" s="93"/>
      <c r="N304" s="93"/>
      <c r="O304" s="93"/>
      <c r="P304" s="93"/>
      <c r="Q304" s="93"/>
      <c r="R304" s="93"/>
      <c r="S304" s="93"/>
      <c r="T304" s="93"/>
      <c r="U304" s="93"/>
      <c r="V304" s="93"/>
      <c r="W304" s="93"/>
      <c r="X304" s="93"/>
    </row>
    <row r="305" spans="1:24" ht="15.75" customHeight="1" x14ac:dyDescent="0.25">
      <c r="A305" s="97"/>
      <c r="B305" s="97"/>
      <c r="C305" s="94"/>
      <c r="D305" s="95"/>
      <c r="E305" s="96"/>
      <c r="F305" s="93"/>
      <c r="G305" s="93"/>
      <c r="H305" s="93"/>
      <c r="I305" s="93"/>
      <c r="J305" s="93"/>
      <c r="K305" s="93"/>
      <c r="L305" s="93"/>
      <c r="M305" s="93"/>
      <c r="N305" s="93"/>
      <c r="O305" s="93"/>
      <c r="P305" s="93"/>
      <c r="Q305" s="93"/>
      <c r="R305" s="93"/>
      <c r="S305" s="93"/>
      <c r="T305" s="93"/>
      <c r="U305" s="93"/>
      <c r="V305" s="93"/>
      <c r="W305" s="93"/>
      <c r="X305" s="93"/>
    </row>
    <row r="306" spans="1:24" ht="15.75" customHeight="1" x14ac:dyDescent="0.25">
      <c r="A306" s="97"/>
      <c r="B306" s="97"/>
      <c r="C306" s="94"/>
      <c r="D306" s="95"/>
      <c r="E306" s="96"/>
      <c r="F306" s="93"/>
      <c r="G306" s="93"/>
      <c r="H306" s="93"/>
      <c r="I306" s="93"/>
      <c r="J306" s="93"/>
      <c r="K306" s="93"/>
      <c r="L306" s="93"/>
      <c r="M306" s="93"/>
      <c r="N306" s="93"/>
      <c r="O306" s="93"/>
      <c r="P306" s="93"/>
      <c r="Q306" s="93"/>
      <c r="R306" s="93"/>
      <c r="S306" s="93"/>
      <c r="T306" s="93"/>
      <c r="U306" s="93"/>
      <c r="V306" s="93"/>
      <c r="W306" s="93"/>
      <c r="X306" s="93"/>
    </row>
    <row r="307" spans="1:24" ht="15.75" customHeight="1" x14ac:dyDescent="0.25">
      <c r="A307" s="97"/>
      <c r="B307" s="97"/>
      <c r="C307" s="94"/>
      <c r="D307" s="95"/>
      <c r="E307" s="96"/>
      <c r="F307" s="93"/>
      <c r="G307" s="93"/>
      <c r="H307" s="93"/>
      <c r="I307" s="93"/>
      <c r="J307" s="93"/>
      <c r="K307" s="93"/>
      <c r="L307" s="93"/>
      <c r="M307" s="93"/>
      <c r="N307" s="93"/>
      <c r="O307" s="93"/>
      <c r="P307" s="93"/>
      <c r="Q307" s="93"/>
      <c r="R307" s="93"/>
      <c r="S307" s="93"/>
      <c r="T307" s="93"/>
      <c r="U307" s="93"/>
      <c r="V307" s="93"/>
      <c r="W307" s="93"/>
      <c r="X307" s="93"/>
    </row>
    <row r="308" spans="1:24" ht="15.75" customHeight="1" x14ac:dyDescent="0.25">
      <c r="A308" s="97"/>
      <c r="B308" s="97"/>
      <c r="C308" s="94"/>
      <c r="D308" s="95"/>
      <c r="E308" s="96"/>
      <c r="F308" s="93"/>
      <c r="G308" s="93"/>
      <c r="H308" s="93"/>
      <c r="I308" s="93"/>
      <c r="J308" s="93"/>
      <c r="K308" s="93"/>
      <c r="L308" s="93"/>
      <c r="M308" s="93"/>
      <c r="N308" s="93"/>
      <c r="O308" s="93"/>
      <c r="P308" s="93"/>
      <c r="Q308" s="93"/>
      <c r="R308" s="93"/>
      <c r="S308" s="93"/>
      <c r="T308" s="93"/>
      <c r="U308" s="93"/>
      <c r="V308" s="93"/>
      <c r="W308" s="93"/>
      <c r="X308" s="93"/>
    </row>
    <row r="309" spans="1:24" ht="15.75" customHeight="1" x14ac:dyDescent="0.25">
      <c r="A309" s="97"/>
      <c r="B309" s="97"/>
      <c r="C309" s="94"/>
      <c r="D309" s="95"/>
      <c r="E309" s="96"/>
      <c r="F309" s="93"/>
      <c r="G309" s="93"/>
      <c r="H309" s="93"/>
      <c r="I309" s="93"/>
      <c r="J309" s="93"/>
      <c r="K309" s="93"/>
      <c r="L309" s="93"/>
      <c r="M309" s="93"/>
      <c r="N309" s="93"/>
      <c r="O309" s="93"/>
      <c r="P309" s="93"/>
      <c r="Q309" s="93"/>
      <c r="R309" s="93"/>
      <c r="S309" s="93"/>
      <c r="T309" s="93"/>
      <c r="U309" s="93"/>
      <c r="V309" s="93"/>
      <c r="W309" s="93"/>
      <c r="X309" s="93"/>
    </row>
    <row r="310" spans="1:24" ht="15.75" customHeight="1" x14ac:dyDescent="0.25">
      <c r="A310" s="97"/>
      <c r="B310" s="97"/>
      <c r="C310" s="94"/>
      <c r="D310" s="95"/>
      <c r="E310" s="96"/>
      <c r="F310" s="93"/>
      <c r="G310" s="93"/>
      <c r="H310" s="93"/>
      <c r="I310" s="93"/>
      <c r="J310" s="93"/>
      <c r="K310" s="93"/>
      <c r="L310" s="93"/>
      <c r="M310" s="93"/>
      <c r="N310" s="93"/>
      <c r="O310" s="93"/>
      <c r="P310" s="93"/>
      <c r="Q310" s="93"/>
      <c r="R310" s="93"/>
      <c r="S310" s="93"/>
      <c r="T310" s="93"/>
      <c r="U310" s="93"/>
      <c r="V310" s="93"/>
      <c r="W310" s="93"/>
      <c r="X310" s="93"/>
    </row>
    <row r="311" spans="1:24" ht="15.75" customHeight="1" x14ac:dyDescent="0.25">
      <c r="A311" s="97"/>
      <c r="B311" s="97"/>
      <c r="C311" s="94"/>
      <c r="D311" s="95"/>
      <c r="E311" s="96"/>
      <c r="F311" s="93"/>
      <c r="G311" s="93"/>
      <c r="H311" s="93"/>
      <c r="I311" s="93"/>
      <c r="J311" s="93"/>
      <c r="K311" s="93"/>
      <c r="L311" s="93"/>
      <c r="M311" s="93"/>
      <c r="N311" s="93"/>
      <c r="O311" s="93"/>
      <c r="P311" s="93"/>
      <c r="Q311" s="93"/>
      <c r="R311" s="93"/>
      <c r="S311" s="93"/>
      <c r="T311" s="93"/>
      <c r="U311" s="93"/>
      <c r="V311" s="93"/>
      <c r="W311" s="93"/>
      <c r="X311" s="93"/>
    </row>
    <row r="312" spans="1:24" ht="15.75" customHeight="1" x14ac:dyDescent="0.25">
      <c r="A312" s="97"/>
      <c r="B312" s="97"/>
      <c r="C312" s="94"/>
      <c r="D312" s="95"/>
      <c r="E312" s="96"/>
      <c r="F312" s="93"/>
      <c r="G312" s="93"/>
      <c r="H312" s="93"/>
      <c r="I312" s="93"/>
      <c r="J312" s="93"/>
      <c r="K312" s="93"/>
      <c r="L312" s="93"/>
      <c r="M312" s="93"/>
      <c r="N312" s="93"/>
      <c r="O312" s="93"/>
      <c r="P312" s="93"/>
      <c r="Q312" s="93"/>
      <c r="R312" s="93"/>
      <c r="S312" s="93"/>
      <c r="T312" s="93"/>
      <c r="U312" s="93"/>
      <c r="V312" s="93"/>
      <c r="W312" s="93"/>
      <c r="X312" s="93"/>
    </row>
    <row r="313" spans="1:24" ht="15.75" customHeight="1" x14ac:dyDescent="0.25">
      <c r="A313" s="97"/>
      <c r="B313" s="97"/>
      <c r="C313" s="94"/>
      <c r="D313" s="95"/>
      <c r="E313" s="96"/>
      <c r="F313" s="93"/>
      <c r="G313" s="93"/>
      <c r="H313" s="93"/>
      <c r="I313" s="93"/>
      <c r="J313" s="93"/>
      <c r="K313" s="93"/>
      <c r="L313" s="93"/>
      <c r="M313" s="93"/>
      <c r="N313" s="93"/>
      <c r="O313" s="93"/>
      <c r="P313" s="93"/>
      <c r="Q313" s="93"/>
      <c r="R313" s="93"/>
      <c r="S313" s="93"/>
      <c r="T313" s="93"/>
      <c r="U313" s="93"/>
      <c r="V313" s="93"/>
      <c r="W313" s="93"/>
      <c r="X313" s="93"/>
    </row>
    <row r="314" spans="1:24" ht="15.75" customHeight="1" x14ac:dyDescent="0.25">
      <c r="A314" s="97"/>
      <c r="B314" s="97"/>
      <c r="C314" s="94"/>
      <c r="D314" s="95"/>
      <c r="E314" s="96"/>
      <c r="F314" s="93"/>
      <c r="G314" s="93"/>
      <c r="H314" s="93"/>
      <c r="I314" s="93"/>
      <c r="J314" s="93"/>
      <c r="K314" s="93"/>
      <c r="L314" s="93"/>
      <c r="M314" s="93"/>
      <c r="N314" s="93"/>
      <c r="O314" s="93"/>
      <c r="P314" s="93"/>
      <c r="Q314" s="93"/>
      <c r="R314" s="93"/>
      <c r="S314" s="93"/>
      <c r="T314" s="93"/>
      <c r="U314" s="93"/>
      <c r="V314" s="93"/>
      <c r="W314" s="93"/>
      <c r="X314" s="93"/>
    </row>
    <row r="315" spans="1:24" ht="15.75" customHeight="1" x14ac:dyDescent="0.25">
      <c r="A315" s="97"/>
      <c r="B315" s="97"/>
      <c r="C315" s="94"/>
      <c r="D315" s="95"/>
      <c r="E315" s="96"/>
      <c r="F315" s="93"/>
      <c r="G315" s="93"/>
      <c r="H315" s="93"/>
      <c r="I315" s="93"/>
      <c r="J315" s="93"/>
      <c r="K315" s="93"/>
      <c r="L315" s="93"/>
      <c r="M315" s="93"/>
      <c r="N315" s="93"/>
      <c r="O315" s="93"/>
      <c r="P315" s="93"/>
      <c r="Q315" s="93"/>
      <c r="R315" s="93"/>
      <c r="S315" s="93"/>
      <c r="T315" s="93"/>
      <c r="U315" s="93"/>
      <c r="V315" s="93"/>
      <c r="W315" s="93"/>
      <c r="X315" s="93"/>
    </row>
    <row r="316" spans="1:24" ht="15.75" customHeight="1" x14ac:dyDescent="0.25">
      <c r="A316" s="97"/>
      <c r="B316" s="97"/>
      <c r="C316" s="94"/>
      <c r="D316" s="95"/>
      <c r="E316" s="96"/>
      <c r="F316" s="93"/>
      <c r="G316" s="93"/>
      <c r="H316" s="93"/>
      <c r="I316" s="93"/>
      <c r="J316" s="93"/>
      <c r="K316" s="93"/>
      <c r="L316" s="93"/>
      <c r="M316" s="93"/>
      <c r="N316" s="93"/>
      <c r="O316" s="93"/>
      <c r="P316" s="93"/>
      <c r="Q316" s="93"/>
      <c r="R316" s="93"/>
      <c r="S316" s="93"/>
      <c r="T316" s="93"/>
      <c r="U316" s="93"/>
      <c r="V316" s="93"/>
      <c r="W316" s="93"/>
      <c r="X316" s="93"/>
    </row>
    <row r="317" spans="1:24" ht="15.75" customHeight="1" x14ac:dyDescent="0.25">
      <c r="A317" s="97"/>
      <c r="B317" s="97"/>
      <c r="C317" s="94"/>
      <c r="D317" s="95"/>
      <c r="E317" s="96"/>
      <c r="F317" s="93"/>
      <c r="G317" s="93"/>
      <c r="H317" s="93"/>
      <c r="I317" s="93"/>
      <c r="J317" s="93"/>
      <c r="K317" s="93"/>
      <c r="L317" s="93"/>
      <c r="M317" s="93"/>
      <c r="N317" s="93"/>
      <c r="O317" s="93"/>
      <c r="P317" s="93"/>
      <c r="Q317" s="93"/>
      <c r="R317" s="93"/>
      <c r="S317" s="93"/>
      <c r="T317" s="93"/>
      <c r="U317" s="93"/>
      <c r="V317" s="93"/>
      <c r="W317" s="93"/>
      <c r="X317" s="93"/>
    </row>
    <row r="318" spans="1:24" ht="15.75" customHeight="1" x14ac:dyDescent="0.25">
      <c r="A318" s="97"/>
      <c r="B318" s="97"/>
      <c r="C318" s="94"/>
      <c r="D318" s="95"/>
      <c r="E318" s="96"/>
      <c r="F318" s="93"/>
      <c r="G318" s="93"/>
      <c r="H318" s="93"/>
      <c r="I318" s="93"/>
      <c r="J318" s="93"/>
      <c r="K318" s="93"/>
      <c r="L318" s="93"/>
      <c r="M318" s="93"/>
      <c r="N318" s="93"/>
      <c r="O318" s="93"/>
      <c r="P318" s="93"/>
      <c r="Q318" s="93"/>
      <c r="R318" s="93"/>
      <c r="S318" s="93"/>
      <c r="T318" s="93"/>
      <c r="U318" s="93"/>
      <c r="V318" s="93"/>
      <c r="W318" s="93"/>
      <c r="X318" s="93"/>
    </row>
    <row r="319" spans="1:24" ht="15.75" customHeight="1" x14ac:dyDescent="0.25">
      <c r="A319" s="97"/>
      <c r="B319" s="97"/>
      <c r="C319" s="94"/>
      <c r="D319" s="95"/>
      <c r="E319" s="96"/>
      <c r="F319" s="93"/>
      <c r="G319" s="93"/>
      <c r="H319" s="93"/>
      <c r="I319" s="93"/>
      <c r="J319" s="93"/>
      <c r="K319" s="93"/>
      <c r="L319" s="93"/>
      <c r="M319" s="93"/>
      <c r="N319" s="93"/>
      <c r="O319" s="93"/>
      <c r="P319" s="93"/>
      <c r="Q319" s="93"/>
      <c r="R319" s="93"/>
      <c r="S319" s="93"/>
      <c r="T319" s="93"/>
      <c r="U319" s="93"/>
      <c r="V319" s="93"/>
      <c r="W319" s="93"/>
      <c r="X319" s="93"/>
    </row>
    <row r="320" spans="1:24" ht="15.75" customHeight="1" x14ac:dyDescent="0.25">
      <c r="A320" s="97"/>
      <c r="B320" s="97"/>
      <c r="C320" s="94"/>
      <c r="D320" s="95"/>
      <c r="E320" s="96"/>
      <c r="F320" s="93"/>
      <c r="G320" s="93"/>
      <c r="H320" s="93"/>
      <c r="I320" s="93"/>
      <c r="J320" s="93"/>
      <c r="K320" s="93"/>
      <c r="L320" s="93"/>
      <c r="M320" s="93"/>
      <c r="N320" s="93"/>
      <c r="O320" s="93"/>
      <c r="P320" s="93"/>
      <c r="Q320" s="93"/>
      <c r="R320" s="93"/>
      <c r="S320" s="93"/>
      <c r="T320" s="93"/>
      <c r="U320" s="93"/>
      <c r="V320" s="93"/>
      <c r="W320" s="93"/>
      <c r="X320" s="93"/>
    </row>
    <row r="321" spans="1:24" ht="15.75" customHeight="1" x14ac:dyDescent="0.25">
      <c r="A321" s="97"/>
      <c r="B321" s="97"/>
      <c r="C321" s="94"/>
      <c r="D321" s="95"/>
      <c r="E321" s="96"/>
      <c r="F321" s="93"/>
      <c r="G321" s="93"/>
      <c r="H321" s="93"/>
      <c r="I321" s="93"/>
      <c r="J321" s="93"/>
      <c r="K321" s="93"/>
      <c r="L321" s="93"/>
      <c r="M321" s="93"/>
      <c r="N321" s="93"/>
      <c r="O321" s="93"/>
      <c r="P321" s="93"/>
      <c r="Q321" s="93"/>
      <c r="R321" s="93"/>
      <c r="S321" s="93"/>
      <c r="T321" s="93"/>
      <c r="U321" s="93"/>
      <c r="V321" s="93"/>
      <c r="W321" s="93"/>
      <c r="X321" s="93"/>
    </row>
    <row r="322" spans="1:24" ht="15.75" customHeight="1" x14ac:dyDescent="0.25">
      <c r="A322" s="97"/>
      <c r="B322" s="97"/>
      <c r="C322" s="94"/>
      <c r="D322" s="95"/>
      <c r="E322" s="96"/>
      <c r="F322" s="93"/>
      <c r="G322" s="93"/>
      <c r="H322" s="93"/>
      <c r="I322" s="93"/>
      <c r="J322" s="93"/>
      <c r="K322" s="93"/>
      <c r="L322" s="93"/>
      <c r="M322" s="93"/>
      <c r="N322" s="93"/>
      <c r="O322" s="93"/>
      <c r="P322" s="93"/>
      <c r="Q322" s="93"/>
      <c r="R322" s="93"/>
      <c r="S322" s="93"/>
      <c r="T322" s="93"/>
      <c r="U322" s="93"/>
      <c r="V322" s="93"/>
      <c r="W322" s="93"/>
      <c r="X322" s="93"/>
    </row>
    <row r="323" spans="1:24" ht="15.75" customHeight="1" x14ac:dyDescent="0.25">
      <c r="A323" s="97"/>
      <c r="B323" s="97"/>
      <c r="C323" s="94"/>
      <c r="D323" s="95"/>
      <c r="E323" s="96"/>
      <c r="F323" s="93"/>
      <c r="G323" s="93"/>
      <c r="H323" s="93"/>
      <c r="I323" s="93"/>
      <c r="J323" s="93"/>
      <c r="K323" s="93"/>
      <c r="L323" s="93"/>
      <c r="M323" s="93"/>
      <c r="N323" s="93"/>
      <c r="O323" s="93"/>
      <c r="P323" s="93"/>
      <c r="Q323" s="93"/>
      <c r="R323" s="93"/>
      <c r="S323" s="93"/>
      <c r="T323" s="93"/>
      <c r="U323" s="93"/>
      <c r="V323" s="93"/>
      <c r="W323" s="93"/>
      <c r="X323" s="93"/>
    </row>
    <row r="324" spans="1:24" ht="15.75" customHeight="1" x14ac:dyDescent="0.25">
      <c r="A324" s="97"/>
      <c r="B324" s="97"/>
      <c r="C324" s="94"/>
      <c r="D324" s="95"/>
      <c r="E324" s="96"/>
      <c r="F324" s="93"/>
      <c r="G324" s="93"/>
      <c r="H324" s="93"/>
      <c r="I324" s="93"/>
      <c r="J324" s="93"/>
      <c r="K324" s="93"/>
      <c r="L324" s="93"/>
      <c r="M324" s="93"/>
      <c r="N324" s="93"/>
      <c r="O324" s="93"/>
      <c r="P324" s="93"/>
      <c r="Q324" s="93"/>
      <c r="R324" s="93"/>
      <c r="S324" s="93"/>
      <c r="T324" s="93"/>
      <c r="U324" s="93"/>
      <c r="V324" s="93"/>
      <c r="W324" s="93"/>
      <c r="X324" s="93"/>
    </row>
    <row r="325" spans="1:24" ht="15.75" customHeight="1" x14ac:dyDescent="0.25">
      <c r="A325" s="97"/>
      <c r="B325" s="97"/>
      <c r="C325" s="94"/>
      <c r="D325" s="95"/>
      <c r="E325" s="96"/>
      <c r="F325" s="93"/>
      <c r="G325" s="93"/>
      <c r="H325" s="93"/>
      <c r="I325" s="93"/>
      <c r="J325" s="93"/>
      <c r="K325" s="93"/>
      <c r="L325" s="93"/>
      <c r="M325" s="93"/>
      <c r="N325" s="93"/>
      <c r="O325" s="93"/>
      <c r="P325" s="93"/>
      <c r="Q325" s="93"/>
      <c r="R325" s="93"/>
      <c r="S325" s="93"/>
      <c r="T325" s="93"/>
      <c r="U325" s="93"/>
      <c r="V325" s="93"/>
      <c r="W325" s="93"/>
      <c r="X325" s="93"/>
    </row>
    <row r="326" spans="1:24" ht="15.75" customHeight="1" x14ac:dyDescent="0.25">
      <c r="A326" s="97"/>
      <c r="B326" s="97"/>
      <c r="C326" s="94"/>
      <c r="D326" s="95"/>
      <c r="E326" s="96"/>
      <c r="F326" s="93"/>
      <c r="G326" s="93"/>
      <c r="H326" s="93"/>
      <c r="I326" s="93"/>
      <c r="J326" s="93"/>
      <c r="K326" s="93"/>
      <c r="L326" s="93"/>
      <c r="M326" s="93"/>
      <c r="N326" s="93"/>
      <c r="O326" s="93"/>
      <c r="P326" s="93"/>
      <c r="Q326" s="93"/>
      <c r="R326" s="93"/>
      <c r="S326" s="93"/>
      <c r="T326" s="93"/>
      <c r="U326" s="93"/>
      <c r="V326" s="93"/>
      <c r="W326" s="93"/>
      <c r="X326" s="93"/>
    </row>
    <row r="327" spans="1:24" ht="15.75" customHeight="1" x14ac:dyDescent="0.25">
      <c r="A327" s="97"/>
      <c r="B327" s="97"/>
      <c r="C327" s="94"/>
      <c r="D327" s="95"/>
      <c r="E327" s="96"/>
      <c r="F327" s="93"/>
      <c r="G327" s="93"/>
      <c r="H327" s="93"/>
      <c r="I327" s="93"/>
      <c r="J327" s="93"/>
      <c r="K327" s="93"/>
      <c r="L327" s="93"/>
      <c r="M327" s="93"/>
      <c r="N327" s="93"/>
      <c r="O327" s="93"/>
      <c r="P327" s="93"/>
      <c r="Q327" s="93"/>
      <c r="R327" s="93"/>
      <c r="S327" s="93"/>
      <c r="T327" s="93"/>
      <c r="U327" s="93"/>
      <c r="V327" s="93"/>
      <c r="W327" s="93"/>
      <c r="X327" s="93"/>
    </row>
    <row r="328" spans="1:24" ht="15.75" customHeight="1" x14ac:dyDescent="0.25">
      <c r="A328" s="97"/>
      <c r="B328" s="97"/>
      <c r="C328" s="94"/>
      <c r="D328" s="95"/>
      <c r="E328" s="96"/>
      <c r="F328" s="93"/>
      <c r="G328" s="93"/>
      <c r="H328" s="93"/>
      <c r="I328" s="93"/>
      <c r="J328" s="93"/>
      <c r="K328" s="93"/>
      <c r="L328" s="93"/>
      <c r="M328" s="93"/>
      <c r="N328" s="93"/>
      <c r="O328" s="93"/>
      <c r="P328" s="93"/>
      <c r="Q328" s="93"/>
      <c r="R328" s="93"/>
      <c r="S328" s="93"/>
      <c r="T328" s="93"/>
      <c r="U328" s="93"/>
      <c r="V328" s="93"/>
      <c r="W328" s="93"/>
      <c r="X328" s="93"/>
    </row>
    <row r="329" spans="1:24" ht="15.75" customHeight="1" x14ac:dyDescent="0.25">
      <c r="A329" s="97"/>
      <c r="B329" s="97"/>
      <c r="C329" s="94"/>
      <c r="D329" s="95"/>
      <c r="E329" s="96"/>
      <c r="F329" s="93"/>
      <c r="G329" s="93"/>
      <c r="H329" s="93"/>
      <c r="I329" s="93"/>
      <c r="J329" s="93"/>
      <c r="K329" s="93"/>
      <c r="L329" s="93"/>
      <c r="M329" s="93"/>
      <c r="N329" s="93"/>
      <c r="O329" s="93"/>
      <c r="P329" s="93"/>
      <c r="Q329" s="93"/>
      <c r="R329" s="93"/>
      <c r="S329" s="93"/>
      <c r="T329" s="93"/>
      <c r="U329" s="93"/>
      <c r="V329" s="93"/>
      <c r="W329" s="93"/>
      <c r="X329" s="93"/>
    </row>
    <row r="330" spans="1:24" ht="15.75" customHeight="1" x14ac:dyDescent="0.25">
      <c r="A330" s="97"/>
      <c r="B330" s="97"/>
      <c r="C330" s="94"/>
      <c r="D330" s="95"/>
      <c r="E330" s="96"/>
      <c r="F330" s="93"/>
      <c r="G330" s="93"/>
      <c r="H330" s="93"/>
      <c r="I330" s="93"/>
      <c r="J330" s="93"/>
      <c r="K330" s="93"/>
      <c r="L330" s="93"/>
      <c r="M330" s="93"/>
      <c r="N330" s="93"/>
      <c r="O330" s="93"/>
      <c r="P330" s="93"/>
      <c r="Q330" s="93"/>
      <c r="R330" s="93"/>
      <c r="S330" s="93"/>
      <c r="T330" s="93"/>
      <c r="U330" s="93"/>
      <c r="V330" s="93"/>
      <c r="W330" s="93"/>
      <c r="X330" s="93"/>
    </row>
    <row r="331" spans="1:24" ht="15.75" customHeight="1" x14ac:dyDescent="0.25">
      <c r="A331" s="97"/>
      <c r="B331" s="97"/>
      <c r="C331" s="94"/>
      <c r="D331" s="95"/>
      <c r="E331" s="96"/>
      <c r="F331" s="93"/>
      <c r="G331" s="93"/>
      <c r="H331" s="93"/>
      <c r="I331" s="93"/>
      <c r="J331" s="93"/>
      <c r="K331" s="93"/>
      <c r="L331" s="93"/>
      <c r="M331" s="93"/>
      <c r="N331" s="93"/>
      <c r="O331" s="93"/>
      <c r="P331" s="93"/>
      <c r="Q331" s="93"/>
      <c r="R331" s="93"/>
      <c r="S331" s="93"/>
      <c r="T331" s="93"/>
      <c r="U331" s="93"/>
      <c r="V331" s="93"/>
      <c r="W331" s="93"/>
      <c r="X331" s="93"/>
    </row>
    <row r="332" spans="1:24" ht="15.75" customHeight="1" x14ac:dyDescent="0.25">
      <c r="A332" s="97"/>
      <c r="B332" s="97"/>
      <c r="C332" s="94"/>
      <c r="D332" s="95"/>
      <c r="E332" s="96"/>
      <c r="F332" s="93"/>
      <c r="G332" s="93"/>
      <c r="H332" s="93"/>
      <c r="I332" s="93"/>
      <c r="J332" s="93"/>
      <c r="K332" s="93"/>
      <c r="L332" s="93"/>
      <c r="M332" s="93"/>
      <c r="N332" s="93"/>
      <c r="O332" s="93"/>
      <c r="P332" s="93"/>
      <c r="Q332" s="93"/>
      <c r="R332" s="93"/>
      <c r="S332" s="93"/>
      <c r="T332" s="93"/>
      <c r="U332" s="93"/>
      <c r="V332" s="93"/>
      <c r="W332" s="93"/>
      <c r="X332" s="93"/>
    </row>
    <row r="333" spans="1:24" ht="15.75" customHeight="1" x14ac:dyDescent="0.25">
      <c r="A333" s="97"/>
      <c r="B333" s="97"/>
      <c r="C333" s="94"/>
      <c r="D333" s="95"/>
      <c r="E333" s="96"/>
      <c r="F333" s="93"/>
      <c r="G333" s="93"/>
      <c r="H333" s="93"/>
      <c r="I333" s="93"/>
      <c r="J333" s="93"/>
      <c r="K333" s="93"/>
      <c r="L333" s="93"/>
      <c r="M333" s="93"/>
      <c r="N333" s="93"/>
      <c r="O333" s="93"/>
      <c r="P333" s="93"/>
      <c r="Q333" s="93"/>
      <c r="R333" s="93"/>
      <c r="S333" s="93"/>
      <c r="T333" s="93"/>
      <c r="U333" s="93"/>
      <c r="V333" s="93"/>
      <c r="W333" s="93"/>
      <c r="X333" s="93"/>
    </row>
    <row r="334" spans="1:24" ht="15.75" customHeight="1" x14ac:dyDescent="0.25">
      <c r="A334" s="97"/>
      <c r="B334" s="97"/>
      <c r="C334" s="94"/>
      <c r="D334" s="95"/>
      <c r="E334" s="96"/>
      <c r="F334" s="93"/>
      <c r="G334" s="93"/>
      <c r="H334" s="93"/>
      <c r="I334" s="93"/>
      <c r="J334" s="93"/>
      <c r="K334" s="93"/>
      <c r="L334" s="93"/>
      <c r="M334" s="93"/>
      <c r="N334" s="93"/>
      <c r="O334" s="93"/>
      <c r="P334" s="93"/>
      <c r="Q334" s="93"/>
      <c r="R334" s="93"/>
      <c r="S334" s="93"/>
      <c r="T334" s="93"/>
      <c r="U334" s="93"/>
      <c r="V334" s="93"/>
      <c r="W334" s="93"/>
      <c r="X334" s="93"/>
    </row>
    <row r="335" spans="1:24" ht="15.75" customHeight="1" x14ac:dyDescent="0.25">
      <c r="A335" s="97"/>
      <c r="B335" s="97"/>
      <c r="C335" s="94"/>
      <c r="D335" s="95"/>
      <c r="E335" s="96"/>
      <c r="F335" s="93"/>
      <c r="G335" s="93"/>
      <c r="H335" s="93"/>
      <c r="I335" s="93"/>
      <c r="J335" s="93"/>
      <c r="K335" s="93"/>
      <c r="L335" s="93"/>
      <c r="M335" s="93"/>
      <c r="N335" s="93"/>
      <c r="O335" s="93"/>
      <c r="P335" s="93"/>
      <c r="Q335" s="93"/>
      <c r="R335" s="93"/>
      <c r="S335" s="93"/>
      <c r="T335" s="93"/>
      <c r="U335" s="93"/>
      <c r="V335" s="93"/>
      <c r="W335" s="93"/>
      <c r="X335" s="93"/>
    </row>
    <row r="336" spans="1:24" ht="15.75" customHeight="1" x14ac:dyDescent="0.25">
      <c r="A336" s="97"/>
      <c r="B336" s="97"/>
      <c r="C336" s="94"/>
      <c r="D336" s="95"/>
      <c r="E336" s="96"/>
      <c r="F336" s="93"/>
      <c r="G336" s="93"/>
      <c r="H336" s="93"/>
      <c r="I336" s="93"/>
      <c r="J336" s="93"/>
      <c r="K336" s="93"/>
      <c r="L336" s="93"/>
      <c r="M336" s="93"/>
      <c r="N336" s="93"/>
      <c r="O336" s="93"/>
      <c r="P336" s="93"/>
      <c r="Q336" s="93"/>
      <c r="R336" s="93"/>
      <c r="S336" s="93"/>
      <c r="T336" s="93"/>
      <c r="U336" s="93"/>
      <c r="V336" s="93"/>
      <c r="W336" s="93"/>
      <c r="X336" s="93"/>
    </row>
    <row r="337" spans="1:24" ht="15.75" customHeight="1" x14ac:dyDescent="0.25">
      <c r="A337" s="97"/>
      <c r="B337" s="97"/>
      <c r="C337" s="94"/>
      <c r="D337" s="95"/>
      <c r="E337" s="96"/>
      <c r="F337" s="93"/>
      <c r="G337" s="93"/>
      <c r="H337" s="93"/>
      <c r="I337" s="93"/>
      <c r="J337" s="93"/>
      <c r="K337" s="93"/>
      <c r="L337" s="93"/>
      <c r="M337" s="93"/>
      <c r="N337" s="93"/>
      <c r="O337" s="93"/>
      <c r="P337" s="93"/>
      <c r="Q337" s="93"/>
      <c r="R337" s="93"/>
      <c r="S337" s="93"/>
      <c r="T337" s="93"/>
      <c r="U337" s="93"/>
      <c r="V337" s="93"/>
      <c r="W337" s="93"/>
      <c r="X337" s="93"/>
    </row>
    <row r="338" spans="1:24" ht="15.75" customHeight="1" x14ac:dyDescent="0.25">
      <c r="A338" s="97"/>
      <c r="B338" s="97"/>
      <c r="C338" s="94"/>
      <c r="D338" s="95"/>
      <c r="E338" s="96"/>
      <c r="F338" s="93"/>
      <c r="G338" s="93"/>
      <c r="H338" s="93"/>
      <c r="I338" s="93"/>
      <c r="J338" s="93"/>
      <c r="K338" s="93"/>
      <c r="L338" s="93"/>
      <c r="M338" s="93"/>
      <c r="N338" s="93"/>
      <c r="O338" s="93"/>
      <c r="P338" s="93"/>
      <c r="Q338" s="93"/>
      <c r="R338" s="93"/>
      <c r="S338" s="93"/>
      <c r="T338" s="93"/>
      <c r="U338" s="93"/>
      <c r="V338" s="93"/>
      <c r="W338" s="93"/>
      <c r="X338" s="93"/>
    </row>
    <row r="339" spans="1:24" ht="15.75" customHeight="1" x14ac:dyDescent="0.25">
      <c r="A339" s="97"/>
      <c r="B339" s="97"/>
      <c r="C339" s="94"/>
      <c r="D339" s="95"/>
      <c r="E339" s="96"/>
      <c r="F339" s="93"/>
      <c r="G339" s="93"/>
      <c r="H339" s="93"/>
      <c r="I339" s="93"/>
      <c r="J339" s="93"/>
      <c r="K339" s="93"/>
      <c r="L339" s="93"/>
      <c r="M339" s="93"/>
      <c r="N339" s="93"/>
      <c r="O339" s="93"/>
      <c r="P339" s="93"/>
      <c r="Q339" s="93"/>
      <c r="R339" s="93"/>
      <c r="S339" s="93"/>
      <c r="T339" s="93"/>
      <c r="U339" s="93"/>
      <c r="V339" s="93"/>
      <c r="W339" s="93"/>
      <c r="X339" s="93"/>
    </row>
    <row r="340" spans="1:24" ht="15.75" customHeight="1" x14ac:dyDescent="0.25">
      <c r="A340" s="97"/>
      <c r="B340" s="97"/>
      <c r="C340" s="94"/>
      <c r="D340" s="95"/>
      <c r="E340" s="96"/>
      <c r="F340" s="93"/>
      <c r="G340" s="93"/>
      <c r="H340" s="93"/>
      <c r="I340" s="93"/>
      <c r="J340" s="93"/>
      <c r="K340" s="93"/>
      <c r="L340" s="93"/>
      <c r="M340" s="93"/>
      <c r="N340" s="93"/>
      <c r="O340" s="93"/>
      <c r="P340" s="93"/>
      <c r="Q340" s="93"/>
      <c r="R340" s="93"/>
      <c r="S340" s="93"/>
      <c r="T340" s="93"/>
      <c r="U340" s="93"/>
      <c r="V340" s="93"/>
      <c r="W340" s="93"/>
      <c r="X340" s="93"/>
    </row>
    <row r="341" spans="1:24" ht="15.75" customHeight="1" x14ac:dyDescent="0.25">
      <c r="A341" s="97"/>
      <c r="B341" s="97"/>
      <c r="C341" s="94"/>
      <c r="D341" s="95"/>
      <c r="E341" s="96"/>
      <c r="F341" s="93"/>
      <c r="G341" s="93"/>
      <c r="H341" s="93"/>
      <c r="I341" s="93"/>
      <c r="J341" s="93"/>
      <c r="K341" s="93"/>
      <c r="L341" s="93"/>
      <c r="M341" s="93"/>
      <c r="N341" s="93"/>
      <c r="O341" s="93"/>
      <c r="P341" s="93"/>
      <c r="Q341" s="93"/>
      <c r="R341" s="93"/>
      <c r="S341" s="93"/>
      <c r="T341" s="93"/>
      <c r="U341" s="93"/>
      <c r="V341" s="93"/>
      <c r="W341" s="93"/>
      <c r="X341" s="93"/>
    </row>
    <row r="342" spans="1:24" ht="15.75" customHeight="1" x14ac:dyDescent="0.25">
      <c r="A342" s="97"/>
      <c r="B342" s="97"/>
      <c r="C342" s="94"/>
      <c r="D342" s="95"/>
      <c r="E342" s="96"/>
      <c r="F342" s="93"/>
      <c r="G342" s="93"/>
      <c r="H342" s="93"/>
      <c r="I342" s="93"/>
      <c r="J342" s="93"/>
      <c r="K342" s="93"/>
      <c r="L342" s="93"/>
      <c r="M342" s="93"/>
      <c r="N342" s="93"/>
      <c r="O342" s="93"/>
      <c r="P342" s="93"/>
      <c r="Q342" s="93"/>
      <c r="R342" s="93"/>
      <c r="S342" s="93"/>
      <c r="T342" s="93"/>
      <c r="U342" s="93"/>
      <c r="V342" s="93"/>
      <c r="W342" s="93"/>
      <c r="X342" s="93"/>
    </row>
    <row r="343" spans="1:24" ht="15.75" customHeight="1" x14ac:dyDescent="0.25">
      <c r="A343" s="97"/>
      <c r="B343" s="97"/>
      <c r="C343" s="94"/>
      <c r="D343" s="95"/>
      <c r="E343" s="96"/>
      <c r="F343" s="93"/>
      <c r="G343" s="93"/>
      <c r="H343" s="93"/>
      <c r="I343" s="93"/>
      <c r="J343" s="93"/>
      <c r="K343" s="93"/>
      <c r="L343" s="93"/>
      <c r="M343" s="93"/>
      <c r="N343" s="93"/>
      <c r="O343" s="93"/>
      <c r="P343" s="93"/>
      <c r="Q343" s="93"/>
      <c r="R343" s="93"/>
      <c r="S343" s="93"/>
      <c r="T343" s="93"/>
      <c r="U343" s="93"/>
      <c r="V343" s="93"/>
      <c r="W343" s="93"/>
      <c r="X343" s="93"/>
    </row>
    <row r="344" spans="1:24" ht="15.75" customHeight="1" x14ac:dyDescent="0.25">
      <c r="A344" s="97"/>
      <c r="B344" s="97"/>
      <c r="C344" s="94"/>
      <c r="D344" s="95"/>
      <c r="E344" s="96"/>
      <c r="F344" s="93"/>
      <c r="G344" s="93"/>
      <c r="H344" s="93"/>
      <c r="I344" s="93"/>
      <c r="J344" s="93"/>
      <c r="K344" s="93"/>
      <c r="L344" s="93"/>
      <c r="M344" s="93"/>
      <c r="N344" s="93"/>
      <c r="O344" s="93"/>
      <c r="P344" s="93"/>
      <c r="Q344" s="93"/>
      <c r="R344" s="93"/>
      <c r="S344" s="93"/>
      <c r="T344" s="93"/>
      <c r="U344" s="93"/>
      <c r="V344" s="93"/>
      <c r="W344" s="93"/>
      <c r="X344" s="93"/>
    </row>
    <row r="345" spans="1:24" ht="15.75" customHeight="1" x14ac:dyDescent="0.25">
      <c r="A345" s="97"/>
      <c r="B345" s="97"/>
      <c r="C345" s="94"/>
      <c r="D345" s="95"/>
      <c r="E345" s="96"/>
      <c r="F345" s="93"/>
      <c r="G345" s="93"/>
      <c r="H345" s="93"/>
      <c r="I345" s="93"/>
      <c r="J345" s="93"/>
      <c r="K345" s="93"/>
      <c r="L345" s="93"/>
      <c r="M345" s="93"/>
      <c r="N345" s="93"/>
      <c r="O345" s="93"/>
      <c r="P345" s="93"/>
      <c r="Q345" s="93"/>
      <c r="R345" s="93"/>
      <c r="S345" s="93"/>
      <c r="T345" s="93"/>
      <c r="U345" s="93"/>
      <c r="V345" s="93"/>
      <c r="W345" s="93"/>
      <c r="X345" s="93"/>
    </row>
    <row r="346" spans="1:24" ht="15.75" customHeight="1" x14ac:dyDescent="0.25">
      <c r="A346" s="97"/>
      <c r="B346" s="97"/>
      <c r="C346" s="94"/>
      <c r="D346" s="95"/>
      <c r="E346" s="96"/>
      <c r="F346" s="93"/>
      <c r="G346" s="93"/>
      <c r="H346" s="93"/>
      <c r="I346" s="93"/>
      <c r="J346" s="93"/>
      <c r="K346" s="93"/>
      <c r="L346" s="93"/>
      <c r="M346" s="93"/>
      <c r="N346" s="93"/>
      <c r="O346" s="93"/>
      <c r="P346" s="93"/>
      <c r="Q346" s="93"/>
      <c r="R346" s="93"/>
      <c r="S346" s="93"/>
      <c r="T346" s="93"/>
      <c r="U346" s="93"/>
      <c r="V346" s="93"/>
      <c r="W346" s="93"/>
      <c r="X346" s="93"/>
    </row>
    <row r="347" spans="1:24" ht="15.75" customHeight="1" x14ac:dyDescent="0.25">
      <c r="A347" s="97"/>
      <c r="B347" s="97"/>
      <c r="C347" s="94"/>
      <c r="D347" s="95"/>
      <c r="E347" s="96"/>
      <c r="F347" s="93"/>
      <c r="G347" s="93"/>
      <c r="H347" s="93"/>
      <c r="I347" s="93"/>
      <c r="J347" s="93"/>
      <c r="K347" s="93"/>
      <c r="L347" s="93"/>
      <c r="M347" s="93"/>
      <c r="N347" s="93"/>
      <c r="O347" s="93"/>
      <c r="P347" s="93"/>
      <c r="Q347" s="93"/>
      <c r="R347" s="93"/>
      <c r="S347" s="93"/>
      <c r="T347" s="93"/>
      <c r="U347" s="93"/>
      <c r="V347" s="93"/>
      <c r="W347" s="93"/>
      <c r="X347" s="93"/>
    </row>
    <row r="348" spans="1:24" ht="15.75" customHeight="1" x14ac:dyDescent="0.25">
      <c r="A348" s="97"/>
      <c r="B348" s="97"/>
      <c r="C348" s="94"/>
      <c r="D348" s="95"/>
      <c r="E348" s="96"/>
      <c r="F348" s="93"/>
      <c r="G348" s="93"/>
      <c r="H348" s="93"/>
      <c r="I348" s="93"/>
      <c r="J348" s="93"/>
      <c r="K348" s="93"/>
      <c r="L348" s="93"/>
      <c r="M348" s="93"/>
      <c r="N348" s="93"/>
      <c r="O348" s="93"/>
      <c r="P348" s="93"/>
      <c r="Q348" s="93"/>
      <c r="R348" s="93"/>
      <c r="S348" s="93"/>
      <c r="T348" s="93"/>
      <c r="U348" s="93"/>
      <c r="V348" s="93"/>
      <c r="W348" s="93"/>
      <c r="X348" s="93"/>
    </row>
    <row r="349" spans="1:24" ht="15.75" customHeight="1" x14ac:dyDescent="0.25">
      <c r="A349" s="97"/>
      <c r="B349" s="97"/>
      <c r="C349" s="94"/>
      <c r="D349" s="95"/>
      <c r="E349" s="96"/>
      <c r="F349" s="93"/>
      <c r="G349" s="93"/>
      <c r="H349" s="93"/>
      <c r="I349" s="93"/>
      <c r="J349" s="93"/>
      <c r="K349" s="93"/>
      <c r="L349" s="93"/>
      <c r="M349" s="93"/>
      <c r="N349" s="93"/>
      <c r="O349" s="93"/>
      <c r="P349" s="93"/>
      <c r="Q349" s="93"/>
      <c r="R349" s="93"/>
      <c r="S349" s="93"/>
      <c r="T349" s="93"/>
      <c r="U349" s="93"/>
      <c r="V349" s="93"/>
      <c r="W349" s="93"/>
      <c r="X349" s="93"/>
    </row>
    <row r="350" spans="1:24" ht="15.75" customHeight="1" x14ac:dyDescent="0.25">
      <c r="A350" s="97"/>
      <c r="B350" s="97"/>
      <c r="C350" s="94"/>
      <c r="D350" s="95"/>
      <c r="E350" s="96"/>
      <c r="F350" s="93"/>
      <c r="G350" s="93"/>
      <c r="H350" s="93"/>
      <c r="I350" s="93"/>
      <c r="J350" s="93"/>
      <c r="K350" s="93"/>
      <c r="L350" s="93"/>
      <c r="M350" s="93"/>
      <c r="N350" s="93"/>
      <c r="O350" s="93"/>
      <c r="P350" s="93"/>
      <c r="Q350" s="93"/>
      <c r="R350" s="93"/>
      <c r="S350" s="93"/>
      <c r="T350" s="93"/>
      <c r="U350" s="93"/>
      <c r="V350" s="93"/>
      <c r="W350" s="93"/>
      <c r="X350" s="93"/>
    </row>
    <row r="351" spans="1:24" ht="15.75" customHeight="1" x14ac:dyDescent="0.25">
      <c r="A351" s="97"/>
      <c r="B351" s="97"/>
      <c r="C351" s="94"/>
      <c r="D351" s="95"/>
      <c r="E351" s="96"/>
      <c r="F351" s="93"/>
      <c r="G351" s="93"/>
      <c r="H351" s="93"/>
      <c r="I351" s="93"/>
      <c r="J351" s="93"/>
      <c r="K351" s="93"/>
      <c r="L351" s="93"/>
      <c r="M351" s="93"/>
      <c r="N351" s="93"/>
      <c r="O351" s="93"/>
      <c r="P351" s="93"/>
      <c r="Q351" s="93"/>
      <c r="R351" s="93"/>
      <c r="S351" s="93"/>
      <c r="T351" s="93"/>
      <c r="U351" s="93"/>
      <c r="V351" s="93"/>
      <c r="W351" s="93"/>
      <c r="X351" s="93"/>
    </row>
    <row r="352" spans="1:24" ht="15.75" customHeight="1" x14ac:dyDescent="0.25">
      <c r="A352" s="97"/>
      <c r="B352" s="97"/>
      <c r="C352" s="94"/>
      <c r="D352" s="95"/>
      <c r="E352" s="96"/>
      <c r="F352" s="93"/>
      <c r="G352" s="93"/>
      <c r="H352" s="93"/>
      <c r="I352" s="93"/>
      <c r="J352" s="93"/>
      <c r="K352" s="93"/>
      <c r="L352" s="93"/>
      <c r="M352" s="93"/>
      <c r="N352" s="93"/>
      <c r="O352" s="93"/>
      <c r="P352" s="93"/>
      <c r="Q352" s="93"/>
      <c r="R352" s="93"/>
      <c r="S352" s="93"/>
      <c r="T352" s="93"/>
      <c r="U352" s="93"/>
      <c r="V352" s="93"/>
      <c r="W352" s="93"/>
      <c r="X352" s="93"/>
    </row>
    <row r="353" spans="1:24" ht="15.75" customHeight="1" x14ac:dyDescent="0.25">
      <c r="A353" s="97"/>
      <c r="B353" s="97"/>
      <c r="C353" s="94"/>
      <c r="D353" s="95"/>
      <c r="E353" s="96"/>
      <c r="F353" s="93"/>
      <c r="G353" s="93"/>
      <c r="H353" s="93"/>
      <c r="I353" s="93"/>
      <c r="J353" s="93"/>
      <c r="K353" s="93"/>
      <c r="L353" s="93"/>
      <c r="M353" s="93"/>
      <c r="N353" s="93"/>
      <c r="O353" s="93"/>
      <c r="P353" s="93"/>
      <c r="Q353" s="93"/>
      <c r="R353" s="93"/>
      <c r="S353" s="93"/>
      <c r="T353" s="93"/>
      <c r="U353" s="93"/>
      <c r="V353" s="93"/>
      <c r="W353" s="93"/>
      <c r="X353" s="93"/>
    </row>
    <row r="354" spans="1:24" ht="15.75" customHeight="1" x14ac:dyDescent="0.25">
      <c r="A354" s="97"/>
      <c r="B354" s="97"/>
      <c r="C354" s="94"/>
      <c r="D354" s="95"/>
      <c r="E354" s="96"/>
      <c r="F354" s="93"/>
      <c r="G354" s="93"/>
      <c r="H354" s="93"/>
      <c r="I354" s="93"/>
      <c r="J354" s="93"/>
      <c r="K354" s="93"/>
      <c r="L354" s="93"/>
      <c r="M354" s="93"/>
      <c r="N354" s="93"/>
      <c r="O354" s="93"/>
      <c r="P354" s="93"/>
      <c r="Q354" s="93"/>
      <c r="R354" s="93"/>
      <c r="S354" s="93"/>
      <c r="T354" s="93"/>
      <c r="U354" s="93"/>
      <c r="V354" s="93"/>
      <c r="W354" s="93"/>
      <c r="X354" s="93"/>
    </row>
    <row r="355" spans="1:24" ht="15.75" customHeight="1" x14ac:dyDescent="0.25">
      <c r="A355" s="97"/>
      <c r="B355" s="97"/>
      <c r="C355" s="94"/>
      <c r="D355" s="95"/>
      <c r="E355" s="96"/>
      <c r="F355" s="93"/>
      <c r="G355" s="93"/>
      <c r="H355" s="93"/>
      <c r="I355" s="93"/>
      <c r="J355" s="93"/>
      <c r="K355" s="93"/>
      <c r="L355" s="93"/>
      <c r="M355" s="93"/>
      <c r="N355" s="93"/>
      <c r="O355" s="93"/>
      <c r="P355" s="93"/>
      <c r="Q355" s="93"/>
      <c r="R355" s="93"/>
      <c r="S355" s="93"/>
      <c r="T355" s="93"/>
      <c r="U355" s="93"/>
      <c r="V355" s="93"/>
      <c r="W355" s="93"/>
      <c r="X355" s="93"/>
    </row>
    <row r="356" spans="1:24" ht="15.75" customHeight="1" x14ac:dyDescent="0.25">
      <c r="A356" s="97"/>
      <c r="B356" s="97"/>
      <c r="C356" s="94"/>
      <c r="D356" s="95"/>
      <c r="E356" s="96"/>
      <c r="F356" s="93"/>
      <c r="G356" s="93"/>
      <c r="H356" s="93"/>
      <c r="I356" s="93"/>
      <c r="J356" s="93"/>
      <c r="K356" s="93"/>
      <c r="L356" s="93"/>
      <c r="M356" s="93"/>
      <c r="N356" s="93"/>
      <c r="O356" s="93"/>
      <c r="P356" s="93"/>
      <c r="Q356" s="93"/>
      <c r="R356" s="93"/>
      <c r="S356" s="93"/>
      <c r="T356" s="93"/>
      <c r="U356" s="93"/>
      <c r="V356" s="93"/>
      <c r="W356" s="93"/>
      <c r="X356" s="93"/>
    </row>
    <row r="357" spans="1:24" ht="15.75" customHeight="1" x14ac:dyDescent="0.25">
      <c r="A357" s="97"/>
      <c r="B357" s="97"/>
      <c r="C357" s="94"/>
      <c r="D357" s="95"/>
      <c r="E357" s="96"/>
      <c r="F357" s="93"/>
      <c r="G357" s="93"/>
      <c r="H357" s="93"/>
      <c r="I357" s="93"/>
      <c r="J357" s="93"/>
      <c r="K357" s="93"/>
      <c r="L357" s="93"/>
      <c r="M357" s="93"/>
      <c r="N357" s="93"/>
      <c r="O357" s="93"/>
      <c r="P357" s="93"/>
      <c r="Q357" s="93"/>
      <c r="R357" s="93"/>
      <c r="S357" s="93"/>
      <c r="T357" s="93"/>
      <c r="U357" s="93"/>
      <c r="V357" s="93"/>
      <c r="W357" s="93"/>
      <c r="X357" s="93"/>
    </row>
    <row r="358" spans="1:24" ht="15.75" customHeight="1" x14ac:dyDescent="0.25">
      <c r="A358" s="97"/>
      <c r="B358" s="97"/>
      <c r="C358" s="94"/>
      <c r="D358" s="95"/>
      <c r="E358" s="96"/>
      <c r="F358" s="93"/>
      <c r="G358" s="93"/>
      <c r="H358" s="93"/>
      <c r="I358" s="93"/>
      <c r="J358" s="93"/>
      <c r="K358" s="93"/>
      <c r="L358" s="93"/>
      <c r="M358" s="93"/>
      <c r="N358" s="93"/>
      <c r="O358" s="93"/>
      <c r="P358" s="93"/>
      <c r="Q358" s="93"/>
      <c r="R358" s="93"/>
      <c r="S358" s="93"/>
      <c r="T358" s="93"/>
      <c r="U358" s="93"/>
      <c r="V358" s="93"/>
      <c r="W358" s="93"/>
      <c r="X358" s="93"/>
    </row>
    <row r="359" spans="1:24" ht="15.75" customHeight="1" x14ac:dyDescent="0.25">
      <c r="A359" s="97"/>
      <c r="B359" s="97"/>
      <c r="C359" s="94"/>
      <c r="D359" s="95"/>
      <c r="E359" s="96"/>
      <c r="F359" s="93"/>
      <c r="G359" s="93"/>
      <c r="H359" s="93"/>
      <c r="I359" s="93"/>
      <c r="J359" s="93"/>
      <c r="K359" s="93"/>
      <c r="L359" s="93"/>
      <c r="M359" s="93"/>
      <c r="N359" s="93"/>
      <c r="O359" s="93"/>
      <c r="P359" s="93"/>
      <c r="Q359" s="93"/>
      <c r="R359" s="93"/>
      <c r="S359" s="93"/>
      <c r="T359" s="93"/>
      <c r="U359" s="93"/>
      <c r="V359" s="93"/>
      <c r="W359" s="93"/>
      <c r="X359" s="93"/>
    </row>
    <row r="360" spans="1:24" ht="15.75" customHeight="1" x14ac:dyDescent="0.25">
      <c r="A360" s="97"/>
      <c r="B360" s="97"/>
      <c r="C360" s="94"/>
      <c r="D360" s="95"/>
      <c r="E360" s="96"/>
      <c r="F360" s="93"/>
      <c r="G360" s="93"/>
      <c r="H360" s="93"/>
      <c r="I360" s="93"/>
      <c r="J360" s="93"/>
      <c r="K360" s="93"/>
      <c r="L360" s="93"/>
      <c r="M360" s="93"/>
      <c r="N360" s="93"/>
      <c r="O360" s="93"/>
      <c r="P360" s="93"/>
      <c r="Q360" s="93"/>
      <c r="R360" s="93"/>
      <c r="S360" s="93"/>
      <c r="T360" s="93"/>
      <c r="U360" s="93"/>
      <c r="V360" s="93"/>
      <c r="W360" s="93"/>
      <c r="X360" s="93"/>
    </row>
    <row r="361" spans="1:24" ht="15.75" customHeight="1" x14ac:dyDescent="0.25">
      <c r="A361" s="97"/>
      <c r="B361" s="97"/>
      <c r="C361" s="94"/>
      <c r="D361" s="95"/>
      <c r="E361" s="96"/>
      <c r="F361" s="93"/>
      <c r="G361" s="93"/>
      <c r="H361" s="93"/>
      <c r="I361" s="93"/>
      <c r="J361" s="93"/>
      <c r="K361" s="93"/>
      <c r="L361" s="93"/>
      <c r="M361" s="93"/>
      <c r="N361" s="93"/>
      <c r="O361" s="93"/>
      <c r="P361" s="93"/>
      <c r="Q361" s="93"/>
      <c r="R361" s="93"/>
      <c r="S361" s="93"/>
      <c r="T361" s="93"/>
      <c r="U361" s="93"/>
      <c r="V361" s="93"/>
      <c r="W361" s="93"/>
      <c r="X361" s="93"/>
    </row>
    <row r="362" spans="1:24" ht="15.75" customHeight="1" x14ac:dyDescent="0.25">
      <c r="A362" s="97"/>
      <c r="B362" s="97"/>
      <c r="C362" s="94"/>
      <c r="D362" s="95"/>
      <c r="E362" s="96"/>
      <c r="F362" s="93"/>
      <c r="G362" s="93"/>
      <c r="H362" s="93"/>
      <c r="I362" s="93"/>
      <c r="J362" s="93"/>
      <c r="K362" s="93"/>
      <c r="L362" s="93"/>
      <c r="M362" s="93"/>
      <c r="N362" s="93"/>
      <c r="O362" s="93"/>
      <c r="P362" s="93"/>
      <c r="Q362" s="93"/>
      <c r="R362" s="93"/>
      <c r="S362" s="93"/>
      <c r="T362" s="93"/>
      <c r="U362" s="93"/>
      <c r="V362" s="93"/>
      <c r="W362" s="93"/>
      <c r="X362" s="93"/>
    </row>
    <row r="363" spans="1:24" ht="15.75" customHeight="1" x14ac:dyDescent="0.25">
      <c r="A363" s="97"/>
      <c r="B363" s="97"/>
      <c r="C363" s="94"/>
      <c r="D363" s="95"/>
      <c r="E363" s="96"/>
      <c r="F363" s="93"/>
      <c r="G363" s="93"/>
      <c r="H363" s="93"/>
      <c r="I363" s="93"/>
      <c r="J363" s="93"/>
      <c r="K363" s="93"/>
      <c r="L363" s="93"/>
      <c r="M363" s="93"/>
      <c r="N363" s="93"/>
      <c r="O363" s="93"/>
      <c r="P363" s="93"/>
      <c r="Q363" s="93"/>
      <c r="R363" s="93"/>
      <c r="S363" s="93"/>
      <c r="T363" s="93"/>
      <c r="U363" s="93"/>
      <c r="V363" s="93"/>
      <c r="W363" s="93"/>
      <c r="X363" s="93"/>
    </row>
    <row r="364" spans="1:24" ht="15.75" customHeight="1" x14ac:dyDescent="0.25">
      <c r="A364" s="97"/>
      <c r="B364" s="97"/>
      <c r="C364" s="94"/>
      <c r="D364" s="95"/>
      <c r="E364" s="96"/>
      <c r="F364" s="93"/>
      <c r="G364" s="93"/>
      <c r="H364" s="93"/>
      <c r="I364" s="93"/>
      <c r="J364" s="93"/>
      <c r="K364" s="93"/>
      <c r="L364" s="93"/>
      <c r="M364" s="93"/>
      <c r="N364" s="93"/>
      <c r="O364" s="93"/>
      <c r="P364" s="93"/>
      <c r="Q364" s="93"/>
      <c r="R364" s="93"/>
      <c r="S364" s="93"/>
      <c r="T364" s="93"/>
      <c r="U364" s="93"/>
      <c r="V364" s="93"/>
      <c r="W364" s="93"/>
      <c r="X364" s="93"/>
    </row>
    <row r="365" spans="1:24" ht="15.75" customHeight="1" x14ac:dyDescent="0.25">
      <c r="A365" s="97"/>
      <c r="B365" s="97"/>
      <c r="C365" s="94"/>
      <c r="D365" s="95"/>
      <c r="E365" s="96"/>
      <c r="F365" s="93"/>
      <c r="G365" s="93"/>
      <c r="H365" s="93"/>
      <c r="I365" s="93"/>
      <c r="J365" s="93"/>
      <c r="K365" s="93"/>
      <c r="L365" s="93"/>
      <c r="M365" s="93"/>
      <c r="N365" s="93"/>
      <c r="O365" s="93"/>
      <c r="P365" s="93"/>
      <c r="Q365" s="93"/>
      <c r="R365" s="93"/>
      <c r="S365" s="93"/>
      <c r="T365" s="93"/>
      <c r="U365" s="93"/>
      <c r="V365" s="93"/>
      <c r="W365" s="93"/>
      <c r="X365" s="93"/>
    </row>
    <row r="366" spans="1:24" ht="15.75" customHeight="1" x14ac:dyDescent="0.25">
      <c r="A366" s="97"/>
      <c r="B366" s="97"/>
      <c r="C366" s="94"/>
      <c r="D366" s="95"/>
      <c r="E366" s="96"/>
      <c r="F366" s="93"/>
      <c r="G366" s="93"/>
      <c r="H366" s="93"/>
      <c r="I366" s="93"/>
      <c r="J366" s="93"/>
      <c r="K366" s="93"/>
      <c r="L366" s="93"/>
      <c r="M366" s="93"/>
      <c r="N366" s="93"/>
      <c r="O366" s="93"/>
      <c r="P366" s="93"/>
      <c r="Q366" s="93"/>
      <c r="R366" s="93"/>
      <c r="S366" s="93"/>
      <c r="T366" s="93"/>
      <c r="U366" s="93"/>
      <c r="V366" s="93"/>
      <c r="W366" s="93"/>
      <c r="X366" s="93"/>
    </row>
    <row r="367" spans="1:24" ht="15.75" customHeight="1" x14ac:dyDescent="0.25">
      <c r="A367" s="97"/>
      <c r="B367" s="97"/>
      <c r="C367" s="94"/>
      <c r="D367" s="95"/>
      <c r="E367" s="96"/>
      <c r="F367" s="93"/>
      <c r="G367" s="93"/>
      <c r="H367" s="93"/>
      <c r="I367" s="93"/>
      <c r="J367" s="93"/>
      <c r="K367" s="93"/>
      <c r="L367" s="93"/>
      <c r="M367" s="93"/>
      <c r="N367" s="93"/>
      <c r="O367" s="93"/>
      <c r="P367" s="93"/>
      <c r="Q367" s="93"/>
      <c r="R367" s="93"/>
      <c r="S367" s="93"/>
      <c r="T367" s="93"/>
      <c r="U367" s="93"/>
      <c r="V367" s="93"/>
      <c r="W367" s="93"/>
      <c r="X367" s="93"/>
    </row>
    <row r="368" spans="1:24" ht="15.75" customHeight="1" x14ac:dyDescent="0.25">
      <c r="A368" s="97"/>
      <c r="B368" s="97"/>
      <c r="C368" s="94"/>
      <c r="D368" s="95"/>
      <c r="E368" s="96"/>
      <c r="F368" s="93"/>
      <c r="G368" s="93"/>
      <c r="H368" s="93"/>
      <c r="I368" s="93"/>
      <c r="J368" s="93"/>
      <c r="K368" s="93"/>
      <c r="L368" s="93"/>
      <c r="M368" s="93"/>
      <c r="N368" s="93"/>
      <c r="O368" s="93"/>
      <c r="P368" s="93"/>
      <c r="Q368" s="93"/>
      <c r="R368" s="93"/>
      <c r="S368" s="93"/>
      <c r="T368" s="93"/>
      <c r="U368" s="93"/>
      <c r="V368" s="93"/>
      <c r="W368" s="93"/>
      <c r="X368" s="93"/>
    </row>
    <row r="369" spans="1:24" ht="15.75" customHeight="1" x14ac:dyDescent="0.25">
      <c r="A369" s="97"/>
      <c r="B369" s="97"/>
      <c r="C369" s="94"/>
      <c r="D369" s="95"/>
      <c r="E369" s="96"/>
      <c r="F369" s="93"/>
      <c r="G369" s="93"/>
      <c r="H369" s="93"/>
      <c r="I369" s="93"/>
      <c r="J369" s="93"/>
      <c r="K369" s="93"/>
      <c r="L369" s="93"/>
      <c r="M369" s="93"/>
      <c r="N369" s="93"/>
      <c r="O369" s="93"/>
      <c r="P369" s="93"/>
      <c r="Q369" s="93"/>
      <c r="R369" s="93"/>
      <c r="S369" s="93"/>
      <c r="T369" s="93"/>
      <c r="U369" s="93"/>
      <c r="V369" s="93"/>
      <c r="W369" s="93"/>
      <c r="X369" s="93"/>
    </row>
    <row r="370" spans="1:24" ht="15.75" customHeight="1" x14ac:dyDescent="0.25">
      <c r="A370" s="97"/>
      <c r="B370" s="97"/>
      <c r="C370" s="94"/>
      <c r="D370" s="95"/>
      <c r="E370" s="96"/>
      <c r="F370" s="93"/>
      <c r="G370" s="93"/>
      <c r="H370" s="93"/>
      <c r="I370" s="93"/>
      <c r="J370" s="93"/>
      <c r="K370" s="93"/>
      <c r="L370" s="93"/>
      <c r="M370" s="93"/>
      <c r="N370" s="93"/>
      <c r="O370" s="93"/>
      <c r="P370" s="93"/>
      <c r="Q370" s="93"/>
      <c r="R370" s="93"/>
      <c r="S370" s="93"/>
      <c r="T370" s="93"/>
      <c r="U370" s="93"/>
      <c r="V370" s="93"/>
      <c r="W370" s="93"/>
      <c r="X370" s="93"/>
    </row>
    <row r="371" spans="1:24" ht="15.75" customHeight="1" x14ac:dyDescent="0.25">
      <c r="A371" s="97"/>
      <c r="B371" s="97"/>
      <c r="C371" s="94"/>
      <c r="D371" s="95"/>
      <c r="E371" s="96"/>
      <c r="F371" s="93"/>
      <c r="G371" s="93"/>
      <c r="H371" s="93"/>
      <c r="I371" s="93"/>
      <c r="J371" s="93"/>
      <c r="K371" s="93"/>
      <c r="L371" s="93"/>
      <c r="M371" s="93"/>
      <c r="N371" s="93"/>
      <c r="O371" s="93"/>
      <c r="P371" s="93"/>
      <c r="Q371" s="93"/>
      <c r="R371" s="93"/>
      <c r="S371" s="93"/>
      <c r="T371" s="93"/>
      <c r="U371" s="93"/>
      <c r="V371" s="93"/>
      <c r="W371" s="93"/>
      <c r="X371" s="93"/>
    </row>
    <row r="372" spans="1:24" ht="15.75" customHeight="1" x14ac:dyDescent="0.25">
      <c r="A372" s="97"/>
      <c r="B372" s="97"/>
      <c r="C372" s="94"/>
      <c r="D372" s="95"/>
      <c r="E372" s="96"/>
      <c r="F372" s="93"/>
      <c r="G372" s="93"/>
      <c r="H372" s="93"/>
      <c r="I372" s="93"/>
      <c r="J372" s="93"/>
      <c r="K372" s="93"/>
      <c r="L372" s="93"/>
      <c r="M372" s="93"/>
      <c r="N372" s="93"/>
      <c r="O372" s="93"/>
      <c r="P372" s="93"/>
      <c r="Q372" s="93"/>
      <c r="R372" s="93"/>
      <c r="S372" s="93"/>
      <c r="T372" s="93"/>
      <c r="U372" s="93"/>
      <c r="V372" s="93"/>
      <c r="W372" s="93"/>
      <c r="X372" s="93"/>
    </row>
    <row r="373" spans="1:24" ht="15.75" customHeight="1" x14ac:dyDescent="0.25">
      <c r="A373" s="97"/>
      <c r="B373" s="97"/>
      <c r="C373" s="94"/>
      <c r="D373" s="95"/>
      <c r="E373" s="96"/>
      <c r="F373" s="93"/>
      <c r="G373" s="93"/>
      <c r="H373" s="93"/>
      <c r="I373" s="93"/>
      <c r="J373" s="93"/>
      <c r="K373" s="93"/>
      <c r="L373" s="93"/>
      <c r="M373" s="93"/>
      <c r="N373" s="93"/>
      <c r="O373" s="93"/>
      <c r="P373" s="93"/>
      <c r="Q373" s="93"/>
      <c r="R373" s="93"/>
      <c r="S373" s="93"/>
      <c r="T373" s="93"/>
      <c r="U373" s="93"/>
      <c r="V373" s="93"/>
      <c r="W373" s="93"/>
      <c r="X373" s="93"/>
    </row>
    <row r="374" spans="1:24" ht="15.75" customHeight="1" x14ac:dyDescent="0.25">
      <c r="A374" s="97"/>
      <c r="B374" s="97"/>
      <c r="C374" s="94"/>
      <c r="D374" s="95"/>
      <c r="E374" s="96"/>
      <c r="F374" s="93"/>
      <c r="G374" s="93"/>
      <c r="H374" s="93"/>
      <c r="I374" s="93"/>
      <c r="J374" s="93"/>
      <c r="K374" s="93"/>
      <c r="L374" s="93"/>
      <c r="M374" s="93"/>
      <c r="N374" s="93"/>
      <c r="O374" s="93"/>
      <c r="P374" s="93"/>
      <c r="Q374" s="93"/>
      <c r="R374" s="93"/>
      <c r="S374" s="93"/>
      <c r="T374" s="93"/>
      <c r="U374" s="93"/>
      <c r="V374" s="93"/>
      <c r="W374" s="93"/>
      <c r="X374" s="93"/>
    </row>
    <row r="375" spans="1:24" ht="15.75" customHeight="1" x14ac:dyDescent="0.25">
      <c r="A375" s="97"/>
      <c r="B375" s="97"/>
      <c r="C375" s="94"/>
      <c r="D375" s="95"/>
      <c r="E375" s="96"/>
      <c r="F375" s="93"/>
      <c r="G375" s="93"/>
      <c r="H375" s="93"/>
      <c r="I375" s="93"/>
      <c r="J375" s="93"/>
      <c r="K375" s="93"/>
      <c r="L375" s="93"/>
      <c r="M375" s="93"/>
      <c r="N375" s="93"/>
      <c r="O375" s="93"/>
      <c r="P375" s="93"/>
      <c r="Q375" s="93"/>
      <c r="R375" s="93"/>
      <c r="S375" s="93"/>
      <c r="T375" s="93"/>
      <c r="U375" s="93"/>
      <c r="V375" s="93"/>
      <c r="W375" s="93"/>
      <c r="X375" s="93"/>
    </row>
    <row r="376" spans="1:24" ht="15.75" customHeight="1" x14ac:dyDescent="0.25">
      <c r="A376" s="97"/>
      <c r="B376" s="97"/>
      <c r="C376" s="94"/>
      <c r="D376" s="95"/>
      <c r="E376" s="96"/>
      <c r="F376" s="93"/>
      <c r="G376" s="93"/>
      <c r="H376" s="93"/>
      <c r="I376" s="93"/>
      <c r="J376" s="93"/>
      <c r="K376" s="93"/>
      <c r="L376" s="93"/>
      <c r="M376" s="93"/>
      <c r="N376" s="93"/>
      <c r="O376" s="93"/>
      <c r="P376" s="93"/>
      <c r="Q376" s="93"/>
      <c r="R376" s="93"/>
      <c r="S376" s="93"/>
      <c r="T376" s="93"/>
      <c r="U376" s="93"/>
      <c r="V376" s="93"/>
      <c r="W376" s="93"/>
      <c r="X376" s="93"/>
    </row>
    <row r="377" spans="1:24" ht="15.75" customHeight="1" x14ac:dyDescent="0.25">
      <c r="A377" s="97"/>
      <c r="B377" s="97"/>
      <c r="C377" s="94"/>
      <c r="D377" s="95"/>
      <c r="E377" s="96"/>
      <c r="F377" s="93"/>
      <c r="G377" s="93"/>
      <c r="H377" s="93"/>
      <c r="I377" s="93"/>
      <c r="J377" s="93"/>
      <c r="K377" s="93"/>
      <c r="L377" s="93"/>
      <c r="M377" s="93"/>
      <c r="N377" s="93"/>
      <c r="O377" s="93"/>
      <c r="P377" s="93"/>
      <c r="Q377" s="93"/>
      <c r="R377" s="93"/>
      <c r="S377" s="93"/>
      <c r="T377" s="93"/>
      <c r="U377" s="93"/>
      <c r="V377" s="93"/>
      <c r="W377" s="93"/>
      <c r="X377" s="93"/>
    </row>
    <row r="378" spans="1:24" ht="15.75" customHeight="1" x14ac:dyDescent="0.25">
      <c r="A378" s="97"/>
      <c r="B378" s="97"/>
      <c r="C378" s="94"/>
      <c r="D378" s="95"/>
      <c r="E378" s="96"/>
      <c r="F378" s="93"/>
      <c r="G378" s="93"/>
      <c r="H378" s="93"/>
      <c r="I378" s="93"/>
      <c r="J378" s="93"/>
      <c r="K378" s="93"/>
      <c r="L378" s="93"/>
      <c r="M378" s="93"/>
      <c r="N378" s="93"/>
      <c r="O378" s="93"/>
      <c r="P378" s="93"/>
      <c r="Q378" s="93"/>
      <c r="R378" s="93"/>
      <c r="S378" s="93"/>
      <c r="T378" s="93"/>
      <c r="U378" s="93"/>
      <c r="V378" s="93"/>
      <c r="W378" s="93"/>
      <c r="X378" s="93"/>
    </row>
    <row r="379" spans="1:24" ht="15.75" customHeight="1" x14ac:dyDescent="0.25">
      <c r="A379" s="97"/>
      <c r="B379" s="97"/>
      <c r="C379" s="94"/>
      <c r="D379" s="95"/>
      <c r="E379" s="96"/>
      <c r="F379" s="93"/>
      <c r="G379" s="93"/>
      <c r="H379" s="93"/>
      <c r="I379" s="93"/>
      <c r="J379" s="93"/>
      <c r="K379" s="93"/>
      <c r="L379" s="93"/>
      <c r="M379" s="93"/>
      <c r="N379" s="93"/>
      <c r="O379" s="93"/>
      <c r="P379" s="93"/>
      <c r="Q379" s="93"/>
      <c r="R379" s="93"/>
      <c r="S379" s="93"/>
      <c r="T379" s="93"/>
      <c r="U379" s="93"/>
      <c r="V379" s="93"/>
      <c r="W379" s="93"/>
      <c r="X379" s="93"/>
    </row>
    <row r="380" spans="1:24" ht="15.75" customHeight="1" x14ac:dyDescent="0.25">
      <c r="A380" s="97"/>
      <c r="B380" s="97"/>
      <c r="C380" s="94"/>
      <c r="D380" s="95"/>
      <c r="E380" s="96"/>
      <c r="F380" s="93"/>
      <c r="G380" s="93"/>
      <c r="H380" s="93"/>
      <c r="I380" s="93"/>
      <c r="J380" s="93"/>
      <c r="K380" s="93"/>
      <c r="L380" s="93"/>
      <c r="M380" s="93"/>
      <c r="N380" s="93"/>
      <c r="O380" s="93"/>
      <c r="P380" s="93"/>
      <c r="Q380" s="93"/>
      <c r="R380" s="93"/>
      <c r="S380" s="93"/>
      <c r="T380" s="93"/>
      <c r="U380" s="93"/>
      <c r="V380" s="93"/>
      <c r="W380" s="93"/>
      <c r="X380" s="93"/>
    </row>
    <row r="381" spans="1:24" ht="15.75" customHeight="1" x14ac:dyDescent="0.25">
      <c r="A381" s="97"/>
      <c r="B381" s="97"/>
      <c r="C381" s="94"/>
      <c r="D381" s="95"/>
      <c r="E381" s="96"/>
      <c r="F381" s="93"/>
      <c r="G381" s="93"/>
      <c r="H381" s="93"/>
      <c r="I381" s="93"/>
      <c r="J381" s="93"/>
      <c r="K381" s="93"/>
      <c r="L381" s="93"/>
      <c r="M381" s="93"/>
      <c r="N381" s="93"/>
      <c r="O381" s="93"/>
      <c r="P381" s="93"/>
      <c r="Q381" s="93"/>
      <c r="R381" s="93"/>
      <c r="S381" s="93"/>
      <c r="T381" s="93"/>
      <c r="U381" s="93"/>
      <c r="V381" s="93"/>
      <c r="W381" s="93"/>
      <c r="X381" s="93"/>
    </row>
    <row r="382" spans="1:24" ht="15.75" customHeight="1" x14ac:dyDescent="0.25">
      <c r="A382" s="97"/>
      <c r="B382" s="97"/>
      <c r="C382" s="94"/>
      <c r="D382" s="95"/>
      <c r="E382" s="96"/>
      <c r="F382" s="93"/>
      <c r="G382" s="93"/>
      <c r="H382" s="93"/>
      <c r="I382" s="93"/>
      <c r="J382" s="93"/>
      <c r="K382" s="93"/>
      <c r="L382" s="93"/>
      <c r="M382" s="93"/>
      <c r="N382" s="93"/>
      <c r="O382" s="93"/>
      <c r="P382" s="93"/>
      <c r="Q382" s="93"/>
      <c r="R382" s="93"/>
      <c r="S382" s="93"/>
      <c r="T382" s="93"/>
      <c r="U382" s="93"/>
      <c r="V382" s="93"/>
      <c r="W382" s="93"/>
      <c r="X382" s="93"/>
    </row>
    <row r="383" spans="1:24" ht="15.75" customHeight="1" x14ac:dyDescent="0.25">
      <c r="A383" s="97"/>
      <c r="B383" s="97"/>
      <c r="C383" s="94"/>
      <c r="D383" s="95"/>
      <c r="E383" s="96"/>
      <c r="F383" s="93"/>
      <c r="G383" s="93"/>
      <c r="H383" s="93"/>
      <c r="I383" s="93"/>
      <c r="J383" s="93"/>
      <c r="K383" s="93"/>
      <c r="L383" s="93"/>
      <c r="M383" s="93"/>
      <c r="N383" s="93"/>
      <c r="O383" s="93"/>
      <c r="P383" s="93"/>
      <c r="Q383" s="93"/>
      <c r="R383" s="93"/>
      <c r="S383" s="93"/>
      <c r="T383" s="93"/>
      <c r="U383" s="93"/>
      <c r="V383" s="93"/>
      <c r="W383" s="93"/>
      <c r="X383" s="93"/>
    </row>
    <row r="384" spans="1:24" ht="15.75" customHeight="1" x14ac:dyDescent="0.25">
      <c r="A384" s="97"/>
      <c r="B384" s="97"/>
      <c r="C384" s="94"/>
      <c r="D384" s="95"/>
      <c r="E384" s="96"/>
      <c r="F384" s="93"/>
      <c r="G384" s="93"/>
      <c r="H384" s="93"/>
      <c r="I384" s="93"/>
      <c r="J384" s="93"/>
      <c r="K384" s="93"/>
      <c r="L384" s="93"/>
      <c r="M384" s="93"/>
      <c r="N384" s="93"/>
      <c r="O384" s="93"/>
      <c r="P384" s="93"/>
      <c r="Q384" s="93"/>
      <c r="R384" s="93"/>
      <c r="S384" s="93"/>
      <c r="T384" s="93"/>
      <c r="U384" s="93"/>
      <c r="V384" s="93"/>
      <c r="W384" s="93"/>
      <c r="X384" s="93"/>
    </row>
    <row r="385" spans="1:24" ht="15.75" customHeight="1" x14ac:dyDescent="0.25">
      <c r="A385" s="97"/>
      <c r="B385" s="97"/>
      <c r="C385" s="94"/>
      <c r="D385" s="95"/>
      <c r="E385" s="96"/>
      <c r="F385" s="93"/>
      <c r="G385" s="93"/>
      <c r="H385" s="93"/>
      <c r="I385" s="93"/>
      <c r="J385" s="93"/>
      <c r="K385" s="93"/>
      <c r="L385" s="93"/>
      <c r="M385" s="93"/>
      <c r="N385" s="93"/>
      <c r="O385" s="93"/>
      <c r="P385" s="93"/>
      <c r="Q385" s="93"/>
      <c r="R385" s="93"/>
      <c r="S385" s="93"/>
      <c r="T385" s="93"/>
      <c r="U385" s="93"/>
      <c r="V385" s="93"/>
      <c r="W385" s="93"/>
      <c r="X385" s="93"/>
    </row>
    <row r="386" spans="1:24" ht="15.75" customHeight="1" x14ac:dyDescent="0.25">
      <c r="A386" s="97"/>
      <c r="B386" s="97"/>
      <c r="C386" s="94"/>
      <c r="D386" s="95"/>
      <c r="E386" s="96"/>
      <c r="F386" s="93"/>
      <c r="G386" s="93"/>
      <c r="H386" s="93"/>
      <c r="I386" s="93"/>
      <c r="J386" s="93"/>
      <c r="K386" s="93"/>
      <c r="L386" s="93"/>
      <c r="M386" s="93"/>
      <c r="N386" s="93"/>
      <c r="O386" s="93"/>
      <c r="P386" s="93"/>
      <c r="Q386" s="93"/>
      <c r="R386" s="93"/>
      <c r="S386" s="93"/>
      <c r="T386" s="93"/>
      <c r="U386" s="93"/>
      <c r="V386" s="93"/>
      <c r="W386" s="93"/>
      <c r="X386" s="93"/>
    </row>
    <row r="387" spans="1:24" ht="15.75" customHeight="1" x14ac:dyDescent="0.25">
      <c r="A387" s="97"/>
      <c r="B387" s="97"/>
      <c r="C387" s="94"/>
      <c r="D387" s="95"/>
      <c r="E387" s="96"/>
      <c r="F387" s="93"/>
      <c r="G387" s="93"/>
      <c r="H387" s="93"/>
      <c r="I387" s="93"/>
      <c r="J387" s="93"/>
      <c r="K387" s="93"/>
      <c r="L387" s="93"/>
      <c r="M387" s="93"/>
      <c r="N387" s="93"/>
      <c r="O387" s="93"/>
      <c r="P387" s="93"/>
      <c r="Q387" s="93"/>
      <c r="R387" s="93"/>
      <c r="S387" s="93"/>
      <c r="T387" s="93"/>
      <c r="U387" s="93"/>
      <c r="V387" s="93"/>
      <c r="W387" s="93"/>
      <c r="X387" s="93"/>
    </row>
    <row r="388" spans="1:24" ht="15.75" customHeight="1" x14ac:dyDescent="0.2"/>
    <row r="389" spans="1:24" ht="15.75" customHeight="1" x14ac:dyDescent="0.2"/>
    <row r="390" spans="1:24" ht="15.75" customHeight="1" x14ac:dyDescent="0.2"/>
    <row r="391" spans="1:24" ht="15.75" customHeight="1" x14ac:dyDescent="0.2"/>
    <row r="392" spans="1:24" ht="15.75" customHeight="1" x14ac:dyDescent="0.2"/>
    <row r="393" spans="1:24" ht="15.75" customHeight="1" x14ac:dyDescent="0.2"/>
    <row r="394" spans="1:24" ht="15.75" customHeight="1" x14ac:dyDescent="0.2"/>
    <row r="395" spans="1:24" ht="15.75" customHeight="1" x14ac:dyDescent="0.2"/>
    <row r="396" spans="1:24" ht="15.75" customHeight="1" x14ac:dyDescent="0.2"/>
    <row r="397" spans="1:24" ht="15.75" customHeight="1" x14ac:dyDescent="0.2"/>
    <row r="398" spans="1:24" ht="15.75" customHeight="1" x14ac:dyDescent="0.2"/>
    <row r="399" spans="1:24" ht="15.75" customHeight="1" x14ac:dyDescent="0.2"/>
    <row r="400" spans="1:24"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B2:B9"/>
    <mergeCell ref="C2:D2"/>
    <mergeCell ref="B10:B18"/>
    <mergeCell ref="C10:D10"/>
    <mergeCell ref="B19:B32"/>
    <mergeCell ref="C19:D19"/>
    <mergeCell ref="C33:D33"/>
    <mergeCell ref="B102:B112"/>
    <mergeCell ref="B113:B124"/>
    <mergeCell ref="B125:B130"/>
    <mergeCell ref="B131:B141"/>
    <mergeCell ref="C113:D113"/>
    <mergeCell ref="C125:D125"/>
    <mergeCell ref="C131:D131"/>
    <mergeCell ref="B142:B154"/>
    <mergeCell ref="B155:B167"/>
    <mergeCell ref="B168:B187"/>
    <mergeCell ref="B33:B43"/>
    <mergeCell ref="B44:B53"/>
    <mergeCell ref="B54:B62"/>
    <mergeCell ref="B63:B68"/>
    <mergeCell ref="B69:B81"/>
    <mergeCell ref="B82:B90"/>
    <mergeCell ref="B91:B101"/>
    <mergeCell ref="C142:D142"/>
    <mergeCell ref="C155:D155"/>
    <mergeCell ref="C168:D168"/>
    <mergeCell ref="C44:D44"/>
    <mergeCell ref="C54:D54"/>
    <mergeCell ref="C63:D63"/>
    <mergeCell ref="C69:D69"/>
    <mergeCell ref="C82:D82"/>
    <mergeCell ref="C91:D91"/>
    <mergeCell ref="C102:D102"/>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1. Generalidades</vt:lpstr>
      <vt:lpstr>Anexo_Hoja de vida Indicador</vt:lpstr>
      <vt:lpstr>2. Actividades_Tareas_vig</vt:lpstr>
      <vt:lpstr>3. Metas Proyecto de Inv</vt:lpstr>
      <vt:lpstr>4. Magnitud_Presupuesto</vt:lpstr>
      <vt:lpstr>5. Metas_PDD</vt:lpstr>
      <vt:lpstr>6. Seguimiento presupuestal</vt:lpstr>
      <vt:lpstr>7. Territorialización</vt:lpstr>
      <vt:lpstr>ANEXO_ODS</vt:lpstr>
      <vt:lpstr>ANEXO_VARIABLES</vt:lpstr>
      <vt:lpstr>GLOSARIO</vt:lpstr>
      <vt:lpstr>INSTRUCCIÓN DE DILIGENCIAMIENTO</vt:lpstr>
      <vt:lpstr>INSTRUCTIVO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Liliana Sofia Navas Pineda</cp:lastModifiedBy>
  <dcterms:created xsi:type="dcterms:W3CDTF">2016-09-13T14:01:46Z</dcterms:created>
  <dcterms:modified xsi:type="dcterms:W3CDTF">2023-01-19T12:49:25Z</dcterms:modified>
</cp:coreProperties>
</file>