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mc:AlternateContent xmlns:mc="http://schemas.openxmlformats.org/markup-compatibility/2006">
    <mc:Choice Requires="x15">
      <x15ac:absPath xmlns:x15ac="http://schemas.microsoft.com/office/spreadsheetml/2010/11/ac" url="\\192.168.100.105\Control Interno1\23. Auditorias\03. PM\2021\PMI\PUBLICADOS\"/>
    </mc:Choice>
  </mc:AlternateContent>
  <xr:revisionPtr revIDLastSave="0" documentId="13_ncr:1_{330BBD3F-6E74-47AC-BA7B-90E324F3BAF1}" xr6:coauthVersionLast="47" xr6:coauthVersionMax="47" xr10:uidLastSave="{00000000-0000-0000-0000-000000000000}"/>
  <bookViews>
    <workbookView xWindow="-120" yWindow="-120" windowWidth="19440" windowHeight="15000" firstSheet="1" activeTab="2" xr2:uid="{00000000-000D-0000-FFFF-FFFF00000000}"/>
  </bookViews>
  <sheets>
    <sheet name="Base General" sheetId="1" state="hidden" r:id="rId1"/>
    <sheet name="DINAMICA" sheetId="23" r:id="rId2"/>
    <sheet name="ESTADO ACCIONES AGOSTO" sheetId="22" r:id="rId3"/>
    <sheet name="RESULTADO FENECIMIENTO" sheetId="28" state="hidden" r:id="rId4"/>
    <sheet name="COMPONENTES Y FACTORES" sheetId="29" state="hidden" r:id="rId5"/>
    <sheet name="Inicio de vigencia" sheetId="25" state="hidden" r:id="rId6"/>
  </sheets>
  <definedNames>
    <definedName name="__bookmark_1">'Base General'!$A$2:$X$42,#REF!,#REF!,#REF!,#REF!,#REF!,#REF!,#REF!,#REF!,#REF!,#REF!,#REF!,#REF!,#REF!,#REF!,#REF!,#REF!,#REF!,#REF!,#REF!,#REF!</definedName>
    <definedName name="_xlnm._FilterDatabase" localSheetId="0" hidden="1">'Base General'!$A$2:$X$811</definedName>
    <definedName name="_xlnm._FilterDatabase" localSheetId="2" hidden="1">'ESTADO ACCIONES AGOSTO'!$A$2:$AH$58</definedName>
    <definedName name="_xlnm.Print_Area" localSheetId="5">'Inicio de vigencia'!$A$1:$E$88</definedName>
  </definedNames>
  <calcPr calcId="191029"/>
  <pivotCaches>
    <pivotCache cacheId="8" r:id="rId7"/>
    <pivotCache cacheId="98" r:id="rId8"/>
    <pivotCache cacheId="104" r:id="rId9"/>
  </pivotCaches>
</workbook>
</file>

<file path=xl/calcChain.xml><?xml version="1.0" encoding="utf-8"?>
<calcChain xmlns="http://schemas.openxmlformats.org/spreadsheetml/2006/main">
  <c r="C65" i="25" l="1"/>
  <c r="B65" i="25"/>
  <c r="C63" i="25"/>
  <c r="B63" i="25"/>
  <c r="C60" i="25"/>
  <c r="B60" i="25"/>
  <c r="C58" i="25"/>
  <c r="B58" i="25"/>
  <c r="C57" i="25"/>
  <c r="B57" i="25"/>
  <c r="C54" i="25"/>
  <c r="B54" i="25"/>
  <c r="C53" i="25"/>
  <c r="B53" i="25"/>
  <c r="C51" i="25"/>
  <c r="B51" i="25"/>
  <c r="C50" i="25"/>
  <c r="C68" i="25" s="1"/>
  <c r="B50" i="25"/>
  <c r="B68" i="25" s="1"/>
  <c r="D14" i="25"/>
  <c r="C5" i="25"/>
  <c r="F28" i="29"/>
  <c r="F27" i="29"/>
  <c r="F26" i="29"/>
  <c r="F25" i="29"/>
  <c r="F24" i="29"/>
  <c r="F23" i="29"/>
  <c r="F22" i="29"/>
  <c r="F21" i="29"/>
  <c r="F20" i="29"/>
  <c r="H25" i="28"/>
  <c r="H23" i="28"/>
  <c r="H22" i="28"/>
  <c r="H21" i="28"/>
  <c r="H20" i="28"/>
  <c r="H19" i="28"/>
  <c r="H18" i="28"/>
  <c r="H11" i="28"/>
  <c r="H9" i="28"/>
  <c r="H8" i="28"/>
  <c r="H7" i="28"/>
  <c r="H6" i="28"/>
  <c r="H5" i="28"/>
  <c r="H4"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Janneth Romero Martinez</author>
  </authors>
  <commentList>
    <comment ref="A4" authorId="0" shapeId="0" xr:uid="{00000000-0006-0000-0300-00000100000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4" authorId="0" shapeId="0" xr:uid="{00000000-0006-0000-0300-00000200000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5" authorId="0" shapeId="0" xr:uid="{00000000-0006-0000-0300-000003000000}">
      <text>
        <r>
          <rPr>
            <b/>
            <sz val="9"/>
            <color indexed="81"/>
            <rFont val="Tahoma"/>
            <family val="2"/>
          </rPr>
          <t>Maria Janneth Romero Martinez:</t>
        </r>
        <r>
          <rPr>
            <sz val="9"/>
            <color indexed="81"/>
            <rFont val="Tahoma"/>
            <family val="2"/>
          </rPr>
          <t xml:space="preserve">
% de cumplimiento según el informe
</t>
        </r>
      </text>
    </comment>
    <comment ref="F5" authorId="0" shapeId="0" xr:uid="{00000000-0006-0000-0300-00000400000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6" authorId="0" shapeId="0" xr:uid="{00000000-0006-0000-0300-00000500000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8" authorId="0" shapeId="0" xr:uid="{00000000-0006-0000-0300-00000600000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8" authorId="0" shapeId="0" xr:uid="{00000000-0006-0000-0300-00000700000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10" authorId="0" shapeId="0" xr:uid="{00000000-0006-0000-0300-00000800000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10" authorId="0" shapeId="0" xr:uid="{00000000-0006-0000-0300-00000900000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11" authorId="0" shapeId="0" xr:uid="{00000000-0006-0000-0300-00000A000000}">
      <text>
        <r>
          <rPr>
            <b/>
            <sz val="9"/>
            <color indexed="81"/>
            <rFont val="Tahoma"/>
            <family val="2"/>
          </rPr>
          <t>Maria Janneth Romero Martinez:</t>
        </r>
        <r>
          <rPr>
            <sz val="9"/>
            <color indexed="81"/>
            <rFont val="Tahoma"/>
            <family val="2"/>
          </rPr>
          <t xml:space="preserve">
Subio: Antes de la presente evaluación, esta ponderación era del 10%</t>
        </r>
      </text>
    </comment>
    <comment ref="A18" authorId="0" shapeId="0" xr:uid="{00000000-0006-0000-0300-00000B00000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18" authorId="0" shapeId="0" xr:uid="{00000000-0006-0000-0300-00000C00000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19" authorId="0" shapeId="0" xr:uid="{00000000-0006-0000-0300-00000D000000}">
      <text>
        <r>
          <rPr>
            <b/>
            <sz val="9"/>
            <color indexed="81"/>
            <rFont val="Tahoma"/>
            <family val="2"/>
          </rPr>
          <t>Maria Janneth Romero Martinez:</t>
        </r>
        <r>
          <rPr>
            <sz val="9"/>
            <color indexed="81"/>
            <rFont val="Tahoma"/>
            <family val="2"/>
          </rPr>
          <t xml:space="preserve">
% de cumplimiento según el informe
</t>
        </r>
      </text>
    </comment>
    <comment ref="F19" authorId="0" shapeId="0" xr:uid="{00000000-0006-0000-0300-00000E00000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20" authorId="0" shapeId="0" xr:uid="{00000000-0006-0000-0300-00000F00000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22" authorId="0" shapeId="0" xr:uid="{00000000-0006-0000-0300-00001000000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22" authorId="0" shapeId="0" xr:uid="{00000000-0006-0000-0300-00001100000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24" authorId="0" shapeId="0" xr:uid="{00000000-0006-0000-0300-00001200000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24" authorId="0" shapeId="0" xr:uid="{00000000-0006-0000-0300-00001300000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25" authorId="0" shapeId="0" xr:uid="{00000000-0006-0000-0300-000014000000}">
      <text>
        <r>
          <rPr>
            <b/>
            <sz val="9"/>
            <color indexed="81"/>
            <rFont val="Tahoma"/>
            <family val="2"/>
          </rPr>
          <t>Maria Janneth Romero Martinez:</t>
        </r>
        <r>
          <rPr>
            <sz val="9"/>
            <color indexed="81"/>
            <rFont val="Tahoma"/>
            <family val="2"/>
          </rPr>
          <t xml:space="preserve">
Subio: Antes de la presente evaluación, esta ponderación era del 10%</t>
        </r>
      </text>
    </comment>
  </commentList>
</comments>
</file>

<file path=xl/sharedStrings.xml><?xml version="1.0" encoding="utf-8"?>
<sst xmlns="http://schemas.openxmlformats.org/spreadsheetml/2006/main" count="17244" uniqueCount="3241">
  <si>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</si>
  <si>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</si>
  <si>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</si>
  <si>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</si>
  <si>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</si>
  <si>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</si>
  <si>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</si>
  <si>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</si>
  <si>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</si>
  <si>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</si>
  <si>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</si>
  <si>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</si>
  <si>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</si>
  <si>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</si>
  <si>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</si>
  <si>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</si>
  <si>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</si>
  <si>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</si>
  <si>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</si>
  <si>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</si>
  <si>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</si>
  <si>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</si>
  <si>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</si>
  <si>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</si>
  <si>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</si>
  <si>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</si>
  <si>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</si>
  <si>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</si>
  <si>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</si>
  <si>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</si>
  <si>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</si>
  <si>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</si>
  <si>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</si>
  <si>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</si>
  <si>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</si>
  <si>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</si>
  <si>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</si>
  <si>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</si>
  <si>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</si>
  <si>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</si>
  <si>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</si>
  <si>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</si>
  <si>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</si>
  <si>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</si>
  <si>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</si>
  <si>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</si>
  <si>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</si>
  <si>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</si>
  <si>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</si>
  <si>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</si>
  <si>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</si>
  <si>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</si>
  <si>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</si>
  <si>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</si>
  <si>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</si>
  <si>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</si>
  <si>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</si>
  <si>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</si>
  <si>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</si>
  <si>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</si>
  <si>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</si>
  <si>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</si>
  <si>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</si>
  <si>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</si>
  <si>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</si>
  <si>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</si>
  <si>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</si>
  <si>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</si>
  <si>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</si>
  <si>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</si>
  <si>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</si>
  <si>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</si>
  <si>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</si>
  <si>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</si>
  <si>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</si>
  <si>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</si>
  <si>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</si>
  <si>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</si>
  <si>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</si>
  <si>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</si>
  <si>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</si>
  <si>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</si>
  <si>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</si>
  <si>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</si>
  <si>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</si>
  <si>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</si>
  <si>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</si>
  <si>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</si>
  <si>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</si>
  <si>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</si>
  <si>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</si>
  <si>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</si>
  <si>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</si>
  <si>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</si>
  <si>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</si>
  <si>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</si>
  <si>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</si>
  <si>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</si>
  <si>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</si>
  <si>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</si>
  <si>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</si>
  <si>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</si>
  <si>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</si>
  <si>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</si>
  <si>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</si>
  <si>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</si>
  <si>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</si>
  <si>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</si>
  <si>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</si>
  <si>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</si>
  <si>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</si>
  <si>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</si>
  <si>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</si>
  <si>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</si>
  <si>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</si>
  <si>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</si>
  <si>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</si>
  <si>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</si>
  <si>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</si>
  <si>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</si>
  <si>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</si>
  <si>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</si>
  <si>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</si>
  <si>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</si>
  <si>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</si>
  <si>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</si>
  <si>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</si>
  <si>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</si>
  <si>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</si>
  <si>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</si>
  <si>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</si>
  <si>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</si>
  <si>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</si>
  <si>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</si>
  <si>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</si>
  <si>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</si>
  <si>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</si>
  <si>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</si>
  <si>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</si>
  <si>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</si>
  <si>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</si>
  <si>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</si>
  <si>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</si>
  <si>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</si>
  <si>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</si>
  <si>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</si>
  <si>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</si>
  <si>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</si>
  <si>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</si>
  <si>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</si>
  <si>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</si>
  <si>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</si>
  <si>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</si>
  <si>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</si>
  <si>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</si>
  <si>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</si>
  <si>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</si>
  <si>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</si>
  <si>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</si>
  <si>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</si>
  <si>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</si>
  <si>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</si>
  <si>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</si>
  <si>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</si>
  <si>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</si>
  <si>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</si>
  <si>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</si>
  <si>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</si>
  <si>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</si>
  <si>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</si>
  <si>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</si>
  <si>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</si>
  <si>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</si>
  <si>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</si>
  <si>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</si>
  <si>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</si>
  <si>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</si>
  <si>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</si>
  <si>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</si>
  <si>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</si>
  <si>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</si>
  <si>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</si>
  <si>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</si>
  <si>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</si>
  <si>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</si>
  <si>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</si>
  <si>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</si>
  <si>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</si>
  <si>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</si>
  <si>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</si>
  <si>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</si>
  <si>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</si>
  <si>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</si>
  <si>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</si>
  <si>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</si>
  <si>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</si>
  <si>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</si>
  <si>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</si>
  <si>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</si>
  <si>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</si>
  <si>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</si>
  <si>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</si>
  <si>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</si>
  <si>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</si>
  <si>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</si>
  <si>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</si>
  <si>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</si>
  <si>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</si>
  <si>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</si>
  <si>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</si>
  <si>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</si>
  <si>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</si>
  <si>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</si>
  <si>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</si>
  <si>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</si>
  <si>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</si>
  <si>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</si>
  <si>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</si>
  <si>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</si>
  <si>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</si>
  <si>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</si>
  <si>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</si>
  <si>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</si>
  <si>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</si>
  <si>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</si>
  <si>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</si>
  <si>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</si>
  <si>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</si>
  <si>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</si>
  <si>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</si>
  <si>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</si>
  <si>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</si>
  <si>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</si>
  <si>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</si>
  <si>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</si>
  <si>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</si>
  <si>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</si>
  <si>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</si>
  <si>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</si>
  <si>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</si>
  <si>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</si>
  <si>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</si>
  <si>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</si>
  <si>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</si>
  <si>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</si>
  <si>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</si>
  <si>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</si>
  <si>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</si>
  <si>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</si>
  <si>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</si>
  <si>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</si>
  <si>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</si>
  <si>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</si>
  <si>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</si>
  <si>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</si>
  <si>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</si>
  <si>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</si>
  <si>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</si>
  <si>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</si>
  <si>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</si>
  <si>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</si>
  <si>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</si>
  <si>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</si>
  <si>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</si>
  <si>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</si>
  <si>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</si>
  <si>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</si>
  <si>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</si>
  <si>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</si>
  <si>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</si>
  <si>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</si>
  <si>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</si>
  <si>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</si>
  <si>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</si>
  <si>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</si>
  <si>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</si>
  <si>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</si>
  <si>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</si>
  <si>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</si>
  <si>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</si>
  <si>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</si>
  <si>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</si>
  <si>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</si>
  <si>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</si>
  <si>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</si>
  <si>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</si>
  <si>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</si>
  <si>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</si>
  <si>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</si>
  <si>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</si>
  <si>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</si>
  <si>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</si>
  <si>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</si>
  <si>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</si>
  <si>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</si>
  <si>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</si>
  <si>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</si>
  <si>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</si>
  <si>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</si>
  <si>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</si>
  <si>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</si>
  <si>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</si>
  <si>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</si>
  <si>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</si>
  <si>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</si>
  <si>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</si>
  <si>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</si>
  <si>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</si>
  <si>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</si>
  <si>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</si>
  <si>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</si>
  <si>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</si>
  <si>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</si>
  <si>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</si>
  <si>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</si>
  <si>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</si>
  <si>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</si>
  <si>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</si>
  <si>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</si>
  <si>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</si>
  <si>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</si>
  <si>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</si>
  <si>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</si>
  <si>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</si>
  <si>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</si>
  <si>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</si>
  <si>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</si>
  <si>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</si>
  <si>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</si>
  <si>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</si>
  <si>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</si>
  <si>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</si>
  <si>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</si>
  <si>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</si>
  <si>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</si>
  <si>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</si>
  <si>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</si>
  <si>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</si>
  <si>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</si>
  <si>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</si>
  <si>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</si>
  <si>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</si>
  <si>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</si>
  <si>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</si>
  <si>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</si>
  <si>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</si>
  <si>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</si>
  <si>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</si>
  <si>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</si>
  <si>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</si>
  <si>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</si>
  <si>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</si>
  <si>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</si>
  <si>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</si>
  <si>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</si>
  <si>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</si>
  <si>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</si>
  <si>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</si>
  <si>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</si>
  <si>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</si>
  <si>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</si>
  <si>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</si>
  <si>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</si>
  <si>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</si>
  <si>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</si>
  <si>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</si>
  <si>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</si>
  <si>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</si>
  <si>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</si>
  <si>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</si>
  <si>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</si>
  <si>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</si>
  <si>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</si>
  <si>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</si>
  <si>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</si>
  <si>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</si>
  <si>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</si>
  <si>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</si>
  <si>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</si>
  <si>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</si>
  <si>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</si>
  <si>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</si>
  <si>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</si>
  <si>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</si>
  <si>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</si>
  <si>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</si>
  <si>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</si>
  <si>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</si>
  <si>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</si>
  <si>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</si>
  <si>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</si>
  <si>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</si>
  <si>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</si>
  <si>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</si>
  <si>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</si>
  <si>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</si>
  <si>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</si>
  <si>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</si>
  <si>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</si>
  <si>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</si>
  <si>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</si>
  <si>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</si>
  <si>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</si>
  <si>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</si>
  <si>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</si>
  <si>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</si>
  <si>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</si>
  <si>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</si>
  <si>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</si>
  <si>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</si>
  <si>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</si>
  <si>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</si>
  <si>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</si>
  <si>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</si>
  <si>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</si>
  <si>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</si>
  <si>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</si>
  <si>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</si>
  <si>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</si>
  <si>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</si>
  <si>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</si>
  <si>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</si>
  <si>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</si>
  <si>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</si>
  <si>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</si>
  <si>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</si>
  <si>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</si>
  <si>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</si>
  <si>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</si>
  <si>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</si>
  <si>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</si>
  <si>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</si>
  <si>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</si>
  <si>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</si>
  <si>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</si>
  <si>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</si>
  <si>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</si>
  <si>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</si>
  <si>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</si>
  <si>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</si>
  <si>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</si>
  <si>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</si>
  <si>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</si>
  <si>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</si>
  <si>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</si>
  <si>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</si>
  <si>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</si>
  <si>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</si>
  <si>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</si>
  <si>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</si>
  <si>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</si>
  <si>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</si>
  <si>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</si>
  <si>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</si>
  <si>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</si>
  <si>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</si>
  <si>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</si>
  <si>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</si>
  <si>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</si>
  <si>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</si>
  <si>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</si>
  <si>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</si>
  <si>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</si>
  <si>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</si>
  <si>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</si>
  <si>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</si>
  <si>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</si>
  <si>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</si>
  <si>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</si>
  <si>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</si>
  <si>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</si>
  <si>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</si>
  <si>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</si>
  <si>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</si>
  <si>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</si>
  <si>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</si>
  <si>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</si>
  <si>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</si>
  <si>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</si>
  <si>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</si>
  <si>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</si>
  <si>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</si>
  <si>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</si>
  <si>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</si>
  <si>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</si>
  <si>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</si>
  <si>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</si>
  <si>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</si>
  <si>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</si>
  <si>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</si>
  <si>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</si>
  <si>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</si>
  <si>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</si>
  <si>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</si>
  <si>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</si>
  <si>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</si>
  <si>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</si>
  <si>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</si>
  <si>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</si>
  <si>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</si>
  <si>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</si>
  <si>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</si>
  <si>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</si>
  <si>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</si>
  <si>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</si>
  <si>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</si>
  <si>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</si>
  <si>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</si>
  <si>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</si>
  <si>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</si>
  <si>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</si>
  <si>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</si>
  <si>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</si>
  <si>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</si>
  <si>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</si>
  <si>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</si>
  <si>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</si>
  <si>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</si>
  <si>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</si>
  <si>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</si>
  <si>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</si>
  <si>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</si>
  <si>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</si>
  <si>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</si>
  <si>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</si>
  <si>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</si>
  <si>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</si>
  <si>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</si>
  <si>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</si>
  <si>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</si>
  <si>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</si>
  <si>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</si>
  <si>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</si>
  <si>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</si>
  <si>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</si>
  <si>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</si>
  <si>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</si>
  <si>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</si>
  <si>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</si>
  <si>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</si>
  <si>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</si>
  <si>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</si>
  <si>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</si>
  <si>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</si>
  <si>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</si>
  <si>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</si>
  <si>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</si>
  <si>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</si>
  <si>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</si>
  <si>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</si>
  <si>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</si>
  <si>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</si>
  <si>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</si>
  <si>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</si>
  <si>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</si>
  <si>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</si>
  <si>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</si>
  <si>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</si>
  <si>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</si>
  <si>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</si>
  <si>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</si>
  <si>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</si>
  <si>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</si>
  <si>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</si>
  <si>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</si>
  <si>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</si>
  <si>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</si>
  <si>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</si>
  <si>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</si>
  <si>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</si>
  <si>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</si>
  <si>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</si>
  <si>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</si>
  <si>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</si>
  <si>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</si>
  <si>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</si>
  <si>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</si>
  <si>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</si>
  <si>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</si>
  <si>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</si>
  <si>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</si>
  <si>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</si>
  <si>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</si>
  <si>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</si>
  <si>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</si>
  <si>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</si>
  <si>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</si>
  <si>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</si>
  <si>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</si>
  <si>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</si>
  <si>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</si>
  <si>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</si>
  <si>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</si>
  <si>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</si>
  <si>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</si>
  <si>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</si>
  <si>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</si>
  <si>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</si>
  <si>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</si>
  <si>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</si>
  <si>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</si>
  <si>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</si>
  <si>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</si>
  <si>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</si>
  <si>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</si>
  <si>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</si>
  <si>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</si>
  <si>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</si>
  <si>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</si>
  <si>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</si>
  <si>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</si>
  <si>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</si>
  <si>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</si>
  <si>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</si>
  <si>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</si>
  <si>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</si>
  <si>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</si>
  <si>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</si>
  <si>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</si>
  <si>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</si>
  <si>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</si>
  <si>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</si>
  <si>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</si>
  <si>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</si>
  <si>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</si>
  <si>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</si>
  <si>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</si>
  <si>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</si>
  <si>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</si>
  <si>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</si>
  <si>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</si>
  <si>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</si>
  <si>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</si>
  <si>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</si>
  <si>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</si>
  <si>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</si>
  <si>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</si>
  <si>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</si>
  <si>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</si>
  <si>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</si>
  <si>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</si>
  <si>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</si>
  <si>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</si>
  <si>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</si>
  <si>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</si>
  <si>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</si>
  <si>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</si>
  <si>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</si>
  <si>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</si>
  <si>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</si>
  <si>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</si>
  <si>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</si>
  <si>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</si>
  <si>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</si>
  <si>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</si>
  <si>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</si>
  <si>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</si>
  <si>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</si>
  <si>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</si>
  <si>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</si>
  <si>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</si>
  <si>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</si>
  <si>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</si>
  <si>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</si>
  <si>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</si>
  <si>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</si>
  <si>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</si>
  <si>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</si>
  <si>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</si>
  <si>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</si>
  <si>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</si>
  <si>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</si>
  <si>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</si>
  <si>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</si>
  <si>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</si>
  <si>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</si>
  <si>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</si>
  <si>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</si>
  <si>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</si>
  <si>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</si>
  <si>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</si>
  <si>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</si>
  <si>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</si>
  <si>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</si>
  <si>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</si>
  <si>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</si>
  <si>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</si>
  <si>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</si>
  <si>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</si>
  <si>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</si>
  <si>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</si>
  <si>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</si>
  <si>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</si>
  <si>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</si>
  <si>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</si>
  <si>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</si>
  <si>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</si>
  <si>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</si>
  <si>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</si>
  <si>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</si>
  <si>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</si>
  <si>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</si>
  <si>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</si>
  <si>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</si>
  <si>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</si>
  <si>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</si>
  <si>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</si>
  <si>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</si>
  <si>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</si>
  <si>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</si>
  <si>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</si>
  <si>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</si>
  <si>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</si>
  <si>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</si>
  <si>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</si>
  <si>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</si>
  <si>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</si>
  <si>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</si>
  <si>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</si>
  <si>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</si>
  <si>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</si>
  <si>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</si>
  <si>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</si>
  <si>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</si>
  <si>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</si>
  <si>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</si>
  <si>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</si>
  <si>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</si>
  <si>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</si>
  <si>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</si>
  <si>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</si>
  <si>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</si>
  <si>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</si>
  <si>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</si>
  <si>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</si>
  <si>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</si>
  <si>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</si>
  <si>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</si>
  <si>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</si>
  <si>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</si>
  <si>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</si>
  <si>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</si>
  <si>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</si>
  <si>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</si>
  <si>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</si>
  <si>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</si>
  <si>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</si>
  <si>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</si>
  <si>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</si>
  <si>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</si>
  <si>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</si>
  <si>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</si>
  <si>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</si>
  <si>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</si>
  <si>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</si>
  <si>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</si>
  <si>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</si>
  <si>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</si>
  <si>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</si>
  <si>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</si>
  <si>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</si>
  <si>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</si>
  <si>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</si>
  <si>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</si>
  <si>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</si>
  <si>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</si>
  <si>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</si>
  <si>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</si>
  <si>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</si>
  <si>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</si>
  <si>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</si>
  <si>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</si>
  <si>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</si>
  <si>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</si>
  <si>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</si>
  <si>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</si>
  <si>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</si>
  <si>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</si>
  <si>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</si>
  <si>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</si>
  <si>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</si>
  <si>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</si>
  <si>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</si>
  <si>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</si>
  <si>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</si>
  <si>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</si>
  <si>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</si>
  <si>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</si>
  <si>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</si>
  <si>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</si>
  <si>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</si>
  <si>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</si>
  <si>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</si>
  <si>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</si>
  <si>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</si>
  <si>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</si>
  <si>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</si>
  <si>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</si>
  <si>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</si>
  <si>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</si>
  <si>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</si>
  <si>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</si>
  <si>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</si>
  <si>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</si>
  <si>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</si>
  <si>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</si>
  <si>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</si>
  <si>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</si>
  <si>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</si>
  <si>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</si>
  <si>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</si>
  <si>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</si>
  <si>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</si>
  <si>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</si>
  <si>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</si>
  <si>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</si>
  <si>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</si>
  <si>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</si>
  <si>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</si>
  <si>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</si>
  <si>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</si>
  <si>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</si>
  <si>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</si>
  <si>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</si>
  <si>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</si>
  <si>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</si>
  <si>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</si>
  <si>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</si>
  <si>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</si>
  <si>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</si>
  <si>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</si>
  <si>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</si>
  <si>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</si>
  <si>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</si>
  <si>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</si>
  <si>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</si>
  <si>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</si>
  <si>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</si>
  <si>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</si>
  <si>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</si>
  <si>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</si>
  <si>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</si>
  <si>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</si>
  <si>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</si>
  <si>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</si>
  <si>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</si>
  <si>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</si>
  <si>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</si>
  <si>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</si>
  <si>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</si>
  <si>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</si>
  <si>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</si>
  <si>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</si>
  <si>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</si>
  <si>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</si>
  <si>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</si>
  <si>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</si>
  <si>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</si>
  <si>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</si>
  <si>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</si>
  <si>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</si>
  <si>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</si>
  <si>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</si>
  <si>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</si>
  <si>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</si>
  <si>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</si>
  <si>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</si>
  <si>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</si>
  <si>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</si>
  <si>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</si>
  <si>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</si>
  <si>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</si>
  <si>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</si>
  <si>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</si>
  <si>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</si>
  <si>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</si>
  <si>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</si>
  <si>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</si>
  <si>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</si>
  <si>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</si>
  <si>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</si>
  <si>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</si>
  <si>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</si>
  <si>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</si>
  <si>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</si>
  <si>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</si>
  <si>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</si>
  <si>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</si>
  <si>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</si>
  <si>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</si>
  <si>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</si>
  <si>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</si>
  <si>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</si>
  <si>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</si>
  <si>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</si>
  <si>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</si>
  <si>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</si>
  <si>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</si>
  <si>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</si>
  <si>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</si>
  <si>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</si>
  <si>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</si>
  <si>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</si>
  <si>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</si>
  <si>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</si>
  <si>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</si>
  <si>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</si>
  <si>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</si>
  <si>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</si>
  <si>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</si>
  <si>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</si>
  <si>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</si>
  <si>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</si>
  <si>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</si>
  <si>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</si>
  <si>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</si>
  <si>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</si>
  <si>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</si>
  <si>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</si>
  <si>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</si>
  <si>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</si>
  <si>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</si>
  <si>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</si>
  <si>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</si>
  <si>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</si>
  <si>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</si>
  <si>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</si>
  <si>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</si>
  <si>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</si>
  <si>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</si>
  <si>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</si>
  <si>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</si>
  <si>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</si>
  <si>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</si>
  <si>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</si>
  <si>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</si>
  <si>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</si>
  <si>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</si>
  <si>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</si>
  <si>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</si>
  <si>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</si>
  <si>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</si>
  <si>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</si>
  <si>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</si>
  <si>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</si>
  <si>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</si>
  <si>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</si>
  <si>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</si>
  <si>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</si>
  <si>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</si>
  <si>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</si>
  <si>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</si>
  <si>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</si>
  <si>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</si>
  <si>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</si>
  <si>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</si>
  <si>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</si>
  <si>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</si>
  <si>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</si>
  <si>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</si>
  <si>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</si>
  <si>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</si>
  <si>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</si>
  <si>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</si>
  <si>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</si>
  <si>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</si>
  <si>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</si>
  <si>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</si>
  <si>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</si>
  <si>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</si>
  <si>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</si>
  <si>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</si>
  <si>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</si>
  <si>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</si>
  <si>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</si>
  <si>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</si>
  <si>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</si>
  <si>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</si>
  <si>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</si>
  <si>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</si>
  <si>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</si>
  <si>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</si>
  <si>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</si>
  <si>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</si>
  <si>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</si>
  <si>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</si>
  <si>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</si>
  <si>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</si>
  <si>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</si>
  <si>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</si>
  <si>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</si>
  <si>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</si>
  <si>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</si>
  <si>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</si>
  <si>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</si>
  <si>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</si>
  <si>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</si>
  <si>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</si>
  <si>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</si>
  <si>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</si>
  <si>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</si>
  <si>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</si>
  <si>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</si>
  <si>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</si>
  <si>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</si>
  <si>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</si>
  <si>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</si>
  <si>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</si>
  <si>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</si>
  <si>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</si>
  <si>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</si>
  <si>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</si>
  <si>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</si>
  <si>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</si>
  <si>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</si>
  <si>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</si>
  <si>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</si>
  <si>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</si>
  <si>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</si>
  <si>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</si>
  <si>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</si>
  <si>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</si>
  <si>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</si>
  <si>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</si>
  <si>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</si>
  <si>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</si>
  <si>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</si>
  <si>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</si>
  <si>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</si>
  <si>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</si>
  <si>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</si>
  <si>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</si>
  <si>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</si>
  <si>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</si>
  <si>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</si>
  <si>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</si>
  <si>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</si>
  <si>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</si>
  <si>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</si>
  <si>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</si>
  <si>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</si>
  <si>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</si>
  <si>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</si>
  <si>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</si>
  <si>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</si>
  <si>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</si>
  <si>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</si>
  <si>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</si>
  <si>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</si>
  <si>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</si>
  <si>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</si>
  <si>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</si>
  <si>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</si>
  <si>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</si>
  <si>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</si>
  <si>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</si>
  <si>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</si>
  <si>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</si>
  <si>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</si>
  <si>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</si>
  <si>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</si>
  <si>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</si>
  <si>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</si>
  <si>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</si>
  <si>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</si>
  <si>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</si>
  <si>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</si>
  <si>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</si>
  <si>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</si>
  <si>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</si>
  <si>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</si>
  <si>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</si>
  <si>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</si>
  <si>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</si>
  <si>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</si>
  <si>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</si>
  <si>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</si>
  <si>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</si>
  <si>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</si>
  <si>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</si>
  <si>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</si>
  <si>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</si>
  <si>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</si>
  <si>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</si>
  <si>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</si>
  <si>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</si>
  <si>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</si>
  <si>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</si>
  <si>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</si>
  <si>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</si>
  <si>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</si>
  <si>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</si>
  <si>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</si>
  <si>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</si>
  <si>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</si>
  <si>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</si>
  <si>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</si>
  <si>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</si>
  <si>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</si>
  <si>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</si>
  <si>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</si>
  <si>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</si>
  <si>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</si>
  <si>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</si>
  <si>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</si>
  <si>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</si>
  <si>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</si>
  <si>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</si>
  <si>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</si>
  <si>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</si>
  <si>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</si>
  <si>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</si>
  <si>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</si>
  <si>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</si>
  <si>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</si>
  <si>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</si>
  <si>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</si>
  <si>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</si>
  <si>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</si>
  <si>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</si>
  <si>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</si>
  <si>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</si>
  <si>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</si>
  <si>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</si>
  <si>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</si>
  <si>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</si>
  <si>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</si>
  <si>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</si>
  <si>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</si>
  <si>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</si>
  <si>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</si>
  <si>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</si>
  <si>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</si>
  <si>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</si>
  <si>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</si>
  <si>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</si>
  <si>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</si>
  <si>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</si>
  <si>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</si>
  <si>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</si>
  <si>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</si>
  <si>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</si>
  <si>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</si>
  <si>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</si>
  <si>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</si>
  <si>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</si>
  <si>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</si>
  <si>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</si>
  <si>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</si>
  <si>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</si>
  <si>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</si>
  <si>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</si>
  <si>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</si>
  <si>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</si>
  <si>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</si>
  <si>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</si>
  <si>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</si>
  <si>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</si>
  <si>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</si>
  <si>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</si>
  <si>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</si>
  <si>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</si>
  <si>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</si>
  <si>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</si>
  <si>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</si>
  <si>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</si>
  <si>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</si>
  <si>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</si>
  <si>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</si>
  <si>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</si>
  <si>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</si>
  <si>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</si>
  <si>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</si>
  <si>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</si>
  <si>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</si>
  <si>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</si>
  <si>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</si>
  <si>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</si>
  <si>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</si>
  <si>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</si>
  <si>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</si>
  <si>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</si>
  <si>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</si>
  <si>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</si>
  <si>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</si>
  <si>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</si>
  <si>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</si>
  <si>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</si>
  <si>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</si>
  <si>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</si>
  <si>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</si>
  <si>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</si>
  <si>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</si>
  <si>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</si>
  <si>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</si>
  <si>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</si>
  <si>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</si>
  <si>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</si>
  <si>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</si>
  <si>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</si>
  <si>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</si>
  <si>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</si>
  <si>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</si>
  <si>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</si>
  <si>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</si>
  <si>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</si>
  <si>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</si>
  <si>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</si>
  <si>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</si>
  <si>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</si>
  <si>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</si>
  <si>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</si>
  <si>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</si>
  <si>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</si>
  <si>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</si>
  <si>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</si>
  <si>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</si>
  <si>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</si>
  <si>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</si>
  <si>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</si>
  <si>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</si>
  <si>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</si>
  <si>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</si>
  <si>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</si>
  <si>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</si>
  <si>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</si>
  <si>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</si>
  <si>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</si>
  <si>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</si>
  <si>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</si>
  <si>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</si>
  <si>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</si>
  <si>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</si>
  <si>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</si>
  <si>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</si>
  <si>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</si>
  <si>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</si>
  <si>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</si>
  <si>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</si>
  <si>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</si>
  <si>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</si>
  <si>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</si>
  <si>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</si>
  <si>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</si>
  <si>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</si>
  <si>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</si>
  <si>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</si>
  <si>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</si>
  <si>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</si>
  <si>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</si>
  <si>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</si>
  <si>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</si>
  <si>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</si>
  <si>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</si>
  <si>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</si>
  <si>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</si>
  <si>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</si>
  <si>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</si>
  <si>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</si>
  <si>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</si>
  <si>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</si>
  <si>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</si>
  <si>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</si>
  <si>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</si>
  <si>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</si>
  <si>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</si>
  <si>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</si>
  <si>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</si>
  <si>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</si>
  <si>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</si>
  <si>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</si>
  <si>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</si>
  <si>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</si>
  <si>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</si>
  <si>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</si>
  <si>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</si>
  <si>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</si>
  <si>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</si>
  <si>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</si>
  <si>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</si>
  <si>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</si>
  <si>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</si>
  <si>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</si>
  <si>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</si>
  <si>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</si>
  <si>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</si>
  <si>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</si>
  <si>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</si>
  <si>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</si>
  <si>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</si>
  <si>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</si>
  <si>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</si>
  <si>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</si>
  <si>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</si>
  <si>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</si>
  <si>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</si>
  <si>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</si>
  <si>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</si>
  <si>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</si>
  <si>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</si>
  <si>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</si>
  <si>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</si>
  <si>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</si>
  <si>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</si>
  <si>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</si>
  <si>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</si>
  <si>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</si>
  <si>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</si>
  <si>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</si>
  <si>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</si>
  <si>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</si>
  <si>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</si>
  <si>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</si>
  <si>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</si>
  <si>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</si>
  <si>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</si>
  <si>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</si>
  <si>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</si>
  <si>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</si>
  <si>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</si>
  <si>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</si>
  <si>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</si>
  <si>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</si>
  <si>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</si>
  <si>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</si>
  <si>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</si>
  <si>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</si>
  <si>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</si>
  <si>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</si>
  <si>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</si>
  <si>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</si>
  <si>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</si>
  <si>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</si>
  <si>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</si>
  <si>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</si>
  <si>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</si>
  <si>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</si>
  <si>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</si>
  <si>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</si>
  <si>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</si>
  <si>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</si>
  <si>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</si>
  <si>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</si>
  <si>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</si>
  <si>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</si>
  <si>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</si>
  <si>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</si>
  <si>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</si>
  <si>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</si>
  <si>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</si>
  <si>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</si>
  <si>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</si>
  <si>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</si>
  <si>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</si>
  <si>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</si>
  <si>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</si>
  <si>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</si>
  <si>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</si>
  <si>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</si>
  <si>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</si>
  <si>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</si>
  <si>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</si>
  <si>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</si>
  <si>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</si>
  <si>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</si>
  <si>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</si>
  <si>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</si>
  <si>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</si>
  <si>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</si>
  <si>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</si>
  <si>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</si>
  <si>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</si>
  <si>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</si>
  <si>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</si>
  <si>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</si>
  <si>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</si>
  <si>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</si>
  <si>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</si>
  <si>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</si>
  <si>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</si>
  <si>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</si>
  <si>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</si>
  <si>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</si>
  <si>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</si>
  <si>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</si>
  <si>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</si>
  <si>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</si>
  <si>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</si>
  <si>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</si>
  <si>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</si>
  <si>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</si>
  <si>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</si>
  <si>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</si>
  <si>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</si>
  <si>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</si>
  <si>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</si>
  <si>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</si>
  <si>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</si>
  <si>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</si>
  <si>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</si>
  <si>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</si>
  <si>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</si>
  <si>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</si>
  <si>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</si>
  <si>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</si>
  <si>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</si>
  <si>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</si>
  <si>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</si>
  <si>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</si>
  <si>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</si>
  <si>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</si>
  <si>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</si>
  <si>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</si>
  <si>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</si>
  <si>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</si>
  <si>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</si>
  <si>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</si>
  <si>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</si>
  <si>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</si>
  <si>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</si>
  <si>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</si>
  <si>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</si>
  <si>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</si>
  <si>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</si>
  <si>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</si>
  <si>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</si>
  <si>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</si>
  <si>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</si>
  <si>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</si>
  <si>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</si>
  <si>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</si>
  <si>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</si>
  <si>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</si>
  <si>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</si>
  <si>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</si>
  <si>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</si>
  <si>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</si>
  <si>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</si>
  <si>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</si>
  <si>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</si>
  <si>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</si>
  <si>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</si>
  <si>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</si>
  <si>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</si>
  <si>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</si>
  <si>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</si>
  <si>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</si>
  <si>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</si>
  <si>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</si>
  <si>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</si>
  <si>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</si>
  <si>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</si>
  <si>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</si>
  <si>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</si>
  <si>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</si>
  <si>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</si>
  <si>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</si>
  <si>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</si>
  <si>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</si>
  <si>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</si>
  <si>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</si>
  <si>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</si>
  <si>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</si>
  <si>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</si>
  <si>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</si>
  <si>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</si>
  <si>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</si>
  <si>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</si>
  <si>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</si>
  <si>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</si>
  <si>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</si>
  <si>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</si>
  <si>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</si>
  <si>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</si>
  <si>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</si>
  <si>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</si>
  <si>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</si>
  <si>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</si>
  <si>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</si>
  <si>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</si>
  <si>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</si>
  <si>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</si>
  <si>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</si>
  <si>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</si>
  <si>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</si>
  <si>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</si>
  <si>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</si>
  <si>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</si>
  <si>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</si>
  <si>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</si>
  <si>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</si>
  <si>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</si>
  <si>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</si>
  <si>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</si>
  <si>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</si>
  <si>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</si>
  <si>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</si>
  <si>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</si>
  <si>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</si>
  <si>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</si>
  <si>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</si>
  <si>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</si>
  <si>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</si>
  <si>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</si>
  <si>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</si>
  <si>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</si>
  <si>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</si>
  <si>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</si>
  <si>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</si>
  <si>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</si>
  <si>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</si>
  <si>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</si>
  <si>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</si>
  <si>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</si>
  <si>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</si>
  <si>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</si>
  <si>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</si>
  <si>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</si>
  <si>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</si>
  <si>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</si>
  <si>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</si>
  <si>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</si>
  <si>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</si>
  <si>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</si>
  <si>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</si>
  <si>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</si>
  <si>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</si>
  <si>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</si>
  <si>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</si>
  <si>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</si>
  <si>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</si>
  <si>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</si>
  <si>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</si>
  <si>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</si>
  <si>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</si>
  <si>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</si>
  <si>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</si>
  <si>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</si>
  <si>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</si>
  <si>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</si>
  <si>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</si>
  <si>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</si>
  <si>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</si>
  <si>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</si>
  <si>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</si>
  <si>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</si>
  <si>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</si>
  <si>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</si>
  <si>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</si>
  <si>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</si>
  <si>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</si>
  <si>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</si>
  <si>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</si>
  <si>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</si>
  <si>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</si>
  <si>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</si>
  <si>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</si>
  <si>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</si>
  <si>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</si>
  <si>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</si>
  <si>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</si>
  <si>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</si>
  <si>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</si>
  <si>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</si>
  <si>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</si>
  <si>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</si>
  <si>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</si>
  <si>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</si>
  <si>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</si>
  <si>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</si>
  <si>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</si>
  <si>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</si>
  <si>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</si>
  <si>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</si>
  <si>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</si>
  <si>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</si>
  <si>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</si>
  <si>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</si>
  <si>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</si>
  <si>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</si>
  <si>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</si>
  <si>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</si>
  <si>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</si>
  <si>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</si>
  <si>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</si>
  <si>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</si>
  <si>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</si>
  <si>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</si>
  <si>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</si>
  <si>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</si>
  <si>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</si>
  <si>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</si>
  <si>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</si>
  <si>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</si>
  <si>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</si>
  <si>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</si>
  <si>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</si>
  <si>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</si>
  <si>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</si>
  <si>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</si>
  <si>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</si>
  <si>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</si>
  <si>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</si>
  <si>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</si>
  <si>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</si>
  <si>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</si>
  <si>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</si>
  <si>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</si>
  <si>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</si>
  <si>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</si>
  <si>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</si>
  <si>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</si>
  <si>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</si>
  <si>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</si>
  <si>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</si>
  <si>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</si>
  <si>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</si>
  <si>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</si>
  <si>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</si>
  <si>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</si>
  <si>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</si>
  <si>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</si>
  <si>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</si>
  <si>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</si>
  <si>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</si>
  <si>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</si>
  <si>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</si>
  <si>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</si>
  <si>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</si>
  <si>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</si>
  <si>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</si>
  <si>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</si>
  <si>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</si>
  <si>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</si>
  <si>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</si>
  <si>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</si>
  <si>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</si>
  <si>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</si>
  <si>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</si>
  <si>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</si>
  <si>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</si>
  <si>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</si>
  <si>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</si>
  <si>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</si>
  <si>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</si>
  <si>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</si>
  <si>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</si>
  <si>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</si>
  <si>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</si>
  <si>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</si>
  <si>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</si>
  <si>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</si>
  <si>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</si>
  <si>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</si>
  <si>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</si>
  <si>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</si>
  <si>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</si>
  <si>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</si>
  <si>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</si>
  <si>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</si>
  <si>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</si>
  <si>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</si>
  <si>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</si>
  <si>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</si>
  <si>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</si>
  <si>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</si>
  <si>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</si>
  <si>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</si>
  <si>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</si>
  <si>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</si>
  <si>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</si>
  <si>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</si>
  <si>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</si>
  <si>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</si>
  <si>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</si>
  <si>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</si>
  <si>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</si>
  <si>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</si>
  <si>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</si>
  <si>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</si>
  <si>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</si>
  <si>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</si>
  <si>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</si>
  <si>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</si>
  <si>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</si>
  <si>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</si>
  <si>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</si>
  <si>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</si>
  <si>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</si>
  <si>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</si>
  <si>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</si>
  <si>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</si>
  <si>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</si>
  <si>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</si>
  <si>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</si>
  <si>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</si>
  <si>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</si>
  <si>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</si>
  <si>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</si>
  <si>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</si>
  <si>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</si>
  <si>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</si>
  <si>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</si>
  <si>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</si>
  <si>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</si>
  <si>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</si>
  <si>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</si>
  <si>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</si>
  <si>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</si>
  <si>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</si>
  <si>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</si>
  <si>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</si>
  <si>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</si>
  <si>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</si>
  <si>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</si>
  <si>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</si>
  <si>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</si>
  <si>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</si>
  <si>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</si>
  <si>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</si>
  <si>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</si>
  <si>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</si>
  <si>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</si>
  <si>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</si>
  <si>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</si>
  <si>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</si>
  <si>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</si>
  <si>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</si>
  <si>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</si>
  <si>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</si>
  <si>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</si>
  <si>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</si>
  <si>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</si>
  <si>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</si>
  <si>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</si>
  <si>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</si>
  <si>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</si>
  <si>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</si>
  <si>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</si>
  <si>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</si>
  <si>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</si>
  <si>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</si>
  <si>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</si>
  <si>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</si>
  <si>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</si>
  <si>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</si>
  <si>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</si>
  <si>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</si>
  <si>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</si>
  <si>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</si>
  <si>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</si>
  <si>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</si>
  <si>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</si>
  <si>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</si>
  <si>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</si>
  <si>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</si>
  <si>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</si>
  <si>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</si>
  <si>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</si>
  <si>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</si>
  <si>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</si>
  <si>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</si>
  <si>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</si>
  <si>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</si>
  <si>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</si>
  <si>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</si>
  <si>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</si>
  <si>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</si>
  <si>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</si>
  <si>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</si>
  <si>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</si>
  <si>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</si>
  <si>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</si>
  <si>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</si>
  <si>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</si>
  <si>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</si>
  <si>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</si>
  <si>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</si>
  <si>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</si>
  <si>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</si>
  <si>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</si>
  <si>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</si>
  <si>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</si>
  <si>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</si>
  <si>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</si>
  <si>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</si>
  <si>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</si>
  <si>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</si>
  <si>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</si>
  <si>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</si>
  <si>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</si>
  <si>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</si>
  <si>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</si>
  <si>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</si>
  <si>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</si>
  <si>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</si>
  <si>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</si>
  <si>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</si>
  <si>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</si>
  <si>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</si>
  <si>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</si>
  <si>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</si>
  <si>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</si>
  <si>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</si>
  <si>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</si>
  <si>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</si>
  <si>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</si>
  <si>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</si>
  <si>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</si>
  <si>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</si>
  <si>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</si>
  <si>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</si>
  <si>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</si>
  <si>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</si>
  <si>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</si>
  <si>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</si>
  <si>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</si>
  <si>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</si>
  <si>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</si>
  <si>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</si>
  <si>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</si>
  <si>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</si>
  <si>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</si>
  <si>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</si>
  <si>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</si>
  <si>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</si>
  <si>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</si>
  <si>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</si>
  <si>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</si>
  <si>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</si>
  <si>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</si>
  <si>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</si>
  <si>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</si>
  <si>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</si>
  <si>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</si>
  <si>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</si>
  <si>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</si>
  <si>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</si>
  <si>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</si>
  <si>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</si>
  <si>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</si>
  <si>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</si>
  <si>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</si>
  <si>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</si>
  <si>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</si>
  <si>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</si>
  <si>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</si>
  <si>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</si>
  <si>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</si>
  <si>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</si>
  <si>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</si>
  <si>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</si>
  <si>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</si>
  <si>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</si>
  <si>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</si>
  <si>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</si>
  <si>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</si>
  <si>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</si>
  <si>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</si>
  <si>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</si>
  <si>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</si>
  <si>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</si>
  <si>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</si>
  <si>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</si>
  <si>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</si>
  <si>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</si>
  <si>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</si>
  <si>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</si>
  <si>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</si>
  <si>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</si>
  <si>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</si>
  <si>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</si>
  <si>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</si>
  <si>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</si>
  <si>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</si>
  <si>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</si>
  <si>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</si>
  <si>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</si>
  <si>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</si>
  <si>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</si>
  <si>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</si>
  <si>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</si>
  <si>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</si>
  <si>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</si>
  <si>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</si>
  <si>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</si>
  <si>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</si>
  <si>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</si>
  <si>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</si>
  <si>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</si>
  <si>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</si>
  <si>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</si>
  <si>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</si>
  <si>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</si>
  <si>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</si>
  <si>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</si>
  <si>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</si>
  <si>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</si>
  <si>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</si>
  <si>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</si>
  <si>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</si>
  <si>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</si>
  <si>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</si>
  <si>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</si>
  <si>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</si>
  <si>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</si>
  <si>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</si>
  <si>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</si>
  <si>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</si>
  <si>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</si>
  <si>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</si>
  <si>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</si>
  <si>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</si>
  <si>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</si>
  <si>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</si>
  <si>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</si>
  <si>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</si>
  <si>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</si>
  <si>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</si>
  <si>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</si>
  <si>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</si>
  <si>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</si>
  <si>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</si>
  <si>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</si>
  <si>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</si>
  <si>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</si>
  <si>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</si>
  <si>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</si>
  <si>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</si>
  <si>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</si>
  <si>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</si>
  <si>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</si>
  <si>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</si>
  <si>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</si>
  <si>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</si>
  <si>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</si>
  <si>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</si>
  <si>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</si>
  <si>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</si>
  <si>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</si>
  <si>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</si>
  <si>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</si>
  <si>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</si>
  <si>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</si>
  <si>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</si>
  <si>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</si>
  <si>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</si>
  <si>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</si>
  <si>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</si>
  <si>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</si>
  <si>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</si>
  <si>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</si>
  <si>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</si>
  <si>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</si>
  <si>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</si>
  <si>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</si>
  <si>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</si>
  <si>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</si>
  <si>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</si>
  <si>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</si>
  <si>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</si>
  <si>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</si>
  <si>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</si>
  <si>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</si>
  <si>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</si>
  <si>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</si>
  <si>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</si>
  <si>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</si>
  <si>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</si>
  <si>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</si>
  <si>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</si>
  <si>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</si>
  <si>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</si>
  <si>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</si>
  <si>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</si>
  <si>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</si>
  <si>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</si>
  <si>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</si>
  <si>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</si>
  <si>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</si>
  <si>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</si>
  <si>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</si>
  <si>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</si>
  <si>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</si>
  <si>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</si>
  <si>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</si>
  <si>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</si>
  <si>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</si>
  <si>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</si>
  <si>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</si>
  <si>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</si>
  <si>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</si>
  <si>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</si>
  <si>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</si>
  <si>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</si>
  <si>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</si>
  <si>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</si>
  <si>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</si>
  <si>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</si>
  <si>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</si>
  <si>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</si>
  <si>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</si>
  <si>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</si>
  <si>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</si>
  <si>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</si>
  <si>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</si>
  <si>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</si>
  <si>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</si>
  <si>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</si>
  <si>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</si>
  <si>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</si>
  <si>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</si>
  <si>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</si>
  <si>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</si>
  <si>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</si>
  <si>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</si>
  <si>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</si>
  <si>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</si>
  <si>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</si>
  <si>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</si>
  <si>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</si>
  <si>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</si>
  <si>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</si>
  <si>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</si>
  <si>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</si>
  <si>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</si>
  <si>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</si>
  <si>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</si>
  <si>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</si>
  <si>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</si>
  <si>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</si>
  <si>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</si>
  <si>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</si>
  <si>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</si>
  <si>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</si>
  <si>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</si>
  <si>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</si>
  <si>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</si>
  <si>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</si>
  <si>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</si>
  <si>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</si>
  <si>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</si>
  <si>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</si>
  <si>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</si>
  <si>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</si>
  <si>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</si>
  <si>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</si>
  <si>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</si>
  <si>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</si>
  <si>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</si>
  <si>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</si>
  <si>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</si>
  <si>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</si>
  <si>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</si>
  <si>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</si>
  <si>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</si>
  <si>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</si>
  <si>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</si>
  <si>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</si>
  <si>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</si>
  <si>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</si>
  <si>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</si>
  <si>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</si>
  <si>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</si>
  <si>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</si>
  <si>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</si>
  <si>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</si>
  <si>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</si>
  <si>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</si>
  <si>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</si>
  <si>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</si>
  <si>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</si>
  <si>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</si>
  <si>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</si>
  <si>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</si>
  <si>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</si>
  <si>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</si>
  <si>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</si>
  <si>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</si>
  <si>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</si>
  <si>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</si>
  <si>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</si>
  <si>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</si>
  <si>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</si>
  <si>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</si>
  <si>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</si>
  <si>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</si>
  <si>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</si>
  <si>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</si>
  <si>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</si>
  <si>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</si>
  <si>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</si>
  <si>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</si>
  <si>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</si>
  <si>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</si>
  <si>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</si>
  <si>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</si>
  <si>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</si>
  <si>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</si>
  <si>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</si>
  <si>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</si>
  <si>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</si>
  <si>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</si>
  <si>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</si>
  <si>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</si>
  <si>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</si>
  <si>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</si>
  <si>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</si>
  <si>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</si>
  <si>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</si>
  <si>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</si>
  <si>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</si>
  <si>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</si>
  <si>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</si>
  <si>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</si>
  <si>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</si>
  <si>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</si>
  <si>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</si>
  <si>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</si>
  <si>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</si>
  <si>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</si>
  <si>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</si>
  <si>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</si>
  <si>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</si>
  <si>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</si>
  <si>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</si>
  <si>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</si>
  <si>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</si>
  <si>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</si>
  <si>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</si>
  <si>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</si>
  <si>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</si>
  <si>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</si>
  <si>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</si>
  <si>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</si>
  <si>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</si>
  <si>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</si>
  <si>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</si>
  <si>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</si>
  <si>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</si>
  <si>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</si>
  <si>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</si>
  <si>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</si>
  <si>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</si>
  <si>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</si>
  <si>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</si>
  <si>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</si>
  <si>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</si>
  <si>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</si>
  <si>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</si>
  <si>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</si>
  <si>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</si>
  <si>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</si>
  <si>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</si>
  <si>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</si>
  <si>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</si>
  <si>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</si>
  <si>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</si>
  <si>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</si>
  <si>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</si>
  <si>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</si>
  <si>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</si>
  <si>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</si>
  <si>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</si>
  <si>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</si>
  <si>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</si>
  <si>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</si>
  <si>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</si>
  <si>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</si>
  <si>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</si>
  <si>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</si>
  <si>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</si>
  <si>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</si>
  <si>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</si>
  <si>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</si>
  <si>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</si>
  <si>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</si>
  <si>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</si>
  <si>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</si>
  <si>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</si>
  <si>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</si>
  <si>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</si>
  <si>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</si>
  <si>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</si>
  <si>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</si>
  <si>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</si>
  <si>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</si>
  <si>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</si>
  <si>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</si>
  <si>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</si>
  <si>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</si>
  <si>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</si>
  <si>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</si>
  <si>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</si>
  <si>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</si>
  <si>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</si>
  <si>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</si>
  <si>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</si>
  <si>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</si>
  <si>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</si>
  <si>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</si>
  <si>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</si>
  <si>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</si>
  <si>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</si>
  <si>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</si>
  <si>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</si>
  <si>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</si>
  <si>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</si>
  <si>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</si>
  <si>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</si>
  <si>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</si>
  <si>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</si>
  <si>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</si>
  <si>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</si>
  <si>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</si>
  <si>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</si>
  <si>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</si>
  <si>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</si>
  <si>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</si>
  <si>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</si>
  <si>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</si>
  <si>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</si>
  <si>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</si>
  <si>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</si>
  <si>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</si>
  <si>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</si>
  <si>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</si>
  <si>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</si>
  <si>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</si>
  <si>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</si>
  <si>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</si>
  <si>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</si>
  <si>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</si>
  <si>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</si>
  <si>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</si>
  <si>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</si>
  <si>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</si>
  <si>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</si>
  <si>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</si>
  <si>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</si>
  <si>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</si>
  <si>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</si>
  <si>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</si>
  <si>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</si>
  <si>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</si>
  <si>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</si>
  <si>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</si>
  <si>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</si>
  <si>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</si>
  <si>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</si>
  <si>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</si>
  <si>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</si>
  <si>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</si>
  <si>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</si>
  <si>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</si>
  <si>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</si>
  <si>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</si>
  <si>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</si>
  <si>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</si>
  <si>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</si>
  <si>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</si>
  <si>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</si>
  <si>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</si>
  <si>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</si>
  <si>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</si>
  <si>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</si>
  <si>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</si>
  <si>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</si>
  <si>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</si>
  <si>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</si>
  <si>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</si>
  <si>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</si>
  <si>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</si>
  <si>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</si>
  <si>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</si>
  <si>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</si>
  <si>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</si>
  <si>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</si>
  <si>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</si>
  <si>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</si>
  <si>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</si>
  <si>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</si>
  <si>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</si>
  <si>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</si>
  <si>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</si>
  <si>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</si>
  <si>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</si>
  <si>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</si>
  <si>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</si>
  <si>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</si>
  <si>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</si>
  <si>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</si>
  <si>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</si>
  <si>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</si>
  <si>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</si>
  <si>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</si>
  <si>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</si>
  <si>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</si>
  <si>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</si>
  <si>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</si>
  <si>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</si>
  <si>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</si>
  <si>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</si>
  <si>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</si>
  <si>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</si>
  <si>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</si>
  <si>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</si>
  <si>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</si>
  <si>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</si>
  <si>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</si>
  <si>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</si>
  <si>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</si>
  <si>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</si>
  <si>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</si>
  <si>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</si>
  <si>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</si>
  <si>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</si>
  <si>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</si>
  <si>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</si>
  <si>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</si>
  <si>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</si>
  <si>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</si>
  <si>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</si>
  <si>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</si>
  <si>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</si>
  <si>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</si>
  <si>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</si>
  <si>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</si>
  <si>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</si>
  <si>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</si>
  <si>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</si>
  <si>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</si>
  <si>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</si>
  <si>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</si>
  <si>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</si>
  <si>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</si>
  <si>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</si>
  <si>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</si>
  <si>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</si>
  <si>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</si>
  <si>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</si>
  <si>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</si>
  <si>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</si>
  <si>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</si>
  <si>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</si>
  <si>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</si>
  <si>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</si>
  <si>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</si>
  <si>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</si>
  <si>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</si>
  <si>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</si>
  <si>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</si>
  <si>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</si>
  <si>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</si>
  <si>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</si>
  <si>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</si>
  <si>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</si>
  <si>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</si>
  <si>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</si>
  <si>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</si>
  <si>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</si>
  <si>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</si>
  <si>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</si>
  <si>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</si>
  <si>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</si>
  <si>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</si>
  <si>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</si>
  <si>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</si>
  <si>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</si>
  <si>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</si>
  <si>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</si>
  <si>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</si>
  <si>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</si>
  <si>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</si>
  <si>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</si>
  <si>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</si>
  <si>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</si>
  <si>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</si>
  <si>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</si>
  <si>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</si>
  <si>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</si>
  <si>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</si>
  <si>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</si>
  <si>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</si>
  <si>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</si>
  <si>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</si>
  <si>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</si>
  <si>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</si>
  <si>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</si>
  <si>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</si>
  <si>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</si>
  <si>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</si>
  <si>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</si>
  <si>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</si>
  <si>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</si>
  <si>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</si>
  <si>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</si>
  <si>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</si>
  <si>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</si>
  <si>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</si>
  <si>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</si>
  <si>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</si>
  <si>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</si>
  <si>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</si>
  <si>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</si>
  <si>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</si>
  <si>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</si>
  <si>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</si>
  <si>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</si>
  <si>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</si>
  <si>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</si>
  <si>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</si>
  <si>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</si>
  <si>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</si>
  <si>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</si>
  <si>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</si>
  <si>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</si>
  <si>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</si>
  <si>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</si>
  <si>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</si>
  <si>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</si>
  <si>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</si>
  <si>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</si>
  <si>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</si>
  <si>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</si>
  <si>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</si>
  <si>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</si>
  <si>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</si>
  <si>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</si>
  <si>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</si>
  <si>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</si>
  <si>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</si>
  <si>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</si>
  <si>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</si>
  <si>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</si>
  <si>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</si>
  <si>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</si>
  <si>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</si>
  <si>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</si>
  <si>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</si>
  <si>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</si>
  <si>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</si>
  <si>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</si>
  <si>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</si>
  <si>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</si>
  <si>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</si>
  <si>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</si>
  <si>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</si>
  <si>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</si>
  <si>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</si>
  <si>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</si>
  <si>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</si>
  <si>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</si>
  <si>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</si>
  <si>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</si>
  <si>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</si>
  <si>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</si>
  <si>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</si>
  <si>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</si>
  <si>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</si>
  <si>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</si>
  <si>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</si>
  <si>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</si>
  <si>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</si>
  <si>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</si>
  <si>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</si>
  <si>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</si>
  <si>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</si>
  <si>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</si>
  <si>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</si>
  <si>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</si>
  <si>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</si>
  <si>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</si>
  <si>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</si>
  <si>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</si>
  <si>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</si>
  <si>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</si>
  <si>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</si>
  <si>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</si>
  <si>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</si>
  <si>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</si>
  <si>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</si>
  <si>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</si>
  <si>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</si>
  <si>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</si>
  <si>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</si>
  <si>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</si>
  <si>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</si>
  <si>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</si>
  <si>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</si>
  <si>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</si>
  <si>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</si>
  <si>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</si>
  <si>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</si>
  <si>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</si>
  <si>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</si>
  <si>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</si>
  <si>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</si>
  <si>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</si>
  <si>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</si>
  <si>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</si>
  <si>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</si>
  <si>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</si>
  <si>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</si>
  <si>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</si>
  <si>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</si>
  <si>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</si>
  <si>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</si>
  <si>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</si>
  <si>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</si>
  <si>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</si>
  <si>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</si>
  <si>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</si>
  <si>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</si>
  <si>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</si>
  <si>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</si>
  <si>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</si>
  <si>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</si>
  <si>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</si>
  <si>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</si>
  <si>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</si>
  <si>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</si>
  <si>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</si>
  <si>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</si>
  <si>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</si>
  <si>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</si>
  <si>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</si>
  <si>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</si>
  <si>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</si>
  <si>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</si>
  <si>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</si>
  <si>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</si>
  <si>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</si>
  <si>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</si>
  <si>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</si>
  <si>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</si>
  <si>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</si>
  <si>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</si>
  <si>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</si>
  <si>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</si>
  <si>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</si>
  <si>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</si>
  <si>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</si>
  <si>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</si>
  <si>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</si>
  <si>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</si>
  <si>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</si>
  <si>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</si>
  <si>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</si>
  <si>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</si>
  <si>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</si>
  <si>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</si>
  <si>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</si>
  <si>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</si>
  <si>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</si>
  <si>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</si>
  <si>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</si>
  <si>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</si>
  <si>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</si>
  <si>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</si>
  <si>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</si>
  <si>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</si>
  <si>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</si>
  <si>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</si>
  <si>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</si>
  <si>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</si>
  <si>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</si>
  <si>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</si>
  <si>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</si>
  <si>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</si>
  <si>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</si>
  <si>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</si>
  <si>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</si>
  <si>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</si>
  <si>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</si>
  <si>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</si>
  <si>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</si>
  <si>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</si>
  <si>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</si>
  <si>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</si>
  <si>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</si>
  <si>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</si>
  <si>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</si>
  <si>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</si>
  <si>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</si>
  <si>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</si>
  <si>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</si>
  <si>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</si>
  <si>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</si>
  <si>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</si>
  <si>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</si>
  <si>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</si>
  <si>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</si>
  <si>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</si>
  <si>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</si>
  <si>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</si>
  <si>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</si>
  <si>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</si>
  <si>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</si>
  <si>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</si>
  <si>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</si>
  <si>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</si>
  <si>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</si>
  <si>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</si>
  <si>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</si>
  <si>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</si>
  <si>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</si>
  <si>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</si>
  <si>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</si>
  <si>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</si>
  <si>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</si>
  <si>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</si>
  <si>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</si>
  <si>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</si>
  <si>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</si>
  <si>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</si>
  <si>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</si>
  <si>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</si>
  <si>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</si>
  <si>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</si>
  <si>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</si>
  <si>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</si>
  <si>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</si>
  <si>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</si>
  <si>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</si>
  <si>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</si>
  <si>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</si>
  <si>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</si>
  <si>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</si>
  <si>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</si>
  <si>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</si>
  <si>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</si>
  <si>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</si>
  <si>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</si>
  <si>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</si>
  <si>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</si>
  <si>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</si>
  <si>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</si>
  <si>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</si>
  <si>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</si>
  <si>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</si>
  <si>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</si>
  <si>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</si>
  <si>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</si>
  <si>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</si>
  <si>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</si>
  <si>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</si>
  <si>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</si>
  <si>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</si>
  <si>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</si>
  <si>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</si>
  <si>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</si>
  <si>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</si>
  <si>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</si>
  <si>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</si>
  <si>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</si>
  <si>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</si>
  <si>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</si>
  <si>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</si>
  <si>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</si>
  <si>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</si>
  <si>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</si>
  <si>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</si>
  <si>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</si>
  <si>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</si>
  <si>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</si>
  <si>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</si>
  <si>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</si>
  <si>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</si>
  <si>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</si>
  <si>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</si>
  <si>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</si>
  <si>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</si>
  <si>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</si>
  <si>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</si>
  <si>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</si>
  <si>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</si>
  <si>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</si>
  <si>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</si>
  <si>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</si>
  <si>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</si>
  <si>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</si>
  <si>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</si>
  <si>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</si>
  <si>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</si>
  <si>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</si>
  <si>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</si>
  <si>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</si>
  <si>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</si>
  <si>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</si>
  <si>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</si>
  <si>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</si>
  <si>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</si>
  <si>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</si>
  <si>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</si>
  <si>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</si>
  <si>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</si>
  <si>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</si>
  <si>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</si>
  <si>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</si>
  <si>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</si>
  <si>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</si>
  <si>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</si>
  <si>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</si>
  <si>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</si>
  <si>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</si>
  <si>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</si>
  <si>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</si>
  <si>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</si>
  <si>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</si>
  <si>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</si>
  <si>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</si>
  <si>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</si>
  <si>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</si>
  <si>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</si>
  <si>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</si>
  <si>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</si>
  <si>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</si>
  <si>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</si>
  <si>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</si>
  <si>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</si>
  <si>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</si>
  <si>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</si>
  <si>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</si>
  <si>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</si>
  <si>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</si>
  <si>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</si>
  <si>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</si>
  <si>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</si>
  <si>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</si>
  <si>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</si>
  <si>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</si>
  <si>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</si>
  <si>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</si>
  <si>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</si>
  <si>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</si>
  <si>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</si>
  <si>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</si>
  <si>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</si>
  <si>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</si>
  <si>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</si>
  <si>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</si>
  <si>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</si>
  <si>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</si>
  <si>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</si>
  <si>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</si>
  <si>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</si>
  <si>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</si>
  <si>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</si>
  <si>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</si>
  <si>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</si>
  <si>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</si>
  <si>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</si>
  <si>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</si>
  <si>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</si>
  <si>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</si>
  <si>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</si>
  <si>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</si>
  <si>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</si>
  <si>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</si>
  <si>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</si>
  <si>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</si>
  <si>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</si>
  <si>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</si>
  <si>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</si>
  <si>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</si>
  <si>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</si>
  <si>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</si>
  <si>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</si>
  <si>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</si>
  <si>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</si>
  <si>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</si>
  <si>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</si>
  <si>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</si>
  <si>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</si>
  <si>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</si>
  <si>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</si>
  <si>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</si>
  <si>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</si>
  <si>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</si>
  <si>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</si>
  <si>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</si>
  <si>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</si>
  <si>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</si>
  <si>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</si>
  <si>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</si>
  <si>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</si>
  <si>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</si>
  <si>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</si>
  <si>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</si>
  <si>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</si>
  <si>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</si>
  <si>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</si>
  <si>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</si>
  <si>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</si>
  <si>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</si>
  <si>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</si>
  <si>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</si>
  <si>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 xml:space="preserve">EFICACIA </t>
  </si>
  <si>
    <t>EFECTIVIDAD</t>
  </si>
  <si>
    <t>ESTADO Y EVALUACIÓN AUDITOR 
(OCI - SDM)</t>
  </si>
  <si>
    <t xml:space="preserve">FECHA SEGUIMIENTO </t>
  </si>
  <si>
    <t>NOMBRE AUDITOR</t>
  </si>
  <si>
    <t>ANÁLISIS SEGUIMIENTO ENTIDAD</t>
  </si>
  <si>
    <t>SUBSECRETARÍA DE SERVICIOS A LA CIUDADANÍA</t>
  </si>
  <si>
    <t>SUBDIRECCIÓN DE CONTROL DE TRÁNSITO Y TRANSPORTE</t>
  </si>
  <si>
    <t>DIRECCIÓN DE INVESTIGACIONES ADMINISTRATIVAS AL TRÁNSITO Y TRANSPORTE</t>
  </si>
  <si>
    <t>SUBSECRETARÍA DE POLÍTICA DE MOVILIDAD</t>
  </si>
  <si>
    <t>SUBSECRETARÍA DE GESTIÓN JURIDICA</t>
  </si>
  <si>
    <t xml:space="preserve">SUBSECRETARÍA DE GESTIÓN CORPORATIVA </t>
  </si>
  <si>
    <t>Total general</t>
  </si>
  <si>
    <t>Cuenta de CODIGO ACCION</t>
  </si>
  <si>
    <t>María Janneth Romero M</t>
  </si>
  <si>
    <t>Cuenta de No. HALLAZGO</t>
  </si>
  <si>
    <t>Etiquetas de columna</t>
  </si>
  <si>
    <t>Etiquetas de fila</t>
  </si>
  <si>
    <t>2020-09-29</t>
  </si>
  <si>
    <t>4.1.3.4.1</t>
  </si>
  <si>
    <t>Omar Alfredo Sánchez</t>
  </si>
  <si>
    <t>DIRECCION DE GESTION DE COBRO</t>
  </si>
  <si>
    <t>2020-12-19</t>
  </si>
  <si>
    <t>DIATT</t>
  </si>
  <si>
    <t>SUBDIRECCIÓN DE CONTRAVENCIONES</t>
  </si>
  <si>
    <t>3.1.4</t>
  </si>
  <si>
    <t>2020-06-30</t>
  </si>
  <si>
    <t>3.1.5</t>
  </si>
  <si>
    <t>3.1.6</t>
  </si>
  <si>
    <t>DIATT OTIC</t>
  </si>
  <si>
    <t>ADMINISTRATIVA</t>
  </si>
  <si>
    <t>DISCIPLINARIA</t>
  </si>
  <si>
    <t>FISCAL</t>
  </si>
  <si>
    <t>X</t>
  </si>
  <si>
    <t>Subsecretaría u Oficina</t>
  </si>
  <si>
    <t>INCIDENCIA ADMINISTRATIVA</t>
  </si>
  <si>
    <t>INCIDENCIA DISCIPLINARIA</t>
  </si>
  <si>
    <t>INCIDENCIA FISCAL</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</si>
  <si>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</si>
  <si>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</si>
  <si>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</si>
  <si>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</si>
  <si>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</si>
  <si>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</si>
  <si>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</si>
  <si>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</si>
  <si>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</si>
  <si>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</si>
  <si>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</si>
  <si>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</si>
  <si>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</si>
  <si>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</si>
  <si>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</si>
  <si>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</si>
  <si>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</si>
  <si>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</si>
  <si>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</si>
  <si>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</si>
  <si>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</si>
  <si>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</si>
  <si>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</si>
  <si>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</si>
  <si>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</si>
  <si>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</si>
  <si>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</si>
  <si>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</si>
  <si>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</si>
  <si>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</si>
  <si>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</si>
  <si>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</si>
  <si>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</si>
  <si>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</si>
  <si>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</si>
  <si>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</si>
  <si>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</si>
  <si>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</si>
  <si>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</si>
  <si>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</si>
  <si>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</si>
  <si>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</si>
  <si>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</si>
  <si>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</si>
  <si>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</si>
  <si>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</si>
  <si>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</si>
  <si>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</si>
  <si>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</si>
  <si>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</si>
  <si>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</si>
  <si>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</si>
  <si>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</si>
  <si>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</si>
  <si>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</si>
  <si>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</si>
  <si>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</si>
  <si>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</si>
  <si>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</si>
  <si>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</si>
  <si>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</si>
  <si>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</si>
  <si>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</si>
  <si>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</si>
  <si>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</si>
  <si>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</si>
  <si>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</si>
  <si>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</si>
  <si>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FECHA TERMINACION</t>
  </si>
  <si>
    <t>CONTROL DE GESTIÓN (40%)</t>
  </si>
  <si>
    <t>Control Interno Contable</t>
  </si>
  <si>
    <t>RESULTADO PAD 2020</t>
  </si>
  <si>
    <t>CONTROL FINANCIERO (30%)</t>
  </si>
  <si>
    <t>Concepto Informe Definitivo</t>
  </si>
  <si>
    <t>FENECE</t>
  </si>
  <si>
    <t>INCIDENCIA DE LAS ACCIONES EN ESTADO ABIERTAS</t>
  </si>
  <si>
    <r>
      <t xml:space="preserve">VENCIMIENTOS ACCIONES ABIERTAS PMI 
</t>
    </r>
    <r>
      <rPr>
        <b/>
        <sz val="12"/>
        <color indexed="8"/>
        <rFont val="Calibri"/>
        <family val="2"/>
        <scheme val="minor"/>
      </rPr>
      <t>(Se registran las acciones que no tienen recomendación de cierre por parte de la OCI)</t>
    </r>
  </si>
  <si>
    <t>VENCIDAS</t>
  </si>
  <si>
    <t>CON VENCIMIENTO EN EL MES SIGUIENTE</t>
  </si>
  <si>
    <t>EN TERMINOS</t>
  </si>
  <si>
    <t>2020-06-19</t>
  </si>
  <si>
    <t>HALLAZGO ADMINISTRATIVO CON PRESUNTA INCIDENCIA DISCIPLINARIA POR LAS INCONSISTENCIAS ENCONTRADAS EN LA CUENTA RENDIDA A LA CONTRALORÍA DE BOGOTÁ A TRAVÉS DEL APLICATIVO SIVICOF, EN LO QUE RESPECTA A LA CONTRATACIÓN SUSCRITA EN LA VIGENCIA 2019</t>
  </si>
  <si>
    <t>HALLAZGO ADMINISTRATIVO CON PRESUNTA INCIDENCIA DISCIPLINARIA POR INCUMPLIMIENTO DE TÉRMINOS Y LA FALTA DE SUPERVISIÓN Y CONTROL EFECTIVO EN LA EJECUCIÓN DEL CONTRATO 1833 DE 2017.</t>
  </si>
  <si>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</si>
  <si>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</si>
  <si>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</si>
  <si>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</si>
  <si>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3.1.3.24.1</t>
  </si>
  <si>
    <t>HALLAZGO ADMINISTRATIVO CON PRESUNTA INCIDENCIA DISCIPLINARIA POR LAS FALENCIAS EN LA SUPERVISIÓN Y CONTROL DE LA EJECUCIÓN DEL CONTRATO DE PRESTACIÓN DE SERVICIOS 2018-1679.</t>
  </si>
  <si>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</si>
  <si>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</si>
  <si>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3.2.1.1.1</t>
  </si>
  <si>
    <t>Planes, Programas y Proyectos y/o Plan Estrátegico</t>
  </si>
  <si>
    <t>3.2.1.2.1</t>
  </si>
  <si>
    <t>3.2.1.3.1</t>
  </si>
  <si>
    <t>3.3.1.1.1</t>
  </si>
  <si>
    <t>Estados Financieros</t>
  </si>
  <si>
    <t>3.3.1.2.1</t>
  </si>
  <si>
    <t>3.3.1.6.1</t>
  </si>
  <si>
    <t>3.3.1.7.1</t>
  </si>
  <si>
    <t>3.3.2.1</t>
  </si>
  <si>
    <t>HALLAZGO ADMINISTRATIVO POR FALTA DE INTERFACES CON EL APLICATIVO CONTABLE.</t>
  </si>
  <si>
    <t>3.3.2.2</t>
  </si>
  <si>
    <t>HALLAZGO ADMINISTRATIVO POR FALENCIAS EN LA CONCILIACIÓN DE SALDOS ENTRE EL ÁREA CONTABLE Y LAS DEMÁS DEPENDENCIAS DE LA ENTIDAD.</t>
  </si>
  <si>
    <t>3.3.4.5.1</t>
  </si>
  <si>
    <t>2020-07-07</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</si>
  <si>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</si>
  <si>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</si>
  <si>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</si>
  <si>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</si>
  <si>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</si>
  <si>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CAPACITACIÓN REALIZADA</t>
  </si>
  <si>
    <t>2020-07-03</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</si>
  <si>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</si>
  <si>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</si>
  <si>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</si>
  <si>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</si>
  <si>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2021-06-22</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</si>
  <si>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</si>
  <si>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</si>
  <si>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</si>
  <si>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</si>
  <si>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</si>
  <si>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</si>
  <si>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t>FALTA DE CAPACITACIÓN PARA EL DESARROLLO DE LAS PRUEBAS DE ALCOHOLEMIA AL PERSONAL UNIFORMADO DE LA POLICÍA METROPOLITANA DE BOGOTÁ.</t>
  </si>
  <si>
    <t>CAPACITAR AL PERSONAL UNIFORMADO ENCARGADO DE REALIZAR LAS PRUEBAS CON ALCOHOSENSORES EN EL PROCEDIMIENTO</t>
  </si>
  <si>
    <t>NO SE TIENE CON UN CONTROL SOBRE LA EJECUCIÓN PRESUPUESTAL Y LA FACTURACIÓN.</t>
  </si>
  <si>
    <t>FALTA DE REVISIÓN DE LOS ÍTEMS DE IMPREVISTOS EN LAS CUENTAS DE COBRO Y SU POSTERIOR AUTORIZACIÓN</t>
  </si>
  <si>
    <t>REALIZAR LA LIQUIDACIÓN DEL CONTRATO 2017-1870 CON EL CORRESPONDIENTE BALANCE ECONÓMICO.</t>
  </si>
  <si>
    <t>LIQUIDACIÓN DE CONTRATO</t>
  </si>
  <si>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</si>
  <si>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</si>
  <si>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</si>
  <si>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</si>
  <si>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t>IMPLEMENTAR FORMATO DE SEGUIMIENTO A LA GESTIÓN DE CONCILIACIONES CON LAS ÁREAS ENCARGADAS DE EMITIR INFORMACIÓN QUE AFECTA LOS ESTADOS FINANCIEROS.</t>
  </si>
  <si>
    <t>SUBSECRETARÍA DE GESTIÓN JURIDICA - OTIC</t>
  </si>
  <si>
    <t>RECOMENDACIÓN DE CIERRE</t>
  </si>
  <si>
    <t>2020-09-22</t>
  </si>
  <si>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</si>
  <si>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</si>
  <si>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</si>
  <si>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</si>
  <si>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</si>
  <si>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</si>
  <si>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2020-10-07</t>
  </si>
  <si>
    <t>2021-09-22</t>
  </si>
  <si>
    <t>MESAS DE TRABAJO REALIZADAS</t>
  </si>
  <si>
    <t xml:space="preserve">ABIERTA </t>
  </si>
  <si>
    <t>ACCIONES ABIERTAS CON RECOMENDACIÓN DE CIERRE POR PARTE DE LA OCI AL ENTE DE CONTROL</t>
  </si>
  <si>
    <t xml:space="preserve">Julie Andrea Martínez </t>
  </si>
  <si>
    <t>TOTAL ACCIONES</t>
  </si>
  <si>
    <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terminos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terminos de ejecución la acción, se mantiene la  recomiendación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accion formulada, en los siguientes terminos: "</t>
    </r>
    <r>
      <rPr>
        <i/>
        <sz val="7"/>
        <color rgb="FF000000"/>
        <rFont val="Arial"/>
        <family val="2"/>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family val="2"/>
      </rPr>
      <t>."
Conforme lo anterior y teniendo en cuenta que aun esta en terminos de ejecución la acción, se recomienda mantener el monitoreo respecto al avance de la gestión adelantada de tal manera que sea posible garantizar su ejecución dentro del plazo formulado.</t>
    </r>
  </si>
  <si>
    <t>2020-12-22</t>
  </si>
  <si>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</si>
  <si>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</si>
  <si>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</si>
  <si>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</si>
  <si>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</si>
  <si>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2021-01-06</t>
  </si>
  <si>
    <t>2021-12-22</t>
  </si>
  <si>
    <t>REALIZAR PLAN DE TRABAJO PARA EL TRASLADO DE ELEMENTOS DEFINIDOS PARA SU USO</t>
  </si>
  <si>
    <t>PLAN DE TRABAJO TRASLADO DE ELEMENTOS</t>
  </si>
  <si>
    <t>PLAN DE TRASLADO EJECUTADO</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</si>
  <si>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</si>
  <si>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</si>
  <si>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</si>
  <si>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</si>
  <si>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</si>
  <si>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</si>
  <si>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</si>
  <si>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</si>
  <si>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</si>
  <si>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</si>
  <si>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</si>
  <si>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</si>
  <si>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</si>
  <si>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</si>
  <si>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</si>
  <si>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</si>
  <si>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</si>
  <si>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2021-07-05</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</si>
  <si>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</si>
  <si>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</si>
  <si>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</si>
  <si>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</si>
  <si>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REALIZAR SEGUIMIENTO BIMESTRAL A LOS PROCESOS DE DECLARATORIA DE ABANDONO Y POSTERIOR REMATE</t>
  </si>
  <si>
    <t>SEGUIMIENTOS A LOS PROCESOS DE DECLARATORIA DE ABANDONO Y POSTERIOR REMATE</t>
  </si>
  <si>
    <t>ACTAS DE SEGUIMIENTOS EJECUTADOS</t>
  </si>
  <si>
    <t xml:space="preserve">SUBSECRETARÍA DE SERVICIOS A LA CIUDADANÍA - SUBSECRETARÍA DE GESTIÓN CORPORATIVA </t>
  </si>
  <si>
    <t>DIRECCIÓN DE ATENCIÓN AL CIUDADANO - SUBDIRECCIÓN ADMINISTRATIVA</t>
  </si>
  <si>
    <t xml:space="preserve">SUBSECRETARIA </t>
  </si>
  <si>
    <t xml:space="preserve">DEPENDENCIA </t>
  </si>
  <si>
    <t xml:space="preserve">Liliana Montes </t>
  </si>
  <si>
    <t xml:space="preserve">SSC </t>
  </si>
  <si>
    <t xml:space="preserve">      Planes, Programas y Proyectos y/o Plan Estrátegico</t>
  </si>
  <si>
    <t xml:space="preserve">      Estados Financieros</t>
  </si>
  <si>
    <t xml:space="preserve">      Gestión Presupuestal</t>
  </si>
  <si>
    <t xml:space="preserve">      Control Fiscal Interno</t>
  </si>
  <si>
    <t xml:space="preserve">      Gestión Contractual</t>
  </si>
  <si>
    <t>ABIERTAS</t>
  </si>
  <si>
    <t>CUMPLIDAS EFECTIVAS</t>
  </si>
  <si>
    <t>CUMPLIDAS INEFECTIVAS</t>
  </si>
  <si>
    <t>COMPONENTE/FACTOR</t>
  </si>
  <si>
    <t>% EFECTIVIDAD</t>
  </si>
  <si>
    <t>ANALISIS DE ACUERDO AL RESULTADO DE LA EVALUACIÓN DEL ESTADO DE LAS ACCIONES EN EL EJERCICIO DE REGULARIDAD PAD 2021. NO INCLUYE EL PMI FORMULADO A PARTIR DEL INFORME DEFINITIVO PRESENTADO POR EL ENTE DE CONTROL</t>
  </si>
  <si>
    <t>2021 (Pendiente informe definitivo Auditoria Regularidad PAD 2021)</t>
  </si>
  <si>
    <r>
      <t xml:space="preserve">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
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
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
De acuerdo a lo anteriormente expuesto se mantienen las recomendaciones dadas en el seguimiento anterior: "...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y se incorpora la recomendación de fortalecer la gestión adelantada, de tal manera que se garantice el cumplimiento dentro del plazo establecido y en las condiciones formuladas.
_______________________
06/05/2021:  De acuerdo a la evidencia aportada por el proceso y teniendo en cuenta que la justificación de avance para el periodo evaluado hace referencia a que los "los contratos se encuentran en etapa de rete garantía etapa poscontractual, pago que se realizará con posterioridad a la firma del acta de liquidación."; se realizan las siguientes precisiones sobre el avance de la ejecución de la acción:
</t>
    </r>
    <r>
      <rPr>
        <b/>
        <sz val="7"/>
        <rFont val="Arial"/>
        <family val="2"/>
      </rPr>
      <t>Zona Oriente:</t>
    </r>
    <r>
      <rPr>
        <sz val="7"/>
        <rFont val="Arial"/>
        <family val="2"/>
      </rPr>
      <t xml:space="preserv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
Zona Sur: Se aporta como evidencia el acta de corte de contrato de obra e interventoria (Analisis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b/>
        <sz val="7"/>
        <rFont val="Arial"/>
        <family val="2"/>
      </rPr>
      <t>Zona Nor occidental</t>
    </r>
    <r>
      <rPr>
        <sz val="7"/>
        <rFont val="Arial"/>
        <family val="2"/>
      </rPr>
      <t xml:space="preserve">: Teniendo en cuenta que este contrato se finalizo en sept/2020, no es claro como se llevo a cabo la gestión en esta zona desde esa fecha si no se esta reportando la suscripción de un nuevo contrato.
</t>
    </r>
    <r>
      <rPr>
        <b/>
        <sz val="7"/>
        <rFont val="Arial"/>
        <family val="2"/>
      </rPr>
      <t>Zona Sur Occidente</t>
    </r>
    <r>
      <rPr>
        <sz val="7"/>
        <rFont val="Arial"/>
        <family val="2"/>
      </rPr>
      <t xml:space="preserve">: Se aportan los documentos excel: 06 Anexo Control presupuestal mensual y acumulado No. 16 y Control y registro Presupuestal Cto 2019-1784
(\\STORAGE_ADMIN\Control Interno1\23. Auditorias\03. PM\2021\PMI\EVIDENCIAS\4. ABRIL\SGM\3.1.3.8.1 ac 2\Evidencias\09. Mar 2021)
</t>
    </r>
    <r>
      <rPr>
        <b/>
        <sz val="7"/>
        <rFont val="Arial"/>
        <family val="2"/>
      </rPr>
      <t>Zona Norte</t>
    </r>
    <r>
      <rPr>
        <sz val="7"/>
        <rFont val="Arial"/>
        <family val="2"/>
      </rPr>
      <t>: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
Acción en terminos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justifición presentada, de tal manera que en ésta se de respuesta a todas las desviaciones o excepciones de la aplicación del indicador.</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</si>
  <si>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</si>
  <si>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</si>
  <si>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</si>
  <si>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</si>
  <si>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t>2021-06-18</t>
  </si>
  <si>
    <t>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t>
  </si>
  <si>
    <t>NO EXISTE UN CONTROL QUE GARANTICE LA COMUNICACIÓN EFECTIVA ENTRE EL CONTRATISTA DE OBRA E INTERVENTORÍA ANTES DE LA SUSCRIPCIÓN DEL ACTA DE INICIO</t>
  </si>
  <si>
    <t>REMITIR OFICIO POR PARTE DEL SUPERVISOR A LOS DIRECTORES DE LOS CONTRATOS DE OBRA E INTERVENTORÍA SOLICITANDO LA SUSCRIPCIÓN DEL ACTA DE INICIO A LA MENOR BREVEDAD DE TIEMPO</t>
  </si>
  <si>
    <t>OFICIO EMITIDO Y RECIBIDO</t>
  </si>
  <si>
    <t>OFICIOS REMITIDOS Y RECIBIDOS / NÚMERO DE CONTRATOS DE OBRA E INTERVENTORÍA CON ZONAS DE SEÑALIZACIÓN ADJUDICADOS *100</t>
  </si>
  <si>
    <t>2021-07-01</t>
  </si>
  <si>
    <t>2021-12-31</t>
  </si>
  <si>
    <t>3.1.3.1.2</t>
  </si>
  <si>
    <t>HALLAZGO ADMINISTRATIVO CON PRESUNTA INCIDENCIA DISCIPLINARIA EN CONSIDERACIÓN A QUE EN EL MARCO DEL CONTRATO DE INTERVENTORÍA NO. 2019-1802, EL CONSORCIO INTERSEÑALIZACIÓN EJERCIÓ SUS FUNCIONES, ANTES DE SUSCRIBIR EL ACTA DE INICIO DEL CONTRATO.</t>
  </si>
  <si>
    <t>NO EXISTE UN CONTROL QUE GARANTICE EL INICIO DE LA EJECUCIÓN CONTRACTUAL POSTERIOR A LA SUSCRIPCIÓN DEL ACTA DE INICIO</t>
  </si>
  <si>
    <t>EMITIR OFICIO POR PARTE DEL SUPERVISOR A LOS DIRECTORES DE LOS CONTRATOS DE OBRA E INTERVENTORÍA INFORMANDO QUE EL INICIO DE ACTIVIDADES, NO PUEDE SER CON ANTERIORIDAD A LA SUSCRIPCIÓN DEL ACTA DE INICIO DE SUS CONTRATOS</t>
  </si>
  <si>
    <t>3.1.3.1.3</t>
  </si>
  <si>
    <t>HALLAZGO ADMINISTRATIVO CON PRESUNTA INCIDENCIA DISCIPLINARIA DEBIDO A QUE NO SE HA SUSCRITO EL ACTA DE TERMINACIÓN, DESPUÉS DE TRES (3) MESES DE FINALIZADO EL PLAZO DE EJECUCIÓN DEL CONTRATO DE OBRA NO. 2019-1782.</t>
  </si>
  <si>
    <t>LOS TIEMPOS DE REVISIÓN DE LA DOCUMENTACIÓN ENTRE  INTERVENTORÍA Y OBRA SON AMPLIOS</t>
  </si>
  <si>
    <t>SOLICITAR EN LA REUNIÓN DE APERTURA DE LOS CONTRATOS DE OBRA E INTERVENTORÍA A LOS DIRECTORES Y REPRESENTANTES LEGALES,   ELABORAR EL ACTA DE TERMINACIÓN AL MENOR TIEMPO POSIBLE UNA VEZ FINALIZADA LA EJECUCIÓN DEL CONTRATO</t>
  </si>
  <si>
    <t>ACTAS DE REUNIÓN SUSCRITAS / REUNIONES DE APERTURA DE CONTRATOS CON ZONAS DE SEÑALIZACIÓN ADJUDICADAS *100</t>
  </si>
  <si>
    <t>3.1.3.1.4</t>
  </si>
  <si>
    <t>HALLAZGO ADMINISTRATIVO CON PRESUNTA INCIDENCIA DISCIPLINARIA POR LAS DEFICIENCIAS EN EL MANEJO DEL ARCHIVO DE LA DOCUMENTACIÓN Y LA FALTA DE CONFIABILIDAD DE LA INFORMACIÓN ENTREGADA POR LA SDM, EN EL MARCO DEL CONTRATO DE OBRA NO. 2019-1782 –SEÑALIZACIÓN ZONA SUR OCCIDENTE.</t>
  </si>
  <si>
    <t>NO SE CUENTA CON UN REPOSITORIO DOCUMENTAL PARA LA CONSOLIDACIÓN Y ARCHIVO DE LA INFORMACIÓN DE LA EJECUCIÓN DEL CONTRATO DE INTERVENTORÍA</t>
  </si>
  <si>
    <t>CREAR UN REPOSITORIO DOCUMENTAL  PARA CARGUE DE LOS SOPORTES DE EJECUCIÓN DE CADA   UNO DE LOS CONTRATOS DE INTERVENTORÍA DE SEÑALIZACIÓN</t>
  </si>
  <si>
    <t>DRIVE CREADO E IMPLEMENTADO PARA CADA CONTRATO DE INTERVENTORÍA</t>
  </si>
  <si>
    <t>DRIVE CREADO POR CONTRATO / NUMERO DE CONTRATOS DE INTERVENTORÍA DE SEÑALIZACIÓN ADJUDICADOS * 100</t>
  </si>
  <si>
    <t>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t>
  </si>
  <si>
    <t>AUSENCIA DE UNA HERRAMIENTA DE CONTROL QUE FACILITE Y CONTRIBUYA AL SEGUIMIENTO OPORTUNO Y PERIÓDICO A LA EJECUCIÓN DEL CONTRATO DE TRANSPORTE ESPECIAL, EN CUMPLIMIENTO DE LAS OBLIGACIONES ESTABLECIDAS EN LOS DOCUMENTOS PREVIOS Y PLIEGO DE CONDICIONES DEL MISMO.</t>
  </si>
  <si>
    <t>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t>
  </si>
  <si>
    <t>DEFINICIÓN DE HERRAMIENTA DE  SEGUIMIENTO</t>
  </si>
  <si>
    <t>HERRAMIENTA DE TRABAJO Y CONTROL ESTABLECIDA (EXCEL)</t>
  </si>
  <si>
    <t>2021-08-01</t>
  </si>
  <si>
    <t>2021-08-31</t>
  </si>
  <si>
    <t>REALIZAR Y DOCUMENTAR EL SEGUIMIENTO MENSUAL A LAS OBLIGACIONES DEFINIDAS EN EL CONTRATO DE TRANSPORTE ESPECIAL VIGENTE EN LA ENTIDAD, MEDIANTE LA HERRAMIENTA DE TRABAJO ESTABLECIDA PREVIAMENTE DESDE LA SUPERVISIÓN DEL MISMO.</t>
  </si>
  <si>
    <t>SEGUIMIENTOS MENSUALES</t>
  </si>
  <si>
    <t>Nº. DE SEGUIMIENTOS DOCUMENTADOS</t>
  </si>
  <si>
    <t>2021-09-01</t>
  </si>
  <si>
    <t>2022-06-17</t>
  </si>
  <si>
    <t>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t>
  </si>
  <si>
    <t>REUNIONES BIMESTRAL DE SEGUIMIENTO</t>
  </si>
  <si>
    <t>Nª. ACTAS DE REUNIÓN DE SEGUIMIENTO AL CONTRATO DE TRANSPORTE REALIZADOS</t>
  </si>
  <si>
    <t>HALLAZGO ADMINISTRATIVO CON PRESUNTA INCIDENCIA DISCIPLINARIA POR DEFICIENCIAS EN LA SUPERVISIÓN DEL CONTRATO NO. 2020-1911.</t>
  </si>
  <si>
    <t>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t>
  </si>
  <si>
    <t>COMUNICACIÓN OFICIAL A CONTRATISTA</t>
  </si>
  <si>
    <t>COMUNICACIÓN OFICIAL ENVIADA</t>
  </si>
  <si>
    <t>HERRAMIENTA DE TRABAJO ESTABLECIDA</t>
  </si>
  <si>
    <t>SEGUIMIENTOS</t>
  </si>
  <si>
    <t>REUNIONES DE SEGUIMIENTO</t>
  </si>
  <si>
    <t>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t>
  </si>
  <si>
    <t>NO SE ENCUENTRA DOCUMENTADA LA GESTIÓN REALIZADA POR LA INTERVENTORÍA SOBRE LAS ACTIVIDADES DE SEGURIDAD INDUSTRIAL PROFESIONALES CONTABLES Y JURÍDICOS  Y ACTAS DE COMITÉS</t>
  </si>
  <si>
    <t>ADICIONAR AL INFORME  DE  ACTIVIDADES DEL CONTRATO DE INTERVENTORÍA DE SEÑALIZACIÓN LAS ACTIVIDADES ADELANTADAS POR LOS PROFESIONALES JURÍDICOS Y FINANCIEROS CUANDO CORRESPONDA</t>
  </si>
  <si>
    <t>INFORME CON ACTIVIDADES DE PROFESIONAL JURÍDICO Y FINANCIERO</t>
  </si>
  <si>
    <t>INFORME  CON ACTIVIDADES DE LOS PROFESIONALES JURÍDICOS Y FINANCIEROS /  INFORMES DE ACTIVIDADES MENSUALES  TOTALES * 100</t>
  </si>
  <si>
    <t>2022-05-30</t>
  </si>
  <si>
    <t>INCLUIR UN APARTADO DE  SEGURIDAD INDUSTRIAL DENTRO DEL INFORME MENSUAL DE ACTIVIDADES JUNTO CON SUS EVIDENCIAS</t>
  </si>
  <si>
    <t>INFORME MENSUAL CON APARTADO DE SEGURIDAD INDUSTRIAL Y EVIDENCIAS</t>
  </si>
  <si>
    <t>INFORME DE ACTIVIDADES CON APARTADO DE SEGURIDAD INDUSTRIAL Y EVIDENCIAS /  INFORMES DE ACTIVIDADES MENSUALES  TOTALES * 100</t>
  </si>
  <si>
    <t>CARGAR DE ACTAS DE COMITÉS TÉCNICOS SEMANALES AL DRIVE</t>
  </si>
  <si>
    <t>ACTAS DE COMITÉS TÉCNICOS CARGADAS EN DRIVE</t>
  </si>
  <si>
    <t>ACTAS CARGADAS EN DRIVE / NUMERO DE COMITÉS TOTALES CELEBRADOS</t>
  </si>
  <si>
    <t>HALLAZGO ADMINISTRATIVO CON PRESUNTA INCIDENCIA DISCIPLINARIA, POR LAS DEFICIENCIAS EN EL SEGUIMIENTO Y CONTROL POR PARTE DEL INTERVENTOR AL CONTRATO DE OBRA NO. 1874 DE 2019, EN EL MARCO DEL CONTRATO DE INTERVENTORÍA NO. 1810 DE 2019.</t>
  </si>
  <si>
    <t>NO SE CUENTA CON UN PROTOCOLO DE ACTIVACIÓN DE INICIO DE ACTIVIDADES DONDE SE INCLUYA LA VERIFICACIÓN POR PARTE DE LA INTERVENTORÍA DEL PROTOCOLO DE BIOSEGURIDAD, SST Y PLAN DE MANEJO AMBIENTAL.</t>
  </si>
  <si>
    <t>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t>
  </si>
  <si>
    <t>DISEÑO DE PROTOCOLO DE ACTIVACIÓN</t>
  </si>
  <si>
    <t>NÚMERO DE PROTOCOLOS DE ACTIVACIÓN DE INICIO DE ACTIVIDADES PARA LA APERTURA DE CADA FRENTE DE OBRA ELABORADOS.</t>
  </si>
  <si>
    <t>REALIZAR POR PARTE DEL SUPERVISOR DE LA INTERVENTORÍA VISITAS ALEATORIAS A FRENTES DE OBRA PARA VALIDAR LA INFORMACIÓN CONTENIDA  EN EL PROTOCOLO DE ACTIVACIÓN DE INICIO DE ACTIVIDADES EN CONTRATOS DE OBRA CIVIL.</t>
  </si>
  <si>
    <t>VISITAS A FRENTES DE OBRA</t>
  </si>
  <si>
    <t>NÚMERO DE FRENTES DE OBRA VISITADOS EN EL MES / TOTAL DE FRENTES DE OBRA ABIERTOS DE OBRA CIVIL EN EL MES</t>
  </si>
  <si>
    <t>2021-10-01</t>
  </si>
  <si>
    <t>3.1.3.6.1</t>
  </si>
  <si>
    <t>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t>
  </si>
  <si>
    <t>NO SE CONTEMPLO DENTRO DE LOS PLIEGOS DE CONDICIONES Y CONTRATO EL TIEMPO DE SUBSANACIÓN PARTIENDO DE QUE EL CONTRATISTA DEBE CUMPLIR A CABALIDAD CON LOS REQUISITOS ESTABLECIDOS.</t>
  </si>
  <si>
    <t>REALIZAR UN REPORTE DE VALIDACIÓN DE CONGRUENCIA  DE PLAZOS Y REQUISITOS QUE DEBE EVALUAR LA INTERVENTORÍA ANTES DE LA SUSCRIPCIÓN DEL ACTA DE INICIO FORMULADOS PARA EL ANEXO COMPLEMENTARIO DEL PROCESO DE SELECCIÓN PARA EL CONTRATO DE OBRAS CIVILES.</t>
  </si>
  <si>
    <t>REPORTE DE VALIDACIÓN DE PLAZOS Y REQUISITOS</t>
  </si>
  <si>
    <t>REPORTE PARA LA VALIDACIÓN DE PLAZOS Y REQUISITOS EN EL ANEXO COMPLEMENTARIO DEL PROCESO DE SELECCIÓN PARA EL CONTRATO DE OBRAS CIVILES.</t>
  </si>
  <si>
    <t>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t>
  </si>
  <si>
    <t>EN LOS DOCUMENTOS DE LA ENTIDAD, NO ESTÁN INCLUIDOS LOS LINEAMIENTOS A TENER EN CUENTA  SOBRE EL PROCESO DE ARMONIZACIÓN Y LAS PARTICULARIDADES DE LA PROGRAMACIÓN DE METAS EN LOS PROYECTOS DE INVERSIÓN, LO CUAL PUEDE GENERAR CONFUSIÓN EN LAS PARTES INTERESADAS.</t>
  </si>
  <si>
    <t>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t>
  </si>
  <si>
    <t>PORCENTAJE DE  FICHAS DE FORMULACIÓN DE LOS PROYECTOS DE INVERSIÓN ACTUALIZADAS</t>
  </si>
  <si>
    <t>(NO. DE FICHAS ACTUALIZADAS / NO. DE FICHAS DE PROYECTOS DE INVERSIÓN A CARGO DE LA SGM PROGRAMADAS)*100</t>
  </si>
  <si>
    <t>ACTUALIZAR EL PROCEDIMIENTO PE01-PR01 FORMULACIÓN DE PROYECTOS, CONSTRUCCIÓN Y SEGUIMIENTO DEL PLAN DE ACCIÓN INSTITUCIONAL, SEÑALANDO LOS LINEAMIENTOS A TENER EN CUENTA PARA LA PROGRAMACIÓN DE METAS Y PRODUCTOS EN EL MARCO DEL PROCESO DE ARMONIZACIÓN.</t>
  </si>
  <si>
    <t>SUMATORIA DE PROYECTOS ACTUALIZADOS</t>
  </si>
  <si>
    <t>2021-07-15</t>
  </si>
  <si>
    <t>2021-09-30</t>
  </si>
  <si>
    <t>INCORPORAR EN EL INFORME DE GERENCIA DE SIVICOF, LAS PRECISIONES Y/O PARTICULARIDADES A QUE HAYA LUGAR FRENTE A LA PROGRAMACIÓN Y SEGUIMIENTO DE MAGNITUDES Y PRESUPUESTO DE LAS METAS DE LOS PROYECTOS DE INVERSIÓN.</t>
  </si>
  <si>
    <t>INFORME DE GERENCIA CON PRECISIONES EN METAS DE PROYECTOS DE INVERSIÓN INCORPORADAS.</t>
  </si>
  <si>
    <t>SUMATORIA DE INFORMES CON PRECISIONES INCORPORADAS</t>
  </si>
  <si>
    <t>OFICINA ASESORA DE PLANEACIÓN INSTITUCIONAL  SUBSECRETARÍAS DE LA ENTIDAD.</t>
  </si>
  <si>
    <t>2022-02-01</t>
  </si>
  <si>
    <t>2022-03-30</t>
  </si>
  <si>
    <t>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t>
  </si>
  <si>
    <t>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t>
  </si>
  <si>
    <t>(NO. DE FICHAS ACTUALIZADAS / NO. DE PROYECTOS DE INVERSIÓN A CARGO DE LA SPM PROGRAMADAS)*100</t>
  </si>
  <si>
    <t>HALLAZGO ADMINISTRATIVO POR DEFICIENCIAS EN EL PROCESO DE PLANEACIÓN AL PRESUPUESTAR MUCHOS MÁS RECURSOS DE LOS NECESARIOS PARA EL CUMPLIMIENTO DE METAS 3, 5, 6, 8 Y DEL 7587.</t>
  </si>
  <si>
    <t>EL CONTROL QUE EJERCEN LOS SUPERVISORES ACERCA DE LOS PAGOS DE PASIVOS EN LA VIGENCIA DE LOS CONTRATOS A SU CARGO,  NO RESULTA SER DEL TODO EFECTIVO.</t>
  </si>
  <si>
    <t>REALIZAR LA FIRMA DE UN ACTA DE COMPROMISO DEL PAGO DE LOS PASIVOS PROGRAMADOS, POR PARTE DE CADA SUPERVISOR, COMO PARTE DE LA PROGRAMACIÓN DEL ANTEPROYECTO DE PRESUPUESTO PARA LA VIGENCIA 2022</t>
  </si>
  <si>
    <t>ACTAS DE COMPROMISO FIRMADAS POR LOS SUPERVISORES</t>
  </si>
  <si>
    <t>(NO. DE ACTAS DE COMPROMISO FIRMADAS / NO. DE CONTRATOS CON PASIVOS PROGRAMADOS PARA PAGO EN LA VIGENCIA 2022)*100</t>
  </si>
  <si>
    <t>3.2.3.1</t>
  </si>
  <si>
    <t>HALLAZGO ADMINISTRATIVO CON PRESUNTA INCIDENCIA DISCIPLINARIA POR CUANTO NO SE HAN IMPLEMENTADO LAS MEDIDAS CONDUCENTES AL APROVECHAMIENTO DEL ESPACIO PÚBLICO PARA ESTACIONAMIENTO EN VÍA QUE LE GENEREN A LA ADMINISTRACIÓN UN INGRESO ADICIONAL.</t>
  </si>
  <si>
    <t>LA SDM DEBE BUSCAR ACCIONES EFICACES A TRAVÉS DE MODELOS Y/O ALIANZAS PARA EL APROVECHAMIENTO DEL ESTACIONAMIENTO EN VÍA EN LA CIUDAD.</t>
  </si>
  <si>
    <t>DAR APERTURA A LA FASE 1 PARA LA PRESTACIÓN DEL SERVICIO DE ESTACIONAMIENTO EN VÍA.</t>
  </si>
  <si>
    <t>FASE 1 DE LA PRESTACIÓN DE SERVICIO DE ESTACIONAMIENTO EN VÍA INICIADA</t>
  </si>
  <si>
    <t>FASE 1 INICIADA</t>
  </si>
  <si>
    <t>SUBSECRETARÍA DE GESTIÓN DE LA MOVILIDAD.</t>
  </si>
  <si>
    <t>HALLAZGO ADMINISTRATIVO CON PRESUNTA INCIDENCIA DISCIPLINARIA POR DIFERENCIAS EN LA INFORMACIÓN CONTABLE DE PRESCRIPCIONES Y DEPURACIÓN CONTABLE DE CARTERA DE COMPARENDOS.</t>
  </si>
  <si>
    <t>LOS CONTROLES Y SISTEMAS DE INFORMACIÓN SON INEFECTIVOS YA QUE NO CUENTAN CON LA CONSOLIDACIÓN Y CENTRALIZACIÓN DE LA INFORMACIÓN DE LOS ACTOS ADMINISTRATIVOS PRESCRIPTIVOS QUE GARANTICEN EL DEBIDO CONTROL Y FACILITEN SU VERIFICACIÓN.</t>
  </si>
  <si>
    <t>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t>
  </si>
  <si>
    <t>SUBSECRETARÍA DE GESTIÓN JURÍDICA - SUBSECRETARÍA DE GESTIÓN CORPORATIVA</t>
  </si>
  <si>
    <t>3.3.1.1.2</t>
  </si>
  <si>
    <t>HALLAZGO ADMINISTRATIVO CON PRESUNTA INCIDENCIA DISCIPLINARIA POR ERRORES EN EL REGISTRO CONTABLE DE LA BAJA EN CUENTAS POR COBRAR.</t>
  </si>
  <si>
    <t>NO SE APLICÓ EL PROCEDIMIENTO PARA EL REGISTRO DE OPERACIONES CONTABLES.</t>
  </si>
  <si>
    <t>REALIZAR LA CORRECCIÓN DEL REGISTRO DE ACUERDO AL CATALOGO GENERAL DE CUENTAS Y LOS PROCEDIMIENTOS ESTABLECIDOS PROPIOS DEL ÁREA.</t>
  </si>
  <si>
    <t>REGISTRO DE INFORMACION CONTABLE</t>
  </si>
  <si>
    <t>REGISTRO DE INFORMACION CONTABLE DE ACUERDO AL CATALOGO GENERAL DE CUENTAS</t>
  </si>
  <si>
    <t>ADELANTAR UNA CAPACITACIÓN Y/O SOCIALIZACIÓN.</t>
  </si>
  <si>
    <t>NO.CAPACITACIONES Y/O SOCIALIZACIONES REALIZADAS</t>
  </si>
  <si>
    <t>HALLAZGO ADMINISTRATIVO POR DIFERENCIAS ENTRE LOS REGISTROS CONTABLES DE LA CUENTA 2701 Y EL REPORTE SIPROJ WEB CON CORTE A 31 DE DICIEMBRE DE 2020.</t>
  </si>
  <si>
    <t>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</si>
  <si>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CONVOCAR MESAS DE TRABAJO, CON EL FIN DE DETERMINAR EL PROCESO DE REGISTRO CONTABLE DE CASOS EXCEPCIONALES (VALORACIÓN DIFERENTE A SIPROJ WEB CON DIFERENCIAS ALTAMENTE REPRESENTATIVAS)</t>
  </si>
  <si>
    <t>EJECUCIÓN DE MESAS DE TRABAJO</t>
  </si>
  <si>
    <t>SUBSECRETARÍA DE GESTIÓN CORPORATIVA - SUBDIRECCIÓN FINANCIERA</t>
  </si>
  <si>
    <t>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</si>
  <si>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EJECUTAR MESAS DE TRABAJO TRIMESTRALES CON EL OBJETIVO DE REALIZAR UNA CONCILIACIÓN PREVIA AL REPORTE DEL CONTINGENTE</t>
  </si>
  <si>
    <t>DIRECCIÓN DE REPRESENTACIÓN JUDICIAL - SUBDIRECCIÓN FINANCIERA</t>
  </si>
  <si>
    <t>3.3.1.2.2</t>
  </si>
  <si>
    <t>HALLAZGO ADMINISTRATIVO POR FALTA DE PROVISIÓN CONTABLE DEL PROCESO 2018-00115.</t>
  </si>
  <si>
    <t>DEFICIENCIAS EN EL CONTROL Y SEGUIMIENTO A LA ALIMENTACIÓN DE LOS PROCESOS Y LAS PROVISIONES CONTABLES ATINENTES A LOS LITIGIOS Y DEMANDAS EN CONTRA DE LA SDM, EN LOS SISTEMAS DE INFORMACIÓN CORRESPONDIENTE.</t>
  </si>
  <si>
    <t>REALIZAR SEGUIMIENTO AL REGISTRO Y CALIFICACIÓN DE LOS PROCESOS CADA TRES MESES PREVIA APERTURA DEL MÓDULO DE CONTINGENTE JUDICIAL EN EL APLICATIVO SIPROJWEB</t>
  </si>
  <si>
    <t>SEGUIMIENTO</t>
  </si>
  <si>
    <t>SEGUIMIENTOS EFECTUADOS /SEGUIMIENTOS PROGRAMADOS *100</t>
  </si>
  <si>
    <t>DIRECCIÓN DE REPRESENTACIÓN JUDICIAL</t>
  </si>
  <si>
    <t>HALLAZGO ADMINISTRATIVO CON PRESUNTA INCIDENCIA DISCIPLINARIA POR FALTA DE DEPURACIÓN CONTABLE Y FALLAS EN LA PRESENTACIÓN Y SEGUIMIENTO DEL PLAN DE SOSTENIBILIDAD CONTABLE.</t>
  </si>
  <si>
    <t>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t>
  </si>
  <si>
    <t>ESTABLECER UN CRONOGRAMA DE VERIFICACIÓN PARA LA DEPURACIÓN CONTABLE CON LAS ÁREAS CORRESPONDIENTES</t>
  </si>
  <si>
    <t>EJECUCIÓN DE CRONOGRAMA</t>
  </si>
  <si>
    <t>CRONOGRAMA REALIZADO Y CUMPLIDO / CRONOGRAMA PROGRAMADO *100</t>
  </si>
  <si>
    <t>HALLAZGO ADMINISTRATIVO POR FALENCIAS EN LAS CONCILIACIONES DE LAS OPERACIONES RECÍPROCAS DE LA SDM.</t>
  </si>
  <si>
    <t>FALTA DE VERIFICACIÓN, SEGUIMIENTO, CONCILIACIÓN Y COMUNICACIÓN OPORTUNOS CON LAS ENTIDADES QUE REPORTAN OPERACIONES RECÍPROCAS REALIZADAS CON LA SDM.</t>
  </si>
  <si>
    <t>ESTABLECER O ACTUALIZAR UN PROCEDIMIENTO ESPECÍFICO PARA LAS CONCILIACIONES DE LAS OPERACIONES RECÍPROCA (ENTRE ENTIDADES DEL ESTADO).</t>
  </si>
  <si>
    <t>PROCEDIMIENTO</t>
  </si>
  <si>
    <t>FALTA DE PLANEACIÓN Y LINEAMIENTOS QUE CONDUZCAN A LA OPTIMIZACIÓN DE LOS SISTEMAS DE INFORMACIÓN DE LA ENTIDAD.</t>
  </si>
  <si>
    <t>GENERAR LA INTERFACE EN EL APLICATIVO CONTABLE</t>
  </si>
  <si>
    <t>INTERFACES</t>
  </si>
  <si>
    <t>NO. DE INTERFACES / NO TOTAL DE INTERFACES PROGRAMADAS *100</t>
  </si>
  <si>
    <t>FALTA DE SEGUIMIENTO DE LA TOTALIDAD DE LAS PARTIDAS CONTABLES EN RELACIÓN CON LAS ÁREAS DE GESTIÓN QUE GENERAN INFORMACIÓN QUE AFECTA LOS ESTADOS FINANCIEROS.</t>
  </si>
  <si>
    <t>CONCILIACIONES</t>
  </si>
  <si>
    <t>FORMATO Y CRONOGRAMA DE CONCILACIONES REALIZADO / FORMATO Y CRONOGRAMA DE CONCILACIONES PROGRAMADO*100</t>
  </si>
  <si>
    <t>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t>
  </si>
  <si>
    <t>FALTA DE SEGUIMIENTO MÁS ESTRICTO Y OPORTUNO; Y/O A UN PLAN DE CONTINGENCIA QUE BUSQUE EFECTIVAMENTE DEPURAR Y REDUCIR EL MONTO DE PASIVOS EXIGIBLE EN LA GESTIÓN PRESUPUESTAL, DURANTE TODA LA VIGENCIA.</t>
  </si>
  <si>
    <t>REMITIR MENSUALMENTE EL INFORME DEL SEGUIMIENTO DE LOS SALDOS DE LOS PASIVOS EXIGIBLES  Y RESERVAS CONSTITUIDOS A LOS ORDENADORES DE GASTOS</t>
  </si>
  <si>
    <t>INFORMES</t>
  </si>
  <si>
    <t>INFORMES REMITIDOS A LOS ORDENADORES DE GASTOS</t>
  </si>
  <si>
    <t>ADELANTAR TODAS LAS ACTIVIDADES  NECESARIAS PARA REALIZAR LA DEPURACIÓN DE LOS SALDOS A CARGO DE LOS ORDENADORES DE GASTO.</t>
  </si>
  <si>
    <t>GESTION DE LIBERACIÓN DE SALDOS</t>
  </si>
  <si>
    <t>NO. DE CONTRATOS CON GESTIÓN PARA LIBERACION DE SALDOS  / TOTAL DE CONTRATOS A DEPURAR DE LA BASE DE RESERVAS Y PASIVOS EXIGIBLES * 100</t>
  </si>
  <si>
    <t>REALIZAR REUNIÓN BIMESTRAL CON CADA SUBSECRETARÍA Y LA DIRECCIÓN DE CONTRATACIÓN A FIN DE REALIZAR SEGUIMIENTO A LOS CONTRATOS SUSCEPTIBLES DE LIQUIDACIÓN.</t>
  </si>
  <si>
    <t>ORDENADORES DEL GASTO DIRECCION DE CONTRATACIÓN</t>
  </si>
  <si>
    <t>EMISIÓN DE LA CIRCULAR EN DONDE SE FORMULAN  LOS LINEAMIENTOS PARA UNA GESTIÓN INTEGRAL DE PASIVOS EXIGIBLES.</t>
  </si>
  <si>
    <t>LINEAMIENTOS</t>
  </si>
  <si>
    <t>LINEAMIENTOS EXPEDIDOS E IMPLEMENTADOS PARA LA GESTIÓN INTEGRAL DE PASIVOS EXIGIBLES</t>
  </si>
  <si>
    <t>ORDENADORES DEL GASTO - SUBSECRETARÍA DE GESTIÓN JURIDICA</t>
  </si>
  <si>
    <t>OFICINA ASESORA DE PLANEACIÓN INSTITUCIONAL - SUBSECRETARÍAS DE LA ENTIDAD.</t>
  </si>
  <si>
    <r>
      <t>02/07/2021: Se aporta como evidencia el consolidado de las capacitaciones realizadas en febrero y junio a 149 uniformados de la Seccional de Tránsito y Transporte y 5 autoridades de Tránsito de la SDM.  
Los soportes documentales incluyen las presentaciones realizadas, el estudio previo definitivo del proceso contractual SDM-PSA-SIE-081 DE 2020 y la justificación de cierre en la cual se incluye el registro fotografico de las sesiones y las listas de asistencia, que dan cuenta de:
Sesión 1: 23/02/2021: 18 asistentes
Sesión 2: 11/03/2021: 20 asistentes
Sesión 3: 27/04/2021: 20 asistentes
Sesión 4: 03/06/2021: 17 asistentes
Sesión 6: 10/06/2021:  36 asistentes
Sesión 7: 11/06/2021:  43 asistentes
Conforme lo anterior se observa que se da cumplimiento en terminos de oportunidad y eficacia y que la acción implementada es efectiva respecto a la situación observada por el ente de control, en ese orden de ideas se recomienda el cierre de la misma.
04/06/2021: Se aporta como evidencia registro fotografico del avance de la ejecución de la acción asi como la correspondiente justificación.
Teniendo en cuenta que el plazo de ejecución de esta acción es el 22/06/2021 y que al corte de abril el avance estaba en el 28,8%, la OCI mantiene la alerta presentada en seguimientos anteriores respecto a:
"</t>
    </r>
    <r>
      <rPr>
        <i/>
        <sz val="7"/>
        <color rgb="FF000000"/>
        <rFont val="Arial"/>
        <family val="2"/>
      </rPr>
      <t>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t>
    </r>
    <r>
      <rPr>
        <sz val="7"/>
        <color rgb="FF000000"/>
        <rFont val="Arial"/>
        <family val="2"/>
      </rPr>
      <t xml:space="preserve">
Adicionalmente fortalecer la gestion documental que de cuenta de lo ejecutado, lo cual debe ser coherente con el indicador formulado. 
_____________________________ 
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terminos de ejecución se recomienda fortalecer los controles que garanticen su cumplimiento de manera integral, lo anterior teniendo en cuenta el alcance de lo formulado "CAPACITAR </t>
    </r>
    <r>
      <rPr>
        <u/>
        <sz val="7"/>
        <color rgb="FF000000"/>
        <rFont val="Arial"/>
        <family val="2"/>
      </rPr>
      <t>AL PERSONAL UNIFORMADO ENCARGADO DE REALIZAR LAS PRUEBAS CON ALCOHOSENSORES EN EL PROCEDIMIENTO</t>
    </r>
    <r>
      <rPr>
        <sz val="7"/>
        <color rgb="FF000000"/>
        <rFont val="Arial"/>
        <family val="2"/>
      </rPr>
      <t>".</t>
    </r>
  </si>
  <si>
    <r>
      <t xml:space="preserve">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
Conforme lo anterior se observa que se da cumplimiento en terminos de oportunidad y eficacia y que la acción implementada es efectiva respecto a la situación observada por el ente de control, en ese orden de ideas se recomienda el cierre de la misma.
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
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t>
    </r>
    <r>
      <rPr>
        <i/>
        <sz val="7"/>
        <color rgb="FF000000"/>
        <rFont val="Arial"/>
        <family val="2"/>
      </rPr>
      <t xml:space="preserve">
Frente a la solicitud de los contratos que se relacionan a continuación , informamos que dichos contratos no se adicionan o se prorrogan, ya que para todos ellos se esperaba su finalización para elaborar nuevos contratos.
Contrato 1782	 Adicionado y prorrogado en agosto del 2020
Contrato 1802 	Adicionado y prorrogado en agosto del 2020
Contrato 1783 	Adicionado y prorrogado en agosto del 2020
Contrato 1798 	Adicionado y prorrogado en agosto del 2020
Contrato 1781 	Prorrogado el 19 de mayo, pero solo hasta ahora vamos a reportar información es mes vencido
Contrato 1801 	Prorrogado el 20 de agosto de 2020.
</t>
    </r>
    <r>
      <rPr>
        <sz val="7"/>
        <color rgb="FF000000"/>
        <rFont val="Arial"/>
        <family val="2"/>
      </rPr>
      <t xml:space="preserve">
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
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
Aunado a lo anterior y teniendo en cuenta que la acción vence en junio y que la misma establece como indicador seguimientos mensuales, se mantiene abierta hasta finalizar el periodo de ejecución.
_____________________________________
06/05/2021: No se aporta evidencia adicional que permita validar el avance de lo ejecutado al corte de abril; por lo cual se recomienda fortalecer los controles y documentar la gestión adelantada de tal manera que se garantice la ejecución integral de la acción formulada.
__________________________________
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family val="2"/>
      </rPr>
      <t>La alerta del tablero de control continua para los contratos de señalización, sin embargo ya fueron adicionados por lo cual no tenemos reportes adicionales."</t>
    </r>
    <r>
      <rPr>
        <sz val="7"/>
        <color rgb="FF000000"/>
        <rFont val="Arial"/>
        <family val="2"/>
      </rPr>
      <t xml:space="preserve">
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</si>
  <si>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t>7/07/2021: La DAC allega 24 archivos relacionados con la entrega de predios, entre ellos están: El Plan de Trabajo, Actas, solicitudes y respuestas relacionadas con la programación y entrega. Se evidencia cumplimiento de la acción y se solicita el cierre al ente de control.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</si>
  <si>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</si>
  <si>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</si>
  <si>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OAPI</t>
  </si>
  <si>
    <t>SGC</t>
  </si>
  <si>
    <t>SGM</t>
  </si>
  <si>
    <t>SGJ</t>
  </si>
  <si>
    <t>SGJ - OTIC</t>
  </si>
  <si>
    <t>SPM</t>
  </si>
  <si>
    <t>OAPI - SUBSECRETARIAS</t>
  </si>
  <si>
    <t>SGJ - SGC</t>
  </si>
  <si>
    <t>ORDENADORES DEL GASTO - SGJ</t>
  </si>
  <si>
    <t>09/08/2021: La acción se programo para iniciar su ejecución en octubre</t>
  </si>
  <si>
    <t>PLAN DE MEJORAMIENTO INSTITUCIONAL CORTE AGOSTO 2021</t>
  </si>
  <si>
    <t>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interentoria relaconadas con la gestión ambiental y SST, asi como la implementación del PMT
Su implementación se validará una vez se empiece a ejecutar el contrato. De acuerdo a lo informado por el proceso se espera que el proceso inicie en octubre de 2021
09/08/2021: No se aporta evidencia del avance de la gestión realizada para dar cumplimiento a la acción formulada</t>
  </si>
  <si>
    <t>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interentoria relaconadas con la gestión ambiental y SST, asi como la implementación del PMT
Su implementación se validará una vez se empiece a ejecutar el contrato. De acuerdo a lo informado por el proceso se espera que el proceso inicie en octubre de 2021
09/08/2021: La acción se programo para iniciar su ejecución en octubre</t>
  </si>
  <si>
    <t>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No obstante no se identifica de manera clara dentro de este documento, el deber del contratista de "Realizar un reporte de validación de congruencia  de plazos y requisitos que debe evaluar la interventoría antes de la suscripción del acta de inicio formulados para el anexo complementario del proceso de selección para el contrato de obras civiles".
09/08/2021: No se aporta evidencia del avance de la gestión realizada para dar cumplimiento a la acción formulada</t>
  </si>
  <si>
    <t>06/09/2021:  No se aporta evidencia del avance de la gestión realizada para dar cumplimiento a la acción formulada
09/08/2021: No se aporta evidencia del avance de la gestión realizada para dar cumplimiento a la acción formulada</t>
  </si>
  <si>
    <r>
      <t>06/09/2021:  No se aporta evidencia de la implementación del drive creado.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t>
    </r>
    <r>
      <rPr>
        <i/>
        <sz val="7"/>
        <color rgb="FF000000"/>
        <rFont val="Arial"/>
        <family val="2"/>
      </rPr>
      <t>Definir las correcciones a realizar al interior del proceso o dependencia con el fin de atender las alertas presentadas por la OCI en el reporte del estado de las acciones de los planes de mejoramiento y documentar la gestión realizada."</t>
    </r>
    <r>
      <rPr>
        <sz val="7"/>
        <color rgb="FF000000"/>
        <rFont val="Arial"/>
        <family val="2"/>
      </rPr>
      <t xml:space="preserve">.
___________________________________
09/08/2021: Se aporta como evidencia el correo remitido a los supervisores en donde se evidencia que se comparte el drive creado (https://drive.google.com/drive/folders/1Yb72IaF6xyH7Rlnx44buYkYuB3g_QMwX?usp=sharing).
De la verificación realizada a la información dispuesta en éste se observa que se crearon las carpetas: 
*2021-2015 Consorcio Inter Movilidad Zona 4
*2021-2016 HMV Proyectos SAS (Sub carpetas 1. Precontractual, 2 Contractual y 3. Post Contractual)
*2021-2017 K12 MAB Ingenieria del Valor SA.
Las cuales se encuentran a la fecha del presente seguimiento vacias.
Teniendo en cuenta que el nombre del indicador hace referencia a: DRIVE CREADO E IMPLEMENTADO PARA CADA CONTRATO DE INTERVENTORÍA, si bien se cumple la creación del drive, se mantiene abierta para evaluar la implementación del mismo.
Se recomienda adelantar la gestión que permita validar la implementación del drive y asi garantizar la efectividad de la acción formulada y la subsanación de lo observado por el ente de control
</t>
    </r>
  </si>
  <si>
    <t>06/09/2021:  No se aporta evidencia de  las actas semanales de agosto, asi como tampoco se aporto la gestión realizada correspondiente a julio.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09/08/2021: No se aporta evidencia que permita validar la ejecución en julio de la acción formulada: CARGAR DE ACTAS DE COMITÉS TÉCNICOS SEMANALES AL DRIVE con inicio el 01/07/2021</t>
  </si>
  <si>
    <t xml:space="preserve">8/09/2021:  Dirección de Contratación está implementado desde el 22 de febrero de 2021 el nuevo software creado en y con solicitd de desarrollo de requerimientos para atender  la accion establecida.
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ACCION EN EJECUCION
07/10/2020
La dependencia no aporto evidencia de cumplimiento. Acción en ejecución. 
ACCION ABIERTA 
8/09/2020
La dependencia no aporto evidencia de cumplimiento.
Acción en ejecución.
ACCION ABIERTA  </t>
  </si>
  <si>
    <t>8/09/2021:  El dia 2 de agosto se raliza mesa de trabajo con  Financiera, gestion de cobro,corporatira y gestion juridica, en la cual se analizaron los datos y cifras ,se establece plan de tranajo con respecto a las actividades de
prescripción y aplicaciones de la misma para los meses de mes de enero a junio de 2021. En ejecucion.
09/08/2021 Seguimiento Julie Martinez, el área no remite seguimiento. Las acciones se encuentra dentro del plazo de ejecución planificado.</t>
  </si>
  <si>
    <t>8/9/2021.Sin avances
09/08/2021 Seguimiento Julie Martinez, el área no remite seguimiento. Las acciones se encuentra dentro del plazo de ejecución planificado.</t>
  </si>
  <si>
    <t>8/09/2021:  Seguimiento  julio al proyecto 7589, pr parte de la SGJ,evidencias de base de datos en excel con el seguimiento.</t>
  </si>
  <si>
    <t xml:space="preserve">8/09/2021: Mesa de trabajo con el fin de adelantar  y dar prioridad a la liquidacion de contratos, se aportan evidencia de correos . </t>
  </si>
  <si>
    <t>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
31/12/2020: "Actividad en términos de ejecuciòn". No envían evidencias en este mes
5/11/2020: Acción dentro del plaz, en proceso de gestión. No envían evidencia en este mes.</t>
  </si>
  <si>
    <t>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</si>
  <si>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06/09/2021:  Se aporta como evidencia:
* SS 20213116057151 de fecha 04/08/2021 relacionado con el contrato de interventoria 20221-2013 vinculado a su vez con el contrato de obra 2021-2020 
* Informe de señalización  sin fecha, donde se describen las acciones impleme ntadas respecto al contrato 2021-2022 con interentoria a través del contrato 2021-20215
* SS 20213115972871 de fecha 03/08/2021 relacionado con el contrato de interventoria 20221-2016 vinculado a su vez con el contrato de obra 2021-2023 
* SS 20213116055951 de fecha 04/08/2021 relacionado con el contrato de interventoria 20221-2017 vinculado a su vez con el contrato de obra 2021-2024 
* SS 20213115976651 de fecha 04/08/2021 relacionado con el contrato de interventoria 20221-2018 vinculado a su vez con el contrato de obra 2021-2025
09/08/2021: No se aporta evidencia del avance de la gestión realizada para dar cumplimiento a la acción formulada</t>
  </si>
  <si>
    <t>06/09/2021:  Se aporta como evidencia:
SS  20213116056261 de fecha 04/08/2021 relacionado con el contrato de interventoria 20221-2013 vinculado a su vez con el contrato de obra 2021-2020 
Informe de señalización  sin fecha, donde se describen las acciones impleme ntadas respecto al contrato 2021-2022 con interentoria a través del contrato 2021-20215
SS 20213115974371 de fecha 03/08/2021 relacionado con el contrato de interventoria 20221-2016 vinculado a su vez con el contrato de obra 2021-2023 
SS 20213116055901  y 20213116054951 fecha 04/08/2021 relacionado con el contrato de interventoria 20221-2017 vinculado a su vez con el contrato de obra 2021-2024 
SS  20213115976631  y 20213115976641 fecha 03/08/2021 relacionado con el contrato de interventoria 20221-2018 vinculado a su vez con el contrato de obra 2021-2025 
09/08/2021: No se aporta evidencia del avance de la gestión realizada para dar cumplimiento a la acción formulada</t>
  </si>
  <si>
    <t>08/09/2021 Seguimiento Julie Andrea Martinez se observa el diseño de la "Herramienta de trabajo para el control y seguimiento de las obligaciones del contrato de transporte especial vigente en la Entidad"  cumpliendo con la actividad planificado se recomienda el cierre de la actividad
09/08/2021 Seguimiento Julie Martinez, el área no remite seguimiento. Las acciones se encuentra dentro del plazo de ejecución planificado.</t>
  </si>
  <si>
    <t>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</si>
  <si>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08/09/2021 Seguimiento Julie Andrea Martinez se observa oficio al contratista con radicado 20216126138551 cumpliendo con la actividad planificado se recomienda el cierre de la actividad
09/08/2021 Seguimiento Julie Martinez, el área no remite seguimiento. Las acciones se encuentra dentro del plazo de ejecución planificado.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</si>
</sst>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yyyy\-mm\-dd;@"/>
  </numFmts>
  <fonts count="34" x14ac:knownFonts="1">
    <font>
      <sz val="11"/>
      <color indexed="8"/>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sz val="7"/>
      <color rgb="FF000000"/>
      <name val="Arial"/>
      <family val="2"/>
    </font>
    <font>
      <b/>
      <sz val="14"/>
      <color indexed="8"/>
      <name val="Calibri"/>
      <family val="2"/>
      <scheme val="minor"/>
    </font>
    <font>
      <i/>
      <sz val="7"/>
      <color rgb="FF000000"/>
      <name val="Arial"/>
      <family val="2"/>
    </font>
    <font>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b/>
      <sz val="12"/>
      <color indexed="8"/>
      <name val="Calibri"/>
      <family val="2"/>
      <scheme val="minor"/>
    </font>
    <font>
      <sz val="9"/>
      <color indexed="81"/>
      <name val="Tahoma"/>
      <family val="2"/>
    </font>
    <font>
      <b/>
      <sz val="9"/>
      <color indexed="81"/>
      <name val="Tahoma"/>
      <family val="2"/>
    </font>
    <font>
      <b/>
      <sz val="16"/>
      <color indexed="8"/>
      <name val="Calibri"/>
      <family val="2"/>
      <scheme val="minor"/>
    </font>
    <font>
      <b/>
      <sz val="12"/>
      <name val="Arial"/>
      <family val="2"/>
    </font>
    <font>
      <b/>
      <sz val="20"/>
      <color indexed="8"/>
      <name val="Calibri"/>
      <family val="2"/>
      <scheme val="minor"/>
    </font>
    <font>
      <sz val="7"/>
      <color rgb="FF000000"/>
      <name val="Arial"/>
      <family val="2"/>
    </font>
    <font>
      <u/>
      <sz val="7"/>
      <color rgb="FF000000"/>
      <name val="Arial"/>
      <family val="2"/>
    </font>
    <font>
      <b/>
      <sz val="7"/>
      <name val="Arial"/>
      <family val="2"/>
    </font>
    <font>
      <sz val="11"/>
      <color rgb="FFFF0000"/>
      <name val="Calibri"/>
      <family val="2"/>
      <scheme val="minor"/>
    </font>
    <font>
      <b/>
      <sz val="11"/>
      <color theme="1"/>
      <name val="Calibri"/>
      <family val="2"/>
      <scheme val="minor"/>
    </font>
    <font>
      <b/>
      <sz val="11"/>
      <color indexed="8"/>
      <name val="Calibri"/>
      <family val="2"/>
      <scheme val="minor"/>
    </font>
    <font>
      <b/>
      <sz val="18"/>
      <color indexed="8"/>
      <name val="Calibri"/>
      <family val="2"/>
      <scheme val="minor"/>
    </font>
    <font>
      <sz val="7"/>
      <color rgb="FF000000"/>
      <name val="Arial"/>
    </font>
  </fonts>
  <fills count="14">
    <fill>
      <patternFill patternType="none"/>
    </fill>
    <fill>
      <patternFill patternType="gray125"/>
    </fill>
    <fill>
      <patternFill patternType="none">
        <fgColor rgb="FFF1F1B4"/>
      </patternFill>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7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style="thin">
        <color rgb="FF000000"/>
      </right>
      <top style="thin">
        <color rgb="FF000000"/>
      </top>
      <bottom/>
      <diagonal/>
    </border>
    <border>
      <left/>
      <right/>
      <top/>
      <bottom style="thin">
        <color theme="4" tint="0.39997558519241921"/>
      </bottom>
      <diagonal/>
    </border>
    <border>
      <left/>
      <right/>
      <top style="thin">
        <color theme="4" tint="0.39997558519241921"/>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rgb="FF000000"/>
      </left>
      <right style="thin">
        <color rgb="FF000000"/>
      </right>
      <top/>
      <bottom/>
      <diagonal/>
    </border>
  </borders>
  <cellStyleXfs count="3">
    <xf numFmtId="0" fontId="0" fillId="0" borderId="0"/>
    <xf numFmtId="9" fontId="6" fillId="0" borderId="0" applyFont="0" applyFill="0" applyBorder="0" applyAlignment="0" applyProtection="0"/>
    <xf numFmtId="41" fontId="6" fillId="0" borderId="0" applyFont="0" applyFill="0" applyBorder="0" applyAlignment="0" applyProtection="0"/>
  </cellStyleXfs>
  <cellXfs count="225">
    <xf numFmtId="0" fontId="0" fillId="0" borderId="0" xfId="0"/>
    <xf numFmtId="0" fontId="2" fillId="0" borderId="0" xfId="0" applyFont="1" applyAlignment="1">
      <alignment horizontal="center"/>
    </xf>
    <xf numFmtId="0" fontId="3" fillId="3"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10" fontId="0" fillId="0" borderId="0" xfId="1" applyNumberFormat="1" applyFont="1"/>
    <xf numFmtId="0" fontId="7" fillId="4" borderId="2" xfId="0" applyFont="1" applyFill="1" applyBorder="1" applyAlignment="1" applyProtection="1">
      <alignment horizontal="center" vertical="center" wrapText="1"/>
    </xf>
    <xf numFmtId="164" fontId="7" fillId="4" borderId="2" xfId="0" applyNumberFormat="1" applyFont="1" applyFill="1" applyBorder="1" applyAlignment="1" applyProtection="1">
      <alignment horizontal="center" vertical="center" wrapText="1"/>
    </xf>
    <xf numFmtId="0" fontId="0" fillId="0" borderId="0" xfId="0" pivotButton="1"/>
    <xf numFmtId="0" fontId="0" fillId="0" borderId="0" xfId="0" applyNumberFormat="1"/>
    <xf numFmtId="0" fontId="0" fillId="0" borderId="0" xfId="0" applyAlignment="1">
      <alignment horizontal="center" vertical="center"/>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9" fillId="0" borderId="2" xfId="0" applyFont="1" applyFill="1" applyBorder="1" applyAlignment="1">
      <alignment horizontal="left" vertical="center" wrapText="1"/>
    </xf>
    <xf numFmtId="0" fontId="0" fillId="0" borderId="0" xfId="0" applyFill="1"/>
    <xf numFmtId="1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3" fillId="3" borderId="1" xfId="0" applyFont="1" applyFill="1" applyBorder="1" applyAlignment="1">
      <alignment horizontal="center" vertical="center" wrapText="1"/>
    </xf>
    <xf numFmtId="1" fontId="8" fillId="0" borderId="2" xfId="2" applyNumberFormat="1" applyFont="1" applyFill="1" applyBorder="1" applyAlignment="1">
      <alignment horizontal="center" vertical="center"/>
    </xf>
    <xf numFmtId="0" fontId="10" fillId="0" borderId="0" xfId="0" applyFont="1" applyAlignment="1">
      <alignment horizontal="left" vertical="center" wrapText="1"/>
    </xf>
    <xf numFmtId="0" fontId="0" fillId="0" borderId="0" xfId="0" applyAlignment="1">
      <alignment horizontal="left"/>
    </xf>
    <xf numFmtId="0" fontId="0" fillId="0" borderId="0" xfId="0" applyNumberFormat="1" applyAlignment="1">
      <alignment horizontal="center" vertical="center"/>
    </xf>
    <xf numFmtId="0" fontId="0" fillId="0" borderId="0" xfId="0" applyNumberFormat="1" applyAlignment="1">
      <alignment horizontal="center"/>
    </xf>
    <xf numFmtId="14" fontId="0" fillId="0" borderId="0" xfId="0" applyNumberFormat="1"/>
    <xf numFmtId="0" fontId="0" fillId="0" borderId="0" xfId="0" applyAlignment="1">
      <alignment horizontal="left" indent="1"/>
    </xf>
    <xf numFmtId="0" fontId="13" fillId="0" borderId="20" xfId="0" applyFont="1" applyBorder="1"/>
    <xf numFmtId="0" fontId="13" fillId="0" borderId="0" xfId="0" applyFont="1"/>
    <xf numFmtId="0" fontId="15" fillId="7" borderId="21" xfId="0" applyFont="1" applyFill="1" applyBorder="1"/>
    <xf numFmtId="0" fontId="14" fillId="0" borderId="0" xfId="0" applyFont="1"/>
    <xf numFmtId="0" fontId="15" fillId="0" borderId="22" xfId="0" applyNumberFormat="1" applyFont="1" applyBorder="1"/>
    <xf numFmtId="0" fontId="14" fillId="0" borderId="20" xfId="0" applyNumberFormat="1" applyFont="1" applyBorder="1"/>
    <xf numFmtId="0" fontId="15" fillId="7" borderId="23" xfId="0" applyNumberFormat="1" applyFont="1" applyFill="1" applyBorder="1"/>
    <xf numFmtId="0" fontId="14" fillId="0" borderId="20" xfId="0" applyFont="1" applyBorder="1" applyAlignment="1">
      <alignment horizontal="left"/>
    </xf>
    <xf numFmtId="0" fontId="14" fillId="0" borderId="17" xfId="0" applyNumberFormat="1" applyFont="1" applyBorder="1"/>
    <xf numFmtId="0" fontId="14" fillId="0" borderId="18" xfId="0" applyNumberFormat="1" applyFont="1" applyBorder="1"/>
    <xf numFmtId="0" fontId="15" fillId="7" borderId="19" xfId="0" applyNumberFormat="1" applyFont="1" applyFill="1" applyBorder="1"/>
    <xf numFmtId="0" fontId="14" fillId="0" borderId="0" xfId="0" applyFont="1" applyAlignment="1">
      <alignment horizontal="left"/>
    </xf>
    <xf numFmtId="0" fontId="14" fillId="0" borderId="0" xfId="0" applyNumberFormat="1" applyFont="1"/>
    <xf numFmtId="0" fontId="13" fillId="9" borderId="7" xfId="0" applyFont="1" applyFill="1" applyBorder="1"/>
    <xf numFmtId="0" fontId="14" fillId="9" borderId="11" xfId="0" applyFont="1" applyFill="1" applyBorder="1" applyAlignment="1">
      <alignment horizontal="center"/>
    </xf>
    <xf numFmtId="0" fontId="14" fillId="9" borderId="10" xfId="0" applyFont="1" applyFill="1" applyBorder="1" applyAlignment="1">
      <alignment horizontal="center"/>
    </xf>
    <xf numFmtId="0" fontId="14" fillId="9" borderId="0" xfId="0" applyFont="1" applyFill="1"/>
    <xf numFmtId="0" fontId="15" fillId="7" borderId="28" xfId="0" applyFont="1" applyFill="1" applyBorder="1"/>
    <xf numFmtId="0" fontId="15" fillId="7" borderId="24" xfId="0" applyFont="1" applyFill="1" applyBorder="1"/>
    <xf numFmtId="0" fontId="15" fillId="7" borderId="16" xfId="0" applyFont="1" applyFill="1" applyBorder="1"/>
    <xf numFmtId="0" fontId="15" fillId="10" borderId="25" xfId="0" applyFont="1" applyFill="1" applyBorder="1" applyAlignment="1">
      <alignment horizontal="left"/>
    </xf>
    <xf numFmtId="0" fontId="15" fillId="10" borderId="29" xfId="0" applyNumberFormat="1" applyFont="1" applyFill="1" applyBorder="1"/>
    <xf numFmtId="0" fontId="15" fillId="10" borderId="22" xfId="0" applyNumberFormat="1" applyFont="1" applyFill="1" applyBorder="1"/>
    <xf numFmtId="0" fontId="15" fillId="9" borderId="26" xfId="0" applyFont="1" applyFill="1" applyBorder="1" applyAlignment="1">
      <alignment horizontal="left" indent="1"/>
    </xf>
    <xf numFmtId="0" fontId="15" fillId="9" borderId="30" xfId="0" applyNumberFormat="1" applyFont="1" applyFill="1" applyBorder="1"/>
    <xf numFmtId="0" fontId="15" fillId="9" borderId="27" xfId="0" applyNumberFormat="1" applyFont="1" applyFill="1" applyBorder="1"/>
    <xf numFmtId="0" fontId="16" fillId="9" borderId="26" xfId="0" applyFont="1" applyFill="1" applyBorder="1" applyAlignment="1">
      <alignment horizontal="right"/>
    </xf>
    <xf numFmtId="0" fontId="16" fillId="9" borderId="30" xfId="0" applyNumberFormat="1" applyFont="1" applyFill="1" applyBorder="1"/>
    <xf numFmtId="0" fontId="16" fillId="9" borderId="27" xfId="0" applyNumberFormat="1" applyFont="1" applyFill="1" applyBorder="1"/>
    <xf numFmtId="0" fontId="13" fillId="6" borderId="31" xfId="0" applyFont="1" applyFill="1" applyBorder="1" applyAlignment="1">
      <alignment horizontal="center" vertical="center"/>
    </xf>
    <xf numFmtId="0" fontId="13" fillId="6" borderId="32" xfId="0" applyFont="1" applyFill="1" applyBorder="1" applyAlignment="1">
      <alignment horizontal="center" vertical="center"/>
    </xf>
    <xf numFmtId="0" fontId="13" fillId="6" borderId="33" xfId="0" applyFont="1" applyFill="1" applyBorder="1" applyAlignment="1">
      <alignment horizontal="center" vertical="center"/>
    </xf>
    <xf numFmtId="0" fontId="14" fillId="9" borderId="34" xfId="0" applyFont="1" applyFill="1" applyBorder="1"/>
    <xf numFmtId="0" fontId="14" fillId="9" borderId="26" xfId="0" applyFont="1" applyFill="1" applyBorder="1"/>
    <xf numFmtId="0" fontId="14" fillId="9" borderId="36" xfId="0" applyFont="1" applyFill="1" applyBorder="1"/>
    <xf numFmtId="41" fontId="14" fillId="9" borderId="38" xfId="2" applyFont="1" applyFill="1" applyBorder="1" applyAlignment="1">
      <alignment horizontal="center"/>
    </xf>
    <xf numFmtId="0" fontId="14" fillId="9" borderId="30" xfId="0" applyFont="1" applyFill="1" applyBorder="1" applyAlignment="1">
      <alignment horizontal="center"/>
    </xf>
    <xf numFmtId="0" fontId="14" fillId="9" borderId="39" xfId="0" applyFont="1" applyFill="1" applyBorder="1" applyAlignment="1">
      <alignment horizontal="center"/>
    </xf>
    <xf numFmtId="0" fontId="14" fillId="9" borderId="38" xfId="0" applyFont="1" applyFill="1" applyBorder="1" applyAlignment="1">
      <alignment horizontal="center"/>
    </xf>
    <xf numFmtId="0" fontId="14" fillId="6" borderId="31" xfId="0" applyFont="1" applyFill="1" applyBorder="1"/>
    <xf numFmtId="0" fontId="13" fillId="6" borderId="32" xfId="0" applyFont="1" applyFill="1" applyBorder="1" applyAlignment="1">
      <alignment horizontal="center"/>
    </xf>
    <xf numFmtId="0" fontId="13" fillId="6" borderId="33" xfId="0" applyFont="1" applyFill="1" applyBorder="1" applyAlignment="1">
      <alignment horizontal="center"/>
    </xf>
    <xf numFmtId="0" fontId="13" fillId="9" borderId="34" xfId="0" applyFont="1" applyFill="1" applyBorder="1"/>
    <xf numFmtId="41" fontId="14" fillId="9" borderId="35" xfId="2" applyFont="1" applyFill="1" applyBorder="1" applyAlignment="1">
      <alignment horizontal="center" vertical="center"/>
    </xf>
    <xf numFmtId="0" fontId="13" fillId="9" borderId="36" xfId="0" applyFont="1" applyFill="1" applyBorder="1"/>
    <xf numFmtId="0" fontId="14" fillId="9" borderId="37" xfId="0" applyFont="1" applyFill="1" applyBorder="1" applyAlignment="1">
      <alignment horizontal="center"/>
    </xf>
    <xf numFmtId="0" fontId="14" fillId="0" borderId="0" xfId="0" applyFont="1" applyAlignment="1"/>
    <xf numFmtId="9" fontId="14" fillId="0" borderId="2" xfId="1" applyFont="1" applyBorder="1" applyAlignment="1">
      <alignment horizontal="center" vertical="center"/>
    </xf>
    <xf numFmtId="9" fontId="14" fillId="6" borderId="2" xfId="1" applyFont="1" applyFill="1" applyBorder="1" applyAlignment="1">
      <alignment horizontal="center"/>
    </xf>
    <xf numFmtId="14" fontId="14" fillId="9" borderId="35" xfId="0" applyNumberFormat="1" applyFont="1" applyFill="1" applyBorder="1" applyAlignment="1">
      <alignment horizontal="left"/>
    </xf>
    <xf numFmtId="14" fontId="14" fillId="9" borderId="27" xfId="0" applyNumberFormat="1" applyFont="1" applyFill="1" applyBorder="1" applyAlignment="1">
      <alignment horizontal="left"/>
    </xf>
    <xf numFmtId="14" fontId="14" fillId="9" borderId="37" xfId="0" applyNumberFormat="1" applyFont="1" applyFill="1" applyBorder="1" applyAlignment="1">
      <alignment horizontal="left"/>
    </xf>
    <xf numFmtId="0" fontId="16" fillId="9" borderId="26" xfId="0" applyFont="1" applyFill="1" applyBorder="1" applyAlignment="1">
      <alignment horizontal="right" vertical="center"/>
    </xf>
    <xf numFmtId="0" fontId="16" fillId="9" borderId="30" xfId="0" applyNumberFormat="1" applyFont="1" applyFill="1" applyBorder="1" applyAlignment="1">
      <alignment vertical="center"/>
    </xf>
    <xf numFmtId="0" fontId="16" fillId="9" borderId="27" xfId="0" applyNumberFormat="1" applyFont="1" applyFill="1" applyBorder="1" applyAlignment="1">
      <alignment vertical="center"/>
    </xf>
    <xf numFmtId="0" fontId="14" fillId="9" borderId="11" xfId="0" applyFont="1" applyFill="1" applyBorder="1"/>
    <xf numFmtId="0" fontId="14" fillId="9" borderId="27" xfId="0" applyFont="1" applyFill="1" applyBorder="1"/>
    <xf numFmtId="0" fontId="14" fillId="9" borderId="26" xfId="0" applyFont="1" applyFill="1" applyBorder="1" applyAlignment="1">
      <alignment horizontal="center"/>
    </xf>
    <xf numFmtId="41" fontId="14" fillId="9" borderId="30" xfId="2" applyFont="1" applyFill="1" applyBorder="1" applyAlignment="1">
      <alignment horizontal="center"/>
    </xf>
    <xf numFmtId="0" fontId="14" fillId="9" borderId="24" xfId="0" applyFont="1" applyFill="1" applyBorder="1"/>
    <xf numFmtId="0" fontId="14" fillId="9" borderId="24" xfId="0" applyFont="1" applyFill="1" applyBorder="1" applyAlignment="1">
      <alignment horizontal="center"/>
    </xf>
    <xf numFmtId="41" fontId="14" fillId="9" borderId="24" xfId="2" applyFont="1" applyFill="1" applyBorder="1" applyAlignment="1">
      <alignment horizontal="center"/>
    </xf>
    <xf numFmtId="14" fontId="14" fillId="9" borderId="24" xfId="0" applyNumberFormat="1" applyFont="1" applyFill="1" applyBorder="1"/>
    <xf numFmtId="0" fontId="15" fillId="7" borderId="44" xfId="0" applyFont="1" applyFill="1" applyBorder="1" applyAlignment="1">
      <alignment horizontal="left"/>
    </xf>
    <xf numFmtId="0" fontId="15" fillId="7" borderId="45" xfId="0" applyNumberFormat="1" applyFont="1" applyFill="1" applyBorder="1"/>
    <xf numFmtId="0" fontId="15" fillId="7" borderId="46" xfId="0" applyNumberFormat="1" applyFont="1" applyFill="1" applyBorder="1"/>
    <xf numFmtId="0" fontId="19" fillId="0" borderId="24" xfId="0" applyFont="1" applyBorder="1"/>
    <xf numFmtId="0" fontId="14" fillId="0" borderId="24" xfId="0" applyFont="1" applyBorder="1"/>
    <xf numFmtId="0" fontId="14" fillId="0" borderId="24" xfId="0" applyFont="1" applyBorder="1" applyAlignment="1">
      <alignment horizontal="justify" wrapText="1"/>
    </xf>
    <xf numFmtId="0" fontId="14" fillId="0" borderId="24" xfId="0" applyFont="1" applyBorder="1" applyAlignment="1">
      <alignment horizontal="justify"/>
    </xf>
    <xf numFmtId="0" fontId="14" fillId="0" borderId="24" xfId="0" applyFont="1" applyBorder="1" applyAlignment="1">
      <alignment wrapText="1"/>
    </xf>
    <xf numFmtId="0" fontId="13" fillId="0" borderId="24" xfId="0" applyFont="1" applyBorder="1" applyAlignment="1">
      <alignment horizontal="center"/>
    </xf>
    <xf numFmtId="0" fontId="14" fillId="0" borderId="2" xfId="0" applyFont="1" applyBorder="1" applyAlignment="1">
      <alignment horizontal="center" vertical="center"/>
    </xf>
    <xf numFmtId="0" fontId="12" fillId="0" borderId="1" xfId="0" applyFont="1" applyFill="1" applyBorder="1" applyAlignment="1">
      <alignment horizontal="left" vertical="center"/>
    </xf>
    <xf numFmtId="9" fontId="14" fillId="11" borderId="2" xfId="1" applyFont="1" applyFill="1" applyBorder="1" applyAlignment="1">
      <alignment horizontal="center" vertical="center"/>
    </xf>
    <xf numFmtId="0" fontId="14" fillId="0" borderId="2" xfId="0" applyFont="1" applyBorder="1" applyAlignment="1">
      <alignment horizontal="justify" vertical="center" wrapText="1"/>
    </xf>
    <xf numFmtId="0" fontId="13" fillId="6" borderId="2" xfId="0" applyFont="1" applyFill="1" applyBorder="1" applyAlignment="1">
      <alignment horizontal="center"/>
    </xf>
    <xf numFmtId="0" fontId="14" fillId="6" borderId="2" xfId="0" applyFont="1" applyFill="1" applyBorder="1" applyAlignment="1">
      <alignment horizontal="center"/>
    </xf>
    <xf numFmtId="0" fontId="9" fillId="0" borderId="2" xfId="0" applyFont="1" applyFill="1" applyBorder="1" applyAlignment="1">
      <alignment horizontal="center" vertical="center"/>
    </xf>
    <xf numFmtId="0" fontId="13" fillId="6" borderId="0" xfId="0" applyFont="1" applyFill="1" applyBorder="1" applyAlignment="1">
      <alignment horizontal="center"/>
    </xf>
    <xf numFmtId="41" fontId="14" fillId="9" borderId="0" xfId="2" applyFont="1" applyFill="1" applyBorder="1" applyAlignment="1">
      <alignment horizontal="center" vertical="center"/>
    </xf>
    <xf numFmtId="0" fontId="14" fillId="9" borderId="0" xfId="0" applyFont="1" applyFill="1" applyBorder="1" applyAlignment="1">
      <alignment horizontal="center"/>
    </xf>
    <xf numFmtId="0" fontId="13" fillId="6" borderId="0" xfId="0" applyFont="1" applyFill="1" applyBorder="1" applyAlignment="1">
      <alignment horizontal="center" vertical="center"/>
    </xf>
    <xf numFmtId="14" fontId="14" fillId="9" borderId="0" xfId="0" applyNumberFormat="1" applyFont="1" applyFill="1" applyBorder="1" applyAlignment="1">
      <alignment horizontal="left"/>
    </xf>
    <xf numFmtId="0" fontId="14" fillId="9" borderId="0" xfId="0" applyFont="1" applyFill="1" applyBorder="1"/>
    <xf numFmtId="14" fontId="14" fillId="9" borderId="0" xfId="0" applyNumberFormat="1" applyFont="1" applyFill="1" applyBorder="1"/>
    <xf numFmtId="0" fontId="13" fillId="0" borderId="0" xfId="0" applyFont="1" applyBorder="1" applyAlignment="1">
      <alignment horizontal="center"/>
    </xf>
    <xf numFmtId="0" fontId="14" fillId="0" borderId="0" xfId="0" applyFont="1" applyBorder="1"/>
    <xf numFmtId="0" fontId="14" fillId="0" borderId="0" xfId="0" applyFont="1" applyBorder="1" applyAlignment="1">
      <alignment horizontal="justify" vertical="center" wrapText="1"/>
    </xf>
    <xf numFmtId="0" fontId="14" fillId="0" borderId="0" xfId="0" applyFont="1" applyBorder="1" applyAlignment="1">
      <alignment horizontal="justify"/>
    </xf>
    <xf numFmtId="0" fontId="14" fillId="0" borderId="0" xfId="0" applyFont="1" applyBorder="1" applyAlignment="1">
      <alignment horizontal="left" vertical="center"/>
    </xf>
    <xf numFmtId="0" fontId="14" fillId="0" borderId="0" xfId="0" applyFont="1" applyBorder="1" applyAlignment="1">
      <alignment horizontal="justify" wrapText="1"/>
    </xf>
    <xf numFmtId="0" fontId="14" fillId="0" borderId="0" xfId="0" applyFont="1" applyBorder="1" applyAlignment="1">
      <alignment wrapText="1"/>
    </xf>
    <xf numFmtId="0" fontId="14" fillId="0" borderId="0" xfId="0" applyFont="1" applyBorder="1" applyAlignment="1">
      <alignment horizontal="justify" vertical="top" wrapText="1"/>
    </xf>
    <xf numFmtId="0" fontId="14" fillId="11" borderId="24" xfId="0" applyFont="1" applyFill="1" applyBorder="1"/>
    <xf numFmtId="0" fontId="2" fillId="0" borderId="0" xfId="0" applyFont="1" applyAlignment="1">
      <alignment horizontal="left"/>
    </xf>
    <xf numFmtId="0" fontId="3" fillId="3" borderId="53" xfId="0" applyFont="1" applyFill="1" applyBorder="1" applyAlignment="1">
      <alignment horizontal="center" vertical="center"/>
    </xf>
    <xf numFmtId="0" fontId="3" fillId="8" borderId="53" xfId="0" applyFont="1" applyFill="1" applyBorder="1" applyAlignment="1">
      <alignment horizontal="center" vertical="center"/>
    </xf>
    <xf numFmtId="0" fontId="5" fillId="0" borderId="2" xfId="0" applyFont="1" applyFill="1" applyBorder="1" applyAlignment="1">
      <alignment horizontal="left" vertical="center"/>
    </xf>
    <xf numFmtId="0" fontId="4" fillId="0" borderId="2" xfId="0" applyFont="1" applyFill="1" applyBorder="1" applyAlignment="1">
      <alignment horizontal="left" vertical="center"/>
    </xf>
    <xf numFmtId="0" fontId="0" fillId="13" borderId="0" xfId="0" applyNumberFormat="1" applyFill="1"/>
    <xf numFmtId="0" fontId="20" fillId="0" borderId="0" xfId="0" applyNumberFormat="1" applyFont="1"/>
    <xf numFmtId="0" fontId="14" fillId="0" borderId="2" xfId="0" applyFont="1" applyBorder="1" applyAlignment="1">
      <alignment horizontal="center" vertical="center" wrapText="1"/>
    </xf>
    <xf numFmtId="10" fontId="14" fillId="0" borderId="2" xfId="1" applyNumberFormat="1" applyFont="1" applyBorder="1" applyAlignment="1">
      <alignment horizontal="center" vertical="center"/>
    </xf>
    <xf numFmtId="10" fontId="17" fillId="11" borderId="2" xfId="1" applyNumberFormat="1" applyFont="1" applyFill="1" applyBorder="1" applyAlignment="1">
      <alignment horizontal="center" vertical="center"/>
    </xf>
    <xf numFmtId="0" fontId="10" fillId="0" borderId="0" xfId="0" applyFont="1"/>
    <xf numFmtId="0" fontId="23" fillId="13" borderId="0" xfId="0" applyFont="1" applyFill="1"/>
    <xf numFmtId="0" fontId="0" fillId="0" borderId="0" xfId="0" applyAlignment="1">
      <alignment vertical="center" wrapText="1"/>
    </xf>
    <xf numFmtId="0" fontId="23" fillId="0" borderId="0" xfId="0" applyFont="1" applyAlignment="1">
      <alignment horizontal="left" wrapText="1"/>
    </xf>
    <xf numFmtId="0" fontId="23" fillId="0" borderId="0" xfId="0" applyFont="1" applyAlignment="1">
      <alignment wrapText="1"/>
    </xf>
    <xf numFmtId="0" fontId="24" fillId="5" borderId="0" xfId="0" applyFont="1" applyFill="1" applyAlignment="1">
      <alignment horizontal="left"/>
    </xf>
    <xf numFmtId="0" fontId="24" fillId="12" borderId="0" xfId="0" applyFont="1" applyFill="1" applyAlignment="1">
      <alignment horizontal="left"/>
    </xf>
    <xf numFmtId="0" fontId="24" fillId="13" borderId="0" xfId="0" applyFont="1" applyFill="1" applyAlignment="1">
      <alignment horizontal="left"/>
    </xf>
    <xf numFmtId="0" fontId="24" fillId="0" borderId="0" xfId="0" applyFont="1" applyFill="1" applyAlignment="1">
      <alignment horizontal="left"/>
    </xf>
    <xf numFmtId="0" fontId="0" fillId="0" borderId="0" xfId="0" applyNumberFormat="1" applyFill="1"/>
    <xf numFmtId="0" fontId="26" fillId="0" borderId="1" xfId="0" applyFont="1" applyFill="1" applyBorder="1" applyAlignment="1">
      <alignment horizontal="left" vertical="center"/>
    </xf>
    <xf numFmtId="0" fontId="25" fillId="0" borderId="0" xfId="0" applyFont="1" applyAlignment="1">
      <alignment vertical="center" wrapText="1"/>
    </xf>
    <xf numFmtId="0" fontId="4" fillId="0" borderId="2" xfId="0" applyFont="1" applyFill="1" applyBorder="1" applyAlignment="1">
      <alignment horizontal="center" vertical="center"/>
    </xf>
    <xf numFmtId="0" fontId="9" fillId="0" borderId="1" xfId="0" applyFont="1" applyFill="1" applyBorder="1" applyAlignment="1">
      <alignment horizontal="left" vertical="center"/>
    </xf>
    <xf numFmtId="0" fontId="0" fillId="0" borderId="0" xfId="0" applyAlignment="1">
      <alignment horizontal="left" wrapText="1" indent="1"/>
    </xf>
    <xf numFmtId="0" fontId="14" fillId="0" borderId="2" xfId="0" applyFont="1" applyBorder="1" applyAlignment="1">
      <alignment horizontal="justify" vertical="center" wrapText="1"/>
    </xf>
    <xf numFmtId="0" fontId="30" fillId="7" borderId="55" xfId="0" applyFont="1" applyFill="1" applyBorder="1" applyAlignment="1">
      <alignment horizontal="left"/>
    </xf>
    <xf numFmtId="0" fontId="30" fillId="0" borderId="0" xfId="0" applyFont="1" applyAlignment="1">
      <alignment horizontal="left" indent="1"/>
    </xf>
    <xf numFmtId="10" fontId="14" fillId="0" borderId="64" xfId="1" applyNumberFormat="1" applyFont="1" applyBorder="1" applyAlignment="1">
      <alignment horizontal="center" vertical="center"/>
    </xf>
    <xf numFmtId="10" fontId="14" fillId="0" borderId="64" xfId="0" applyNumberFormat="1" applyFont="1" applyBorder="1" applyAlignment="1">
      <alignment horizontal="center" vertical="center"/>
    </xf>
    <xf numFmtId="0" fontId="14" fillId="0" borderId="61" xfId="0" applyFont="1" applyBorder="1" applyAlignment="1">
      <alignment horizontal="justify" vertical="center" wrapText="1"/>
    </xf>
    <xf numFmtId="0" fontId="14" fillId="0" borderId="66" xfId="0" applyFont="1" applyBorder="1" applyAlignment="1">
      <alignment horizontal="center" vertical="center"/>
    </xf>
    <xf numFmtId="9" fontId="14" fillId="0" borderId="66" xfId="1" applyFont="1" applyBorder="1" applyAlignment="1">
      <alignment horizontal="center" vertical="center"/>
    </xf>
    <xf numFmtId="10" fontId="14" fillId="0" borderId="66" xfId="1" applyNumberFormat="1" applyFont="1" applyBorder="1" applyAlignment="1">
      <alignment horizontal="center" vertical="center"/>
    </xf>
    <xf numFmtId="10" fontId="14" fillId="0" borderId="67" xfId="0" applyNumberFormat="1" applyFont="1" applyBorder="1" applyAlignment="1">
      <alignment horizontal="center" vertical="center"/>
    </xf>
    <xf numFmtId="0" fontId="0" fillId="0" borderId="56" xfId="0" applyBorder="1"/>
    <xf numFmtId="0" fontId="0" fillId="0" borderId="68" xfId="0" applyBorder="1"/>
    <xf numFmtId="0" fontId="10" fillId="0" borderId="68" xfId="0" applyFont="1" applyBorder="1"/>
    <xf numFmtId="0" fontId="23" fillId="13" borderId="57" xfId="0" applyFont="1" applyFill="1" applyBorder="1"/>
    <xf numFmtId="0" fontId="31" fillId="0" borderId="0" xfId="0" applyFont="1" applyAlignment="1">
      <alignment horizontal="center" vertical="center" wrapText="1"/>
    </xf>
    <xf numFmtId="0" fontId="30" fillId="6" borderId="54" xfId="0" applyFont="1" applyFill="1" applyBorder="1" applyAlignment="1">
      <alignment horizontal="left"/>
    </xf>
    <xf numFmtId="0" fontId="31" fillId="6" borderId="0" xfId="0" applyFont="1" applyFill="1"/>
    <xf numFmtId="9" fontId="0" fillId="0" borderId="0" xfId="1" applyFont="1"/>
    <xf numFmtId="9" fontId="31" fillId="6" borderId="0" xfId="1" applyFont="1" applyFill="1"/>
    <xf numFmtId="9" fontId="29" fillId="0" borderId="0" xfId="1" applyFont="1"/>
    <xf numFmtId="9" fontId="1" fillId="0" borderId="0" xfId="1" applyFont="1"/>
    <xf numFmtId="0" fontId="4" fillId="0" borderId="1" xfId="0" applyFont="1" applyFill="1" applyBorder="1" applyAlignment="1">
      <alignment horizontal="left" vertical="center" wrapText="1"/>
    </xf>
    <xf numFmtId="164" fontId="5" fillId="0" borderId="1" xfId="0" applyNumberFormat="1" applyFont="1" applyFill="1" applyBorder="1" applyAlignment="1">
      <alignment horizontal="left" vertical="center"/>
    </xf>
    <xf numFmtId="0" fontId="33" fillId="0" borderId="1" xfId="0" applyFont="1" applyBorder="1" applyAlignment="1">
      <alignment horizontal="left" vertical="center"/>
    </xf>
    <xf numFmtId="0" fontId="33" fillId="2" borderId="69" xfId="0" applyFont="1" applyFill="1" applyBorder="1" applyAlignment="1">
      <alignment horizontal="left" vertical="center"/>
    </xf>
    <xf numFmtId="0" fontId="14" fillId="0" borderId="49" xfId="0" pivotButton="1" applyFont="1" applyBorder="1"/>
    <xf numFmtId="0" fontId="14" fillId="0" borderId="49" xfId="0" applyFont="1" applyBorder="1"/>
    <xf numFmtId="0" fontId="14" fillId="0" borderId="49" xfId="0" applyFont="1" applyBorder="1" applyAlignment="1">
      <alignment horizontal="left"/>
    </xf>
    <xf numFmtId="0" fontId="14" fillId="0" borderId="50" xfId="0" applyNumberFormat="1" applyFont="1" applyBorder="1"/>
    <xf numFmtId="0" fontId="14" fillId="0" borderId="52" xfId="0" applyFont="1" applyBorder="1" applyAlignment="1">
      <alignment horizontal="left"/>
    </xf>
    <xf numFmtId="0" fontId="14" fillId="0" borderId="51" xfId="0" applyNumberFormat="1" applyFont="1" applyBorder="1"/>
    <xf numFmtId="0" fontId="33" fillId="0" borderId="1" xfId="0" applyFont="1" applyFill="1" applyBorder="1" applyAlignment="1">
      <alignment horizontal="left" vertical="center"/>
    </xf>
    <xf numFmtId="0" fontId="0" fillId="12" borderId="0" xfId="0" applyNumberFormat="1" applyFill="1"/>
    <xf numFmtId="0" fontId="23" fillId="0" borderId="0" xfId="0" applyFont="1" applyAlignment="1">
      <alignment horizontal="left" wrapText="1"/>
    </xf>
    <xf numFmtId="0" fontId="25" fillId="0" borderId="0" xfId="0" applyFont="1" applyAlignment="1">
      <alignment horizontal="center" vertical="center" wrapText="1"/>
    </xf>
    <xf numFmtId="0" fontId="13" fillId="6" borderId="2" xfId="0" applyFont="1" applyFill="1" applyBorder="1" applyAlignment="1">
      <alignment horizontal="center" vertical="center"/>
    </xf>
    <xf numFmtId="0" fontId="14" fillId="0" borderId="61" xfId="0" applyFont="1" applyBorder="1" applyAlignment="1">
      <alignment horizontal="justify" vertical="center" wrapText="1"/>
    </xf>
    <xf numFmtId="0" fontId="14" fillId="0" borderId="2" xfId="0" applyFont="1" applyBorder="1" applyAlignment="1">
      <alignment horizontal="justify" vertical="center" wrapText="1"/>
    </xf>
    <xf numFmtId="0" fontId="13" fillId="6" borderId="61" xfId="0" applyFont="1" applyFill="1" applyBorder="1" applyAlignment="1">
      <alignment horizontal="center" vertical="center"/>
    </xf>
    <xf numFmtId="0" fontId="13" fillId="6" borderId="2" xfId="0" applyFont="1" applyFill="1" applyBorder="1" applyAlignment="1">
      <alignment horizontal="center" vertical="center" wrapText="1"/>
    </xf>
    <xf numFmtId="0" fontId="32" fillId="4" borderId="58" xfId="0" applyFont="1" applyFill="1" applyBorder="1" applyAlignment="1">
      <alignment horizontal="center"/>
    </xf>
    <xf numFmtId="0" fontId="32" fillId="4" borderId="59" xfId="0" applyFont="1" applyFill="1" applyBorder="1" applyAlignment="1">
      <alignment horizontal="center"/>
    </xf>
    <xf numFmtId="0" fontId="32" fillId="4" borderId="60" xfId="0" applyFont="1" applyFill="1" applyBorder="1" applyAlignment="1">
      <alignment horizontal="center"/>
    </xf>
    <xf numFmtId="0" fontId="13" fillId="6" borderId="62"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40" xfId="0" applyFont="1" applyFill="1" applyBorder="1" applyAlignment="1">
      <alignment horizontal="center" wrapText="1"/>
    </xf>
    <xf numFmtId="0" fontId="13" fillId="6" borderId="3" xfId="0" applyFont="1" applyFill="1" applyBorder="1" applyAlignment="1">
      <alignment horizontal="center" wrapText="1"/>
    </xf>
    <xf numFmtId="0" fontId="13" fillId="6" borderId="4" xfId="0" applyFont="1" applyFill="1" applyBorder="1" applyAlignment="1">
      <alignment horizontal="center"/>
    </xf>
    <xf numFmtId="0" fontId="13" fillId="6" borderId="47" xfId="0" applyFont="1" applyFill="1" applyBorder="1" applyAlignment="1">
      <alignment horizontal="center"/>
    </xf>
    <xf numFmtId="0" fontId="13" fillId="6" borderId="48" xfId="0" applyFont="1" applyFill="1" applyBorder="1" applyAlignment="1">
      <alignment horizontal="center"/>
    </xf>
    <xf numFmtId="0" fontId="14" fillId="0" borderId="65" xfId="0" applyFont="1" applyBorder="1" applyAlignment="1">
      <alignment horizontal="justify" vertical="center" wrapText="1"/>
    </xf>
    <xf numFmtId="0" fontId="14" fillId="0" borderId="66" xfId="0" applyFont="1" applyBorder="1" applyAlignment="1">
      <alignment horizontal="justify" vertical="center" wrapText="1"/>
    </xf>
    <xf numFmtId="0" fontId="23" fillId="8" borderId="0" xfId="0" applyFont="1" applyFill="1" applyAlignment="1">
      <alignment horizontal="center" wrapText="1"/>
    </xf>
    <xf numFmtId="0" fontId="14" fillId="0" borderId="24" xfId="0" applyFont="1" applyBorder="1" applyAlignment="1">
      <alignment horizontal="justify" vertical="top" wrapText="1"/>
    </xf>
    <xf numFmtId="0" fontId="13" fillId="6" borderId="5" xfId="0" applyFont="1" applyFill="1" applyBorder="1" applyAlignment="1">
      <alignment horizontal="center"/>
    </xf>
    <xf numFmtId="0" fontId="13" fillId="6" borderId="6" xfId="0" applyFont="1" applyFill="1" applyBorder="1" applyAlignment="1">
      <alignment horizontal="center"/>
    </xf>
    <xf numFmtId="0" fontId="14" fillId="0" borderId="15" xfId="0" applyFont="1" applyBorder="1" applyAlignment="1">
      <alignment horizontal="justify" wrapText="1"/>
    </xf>
    <xf numFmtId="0" fontId="14" fillId="0" borderId="9" xfId="0" applyFont="1" applyBorder="1" applyAlignment="1">
      <alignment horizontal="justify" wrapText="1"/>
    </xf>
    <xf numFmtId="0" fontId="14" fillId="0" borderId="12" xfId="0" applyFont="1" applyBorder="1" applyAlignment="1">
      <alignment horizontal="justify" wrapText="1"/>
    </xf>
    <xf numFmtId="0" fontId="14" fillId="0" borderId="8" xfId="0" applyFont="1" applyBorder="1" applyAlignment="1">
      <alignment horizontal="justify" wrapText="1"/>
    </xf>
    <xf numFmtId="0" fontId="15" fillId="7" borderId="14" xfId="0" applyFont="1" applyFill="1" applyBorder="1" applyAlignment="1">
      <alignment horizontal="center"/>
    </xf>
    <xf numFmtId="0" fontId="15" fillId="7" borderId="13" xfId="0" applyFont="1" applyFill="1" applyBorder="1" applyAlignment="1">
      <alignment horizontal="center"/>
    </xf>
    <xf numFmtId="9" fontId="14" fillId="11" borderId="40" xfId="1" applyFont="1" applyFill="1" applyBorder="1" applyAlignment="1">
      <alignment horizontal="center" vertical="center"/>
    </xf>
    <xf numFmtId="9" fontId="14" fillId="11" borderId="3" xfId="1"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41" xfId="0" applyFont="1" applyFill="1" applyBorder="1" applyAlignment="1">
      <alignment horizontal="center"/>
    </xf>
    <xf numFmtId="0" fontId="13" fillId="6" borderId="42" xfId="0" applyFont="1" applyFill="1" applyBorder="1" applyAlignment="1">
      <alignment horizontal="center"/>
    </xf>
    <xf numFmtId="0" fontId="13" fillId="6" borderId="43" xfId="0" applyFont="1" applyFill="1" applyBorder="1" applyAlignment="1">
      <alignment horizontal="center"/>
    </xf>
    <xf numFmtId="41" fontId="14" fillId="9" borderId="24" xfId="2" applyFont="1" applyFill="1" applyBorder="1" applyAlignment="1">
      <alignment horizontal="center" vertical="center"/>
    </xf>
    <xf numFmtId="0" fontId="14" fillId="0" borderId="38" xfId="0" applyFont="1" applyBorder="1" applyAlignment="1">
      <alignment horizontal="justify" vertical="center" wrapText="1"/>
    </xf>
    <xf numFmtId="0" fontId="14" fillId="0" borderId="39" xfId="0" applyFont="1" applyBorder="1" applyAlignment="1">
      <alignment horizontal="justify" vertical="center" wrapText="1"/>
    </xf>
    <xf numFmtId="0" fontId="14" fillId="0" borderId="30" xfId="0" applyFont="1" applyBorder="1" applyAlignment="1">
      <alignment horizontal="justify" vertical="center" wrapText="1"/>
    </xf>
    <xf numFmtId="0" fontId="14" fillId="0" borderId="38" xfId="0" applyFont="1" applyBorder="1" applyAlignment="1">
      <alignment horizontal="left" vertical="center"/>
    </xf>
    <xf numFmtId="0" fontId="14" fillId="0" borderId="30" xfId="0" applyFont="1" applyBorder="1" applyAlignment="1">
      <alignment horizontal="left" vertical="center"/>
    </xf>
    <xf numFmtId="0" fontId="14" fillId="0" borderId="39" xfId="0" applyFont="1" applyBorder="1" applyAlignment="1">
      <alignment horizontal="left" vertical="center"/>
    </xf>
    <xf numFmtId="14" fontId="4" fillId="0" borderId="1" xfId="0" applyNumberFormat="1" applyFont="1" applyFill="1" applyBorder="1" applyAlignment="1">
      <alignment horizontal="justify" vertical="top" wrapText="1"/>
    </xf>
    <xf numFmtId="0" fontId="4" fillId="0" borderId="1" xfId="0" applyFont="1" applyFill="1" applyBorder="1" applyAlignment="1">
      <alignment horizontal="justify" vertical="top" wrapText="1"/>
    </xf>
    <xf numFmtId="0" fontId="4" fillId="2" borderId="1" xfId="0" applyFont="1" applyFill="1" applyBorder="1" applyAlignment="1">
      <alignment horizontal="justify" vertical="top" wrapText="1"/>
    </xf>
  </cellXfs>
  <cellStyles count="3">
    <cellStyle name="Millares [0]" xfId="2" builtinId="6"/>
    <cellStyle name="Normal" xfId="0" builtinId="0"/>
    <cellStyle name="Porcentaje" xfId="1" builtinId="5"/>
  </cellStyles>
  <dxfs count="961">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alignment wrapText="1" readingOrder="0"/>
    </dxf>
    <dxf>
      <alignment wrapText="0" readingOrder="0"/>
    </dxf>
    <dxf>
      <alignment wrapText="1" readingOrder="0"/>
    </dxf>
    <dxf>
      <alignment vertical="center" readingOrder="0"/>
    </dxf>
    <dxf>
      <alignment wrapText="1" readingOrder="0"/>
    </dxf>
    <dxf>
      <alignment wrapText="1" readingOrder="0"/>
    </dxf>
    <dxf>
      <alignment wrapText="1" readingOrder="0"/>
    </dxf>
    <dxf>
      <alignment wrapText="1" readingOrder="0"/>
    </dxf>
    <dxf>
      <alignment vertical="center" readingOrder="0"/>
    </dxf>
    <dxf>
      <alignment horizontal="center"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FF0000"/>
        </patternFill>
      </fill>
    </dxf>
    <dxf>
      <alignment wrapText="1" readingOrder="0"/>
    </dxf>
    <dxf>
      <numFmt numFmtId="0" formatCode="General"/>
    </dxf>
    <dxf>
      <numFmt numFmtId="164" formatCode="yyyy\-mm\-dd;@"/>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numFmt numFmtId="0" formatCode="General"/>
    </dxf>
    <dxf>
      <numFmt numFmtId="164" formatCode="yyyy\-mm\-dd;@"/>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alignment wrapText="1" readingOrder="0"/>
    </dxf>
    <dxf>
      <alignment horizont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vertical="center" readingOrder="0"/>
    </dxf>
    <dxf>
      <alignment wrapText="1" readingOrder="0"/>
    </dxf>
    <dxf>
      <alignment wrapText="1" readingOrder="0"/>
    </dxf>
    <dxf>
      <alignment wrapText="1" readingOrder="0"/>
    </dxf>
    <dxf>
      <alignment wrapText="1" readingOrder="0"/>
    </dxf>
    <dxf>
      <alignment vertical="center" readingOrder="0"/>
    </dxf>
    <dxf>
      <alignment horizontal="center"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FF0000"/>
        </patternFill>
      </fill>
    </dxf>
    <dxf>
      <alignment wrapText="1" readingOrder="0"/>
    </dxf>
    <dxf>
      <numFmt numFmtId="0" formatCode="General"/>
    </dxf>
    <dxf>
      <numFmt numFmtId="164" formatCode="yyyy\-mm\-dd;@"/>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numFmt numFmtId="0" formatCode="General"/>
    </dxf>
    <dxf>
      <numFmt numFmtId="164" formatCode="yyyy\-mm\-dd;@"/>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alignment wrapText="1" readingOrder="0"/>
    </dxf>
    <dxf>
      <alignment horizontal="center" readingOrder="0"/>
    </dxf>
    <dxf>
      <alignment wrapText="1" readingOrder="0"/>
    </dxf>
    <dxf>
      <alignment wrapText="0" readingOrder="0"/>
    </dxf>
    <dxf>
      <alignment wrapText="1" readingOrder="0"/>
    </dxf>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0" readingOrder="0"/>
    </dxf>
    <dxf>
      <alignment wrapText="1" readingOrder="0"/>
    </dxf>
    <dxf>
      <alignment horizontal="center" readingOrder="0"/>
    </dxf>
    <dxf>
      <alignment wrapText="1" readingOrder="0"/>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numFmt numFmtId="164" formatCode="yyyy\-mm\-dd;@"/>
    </dxf>
    <dxf>
      <numFmt numFmtId="0" formatCode="Genera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numFmt numFmtId="164" formatCode="yyyy\-mm\-dd;@"/>
    </dxf>
    <dxf>
      <numFmt numFmtId="0" formatCode="General"/>
    </dxf>
    <dxf>
      <alignment wrapText="1" readingOrder="0"/>
    </dxf>
    <dxf>
      <fill>
        <patternFill patternType="solid">
          <bgColor rgb="FFFF0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horizontal="center" readingOrder="0"/>
    </dxf>
    <dxf>
      <alignment vertical="center" readingOrder="0"/>
    </dxf>
    <dxf>
      <alignment wrapText="1" readingOrder="0"/>
    </dxf>
    <dxf>
      <alignment wrapText="1" readingOrder="0"/>
    </dxf>
    <dxf>
      <alignment wrapText="1" readingOrder="0"/>
    </dxf>
    <dxf>
      <alignment wrapText="1" readingOrder="0"/>
    </dxf>
    <dxf>
      <alignment vertical="center" readingOrder="0"/>
    </dxf>
    <dxf>
      <alignment wrapText="1" readingOrder="0"/>
    </dxf>
    <dxf>
      <alignment wrapText="0"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ABIERTAS O INCUMPLIDAS </a:t>
            </a:r>
          </a:p>
        </c:rich>
      </c:tx>
      <c:layout>
        <c:manualLayout>
          <c:xMode val="edge"/>
          <c:yMode val="edge"/>
          <c:x val="0.14791307454431143"/>
          <c:y val="3.2800332238955843E-3"/>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C1-4A43-BAF2-A1F7DB76A5E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7AC1-4A43-BAF2-A1F7DB76A5E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C1-4A43-BAF2-A1F7DB76A5E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E2BC-47A5-899D-062857C8DB2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2BC-47A5-899D-062857C8DB2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2BC-47A5-899D-062857C8DB2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E2BC-47A5-899D-062857C8DB2B}"/>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E2BC-47A5-899D-062857C8DB2B}"/>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2BC-47A5-899D-062857C8DB2B}"/>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2BC-47A5-899D-062857C8DB2B}"/>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2BC-47A5-899D-062857C8DB2B}"/>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C9AD-4B31-98FA-F8103985BEA1}"/>
              </c:ext>
            </c:extLst>
          </c:dPt>
          <c:dLbls>
            <c:dLbl>
              <c:idx val="0"/>
              <c:layout>
                <c:manualLayout>
                  <c:x val="0.12461184791160276"/>
                  <c:y val="-2.650678620008448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C1-4A43-BAF2-A1F7DB76A5E1}"/>
                </c:ext>
              </c:extLst>
            </c:dLbl>
            <c:dLbl>
              <c:idx val="1"/>
              <c:layout>
                <c:manualLayout>
                  <c:x val="3.6900001815944973E-2"/>
                  <c:y val="5.308559387397254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AC1-4A43-BAF2-A1F7DB76A5E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7AC1-4A43-BAF2-A1F7DB76A5E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A-E2BC-47A5-899D-062857C8DB2B}"/>
                </c:ext>
              </c:extLst>
            </c:dLbl>
            <c:dLbl>
              <c:idx val="4"/>
              <c:layout>
                <c:manualLayout>
                  <c:x val="-7.1535244697283652E-3"/>
                  <c:y val="-5.196770502273304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2BC-47A5-899D-062857C8DB2B}"/>
                </c:ext>
              </c:extLst>
            </c:dLbl>
            <c:dLbl>
              <c:idx val="5"/>
              <c:layout>
                <c:manualLayout>
                  <c:x val="-2.4880382775119628E-2"/>
                  <c:y val="-0.1044351299282238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2BC-47A5-899D-062857C8DB2B}"/>
                </c:ext>
              </c:extLst>
            </c:dLbl>
            <c:dLbl>
              <c:idx val="6"/>
              <c:layout>
                <c:manualLayout>
                  <c:x val="-7.5650680028632789E-2"/>
                  <c:y val="-1.056243367378243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2BC-47A5-899D-062857C8DB2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C-E2BC-47A5-899D-062857C8DB2B}"/>
                </c:ext>
              </c:extLst>
            </c:dLbl>
            <c:dLbl>
              <c:idx val="8"/>
              <c:layout>
                <c:manualLayout>
                  <c:x val="-0.18957885364103508"/>
                  <c:y val="-9.046693209969662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2BC-47A5-899D-062857C8DB2B}"/>
                </c:ext>
              </c:extLst>
            </c:dLbl>
            <c:dLbl>
              <c:idx val="9"/>
              <c:layout>
                <c:manualLayout>
                  <c:x val="-0.11681564450725779"/>
                  <c:y val="-3.795801355162152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2BC-47A5-899D-062857C8DB2B}"/>
                </c:ext>
              </c:extLst>
            </c:dLbl>
            <c:dLbl>
              <c:idx val="10"/>
              <c:layout>
                <c:manualLayout>
                  <c:x val="0"/>
                  <c:y val="-2.777778385340854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2BC-47A5-899D-062857C8DB2B}"/>
                </c:ext>
              </c:extLst>
            </c:dLbl>
            <c:dLbl>
              <c:idx val="11"/>
              <c:layout>
                <c:manualLayout>
                  <c:x val="8.1758779412238067E-2"/>
                  <c:y val="-4.166667578011282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C9AD-4B31-98FA-F8103985BEA1}"/>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DINAMICA!$F$28:$F$38</c:f>
              <c:strCache>
                <c:ptCount val="11"/>
                <c:pt idx="0">
                  <c:v>OAPI</c:v>
                </c:pt>
                <c:pt idx="1">
                  <c:v>SGC</c:v>
                </c:pt>
                <c:pt idx="2">
                  <c:v>SGM</c:v>
                </c:pt>
                <c:pt idx="3">
                  <c:v>SGJ</c:v>
                </c:pt>
                <c:pt idx="4">
                  <c:v>SGJ - OTIC</c:v>
                </c:pt>
                <c:pt idx="5">
                  <c:v>SPM</c:v>
                </c:pt>
                <c:pt idx="6">
                  <c:v>SSC </c:v>
                </c:pt>
                <c:pt idx="7">
                  <c:v>OAPI - SUBSECRETARIAS</c:v>
                </c:pt>
                <c:pt idx="8">
                  <c:v>SGJ - SGC</c:v>
                </c:pt>
                <c:pt idx="9">
                  <c:v>ORDENADORES DEL GASTO</c:v>
                </c:pt>
                <c:pt idx="10">
                  <c:v>ORDENADORES DEL GASTO - SGJ</c:v>
                </c:pt>
              </c:strCache>
            </c:strRef>
          </c:cat>
          <c:val>
            <c:numRef>
              <c:f>DINAMICA!$G$28:$G$38</c:f>
              <c:numCache>
                <c:formatCode>General</c:formatCode>
                <c:ptCount val="11"/>
                <c:pt idx="0">
                  <c:v>2</c:v>
                </c:pt>
                <c:pt idx="1">
                  <c:v>13</c:v>
                </c:pt>
                <c:pt idx="2">
                  <c:v>13</c:v>
                </c:pt>
                <c:pt idx="3">
                  <c:v>1</c:v>
                </c:pt>
                <c:pt idx="4">
                  <c:v>1</c:v>
                </c:pt>
                <c:pt idx="5">
                  <c:v>1</c:v>
                </c:pt>
                <c:pt idx="6">
                  <c:v>5</c:v>
                </c:pt>
                <c:pt idx="7">
                  <c:v>2</c:v>
                </c:pt>
                <c:pt idx="8">
                  <c:v>2</c:v>
                </c:pt>
                <c:pt idx="9">
                  <c:v>1</c:v>
                </c:pt>
                <c:pt idx="10">
                  <c:v>1</c:v>
                </c:pt>
              </c:numCache>
            </c:numRef>
          </c:val>
          <c:extLst>
            <c:ext xmlns:c16="http://schemas.microsoft.com/office/drawing/2014/chart" uri="{C3380CC4-5D6E-409C-BE32-E72D297353CC}">
              <c16:uniqueId val="{00000000-7AC1-4A43-BAF2-A1F7DB76A5E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[08. Consolidado PMI Agosto 2021.xlsx]DINAMICA!TablaDinámica1</c:name>
    <c:fmtId val="1"/>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TOTAL</a:t>
            </a:r>
            <a:r>
              <a:rPr lang="en-US" sz="1800" b="1" baseline="0"/>
              <a:t> ACCIONES POR DEPENDENCIA</a:t>
            </a:r>
            <a:endParaRPr lang="en-US" sz="1800" b="1"/>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6">
              <a:lumMod val="75000"/>
            </a:schemeClr>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chemeClr val="accent1"/>
          </a:solidFill>
          <a:ln>
            <a:noFill/>
          </a:ln>
          <a:effectLst/>
          <a:sp3d/>
        </c:spPr>
        <c:marker>
          <c:symbol val="none"/>
        </c:marker>
      </c:pivotFmt>
      <c:pivotFmt>
        <c:idx val="5"/>
        <c:spPr>
          <a:solidFill>
            <a:schemeClr val="accent1"/>
          </a:solidFill>
          <a:ln>
            <a:noFill/>
          </a:ln>
          <a:effectLst/>
          <a:sp3d/>
        </c:spPr>
        <c:marker>
          <c:symbol val="none"/>
        </c:marker>
      </c:pivotFmt>
      <c:pivotFmt>
        <c:idx val="6"/>
        <c:spPr>
          <a:solidFill>
            <a:schemeClr val="accent1"/>
          </a:solidFill>
          <a:ln>
            <a:noFill/>
          </a:ln>
          <a:effectLst/>
          <a:sp3d/>
        </c:spPr>
        <c:marker>
          <c:symbol val="none"/>
        </c:marker>
      </c:pivotFmt>
      <c:pivotFmt>
        <c:idx val="7"/>
        <c:spPr>
          <a:solidFill>
            <a:schemeClr val="accent1"/>
          </a:solidFill>
          <a:ln>
            <a:noFill/>
          </a:ln>
          <a:effectLst/>
          <a:sp3d/>
        </c:spPr>
        <c:marker>
          <c:symbol val="none"/>
        </c:marker>
      </c:pivotFmt>
      <c:pivotFmt>
        <c:idx val="8"/>
        <c:spPr>
          <a:solidFill>
            <a:schemeClr val="accent1"/>
          </a:solidFill>
          <a:ln>
            <a:noFill/>
          </a:ln>
          <a:effectLst/>
          <a:sp3d/>
        </c:spPr>
        <c:marker>
          <c:symbol val="none"/>
        </c:marker>
      </c:pivotFmt>
      <c:pivotFmt>
        <c:idx val="9"/>
        <c:spPr>
          <a:solidFill>
            <a:schemeClr val="accent1"/>
          </a:solidFill>
          <a:ln>
            <a:noFill/>
          </a:ln>
          <a:effectLst/>
          <a:sp3d/>
        </c:spPr>
        <c:marker>
          <c:symbol val="none"/>
        </c:marker>
      </c:pivotFmt>
      <c:pivotFmt>
        <c:idx val="10"/>
        <c:spPr>
          <a:solidFill>
            <a:schemeClr val="accent1"/>
          </a:solidFill>
          <a:ln>
            <a:noFill/>
          </a:ln>
          <a:effectLst/>
          <a:sp3d/>
        </c:spPr>
        <c:marker>
          <c:symbol val="none"/>
        </c:marker>
      </c:pivotFmt>
      <c:pivotFmt>
        <c:idx val="1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DINAMICA!$B$3:$B$4</c:f>
              <c:strCache>
                <c:ptCount val="1"/>
                <c:pt idx="0">
                  <c:v>ABIERTA</c:v>
                </c:pt>
              </c:strCache>
            </c:strRef>
          </c:tx>
          <c:spPr>
            <a:solidFill>
              <a:schemeClr val="accent1"/>
            </a:solidFill>
            <a:ln>
              <a:noFill/>
            </a:ln>
            <a:effectLst/>
            <a:sp3d/>
          </c:spPr>
          <c:invertIfNegative val="0"/>
          <c:cat>
            <c:strRef>
              <c:f>DINAMICA!$A$5:$A$17</c:f>
              <c:strCache>
                <c:ptCount val="12"/>
                <c:pt idx="0">
                  <c:v>OFICINA ASESORA DE PLANEACIÓN INSTITUCIONAL</c:v>
                </c:pt>
                <c:pt idx="1">
                  <c:v>SUBSECRETARÍA DE GESTIÓN CORPORATIVA </c:v>
                </c:pt>
                <c:pt idx="2">
                  <c:v>SUBSECRETARÍA DE GESTIÓN DE LA MOVILIDAD</c:v>
                </c:pt>
                <c:pt idx="3">
                  <c:v>SUBSECRETARÍA DE GESTIÓN JURIDICA</c:v>
                </c:pt>
                <c:pt idx="4">
                  <c:v>SUBSECRETARÍA DE GESTIÓN JURIDICA - OTIC</c:v>
                </c:pt>
                <c:pt idx="5">
                  <c:v>SUBSECRETARÍA DE POLÍTICA DE MOVILIDAD</c:v>
                </c:pt>
                <c:pt idx="6">
                  <c:v>SUBSECRETARÍA DE SERVICIOS A LA CIUDADANÍA</c:v>
                </c:pt>
                <c:pt idx="7">
                  <c:v>SUBSECRETARÍA DE SERVICIOS A LA CIUDADANÍA - SUBSECRETARÍA DE GESTIÓN CORPORATIVA </c:v>
                </c:pt>
                <c:pt idx="8">
                  <c:v>OFICINA ASESORA DE PLANEACIÓN INSTITUCIONAL - SUBSECRETARÍAS DE LA ENTIDAD.</c:v>
                </c:pt>
                <c:pt idx="9">
                  <c:v>SUBSECRETARÍA DE GESTIÓN JURÍDICA - SUBSECRETARÍA DE GESTIÓN CORPORATIVA</c:v>
                </c:pt>
                <c:pt idx="10">
                  <c:v>ORDENADORES DEL GASTO</c:v>
                </c:pt>
                <c:pt idx="11">
                  <c:v>ORDENADORES DEL GASTO - SUBSECRETARÍA DE GESTIÓN JURIDICA</c:v>
                </c:pt>
              </c:strCache>
            </c:strRef>
          </c:cat>
          <c:val>
            <c:numRef>
              <c:f>DINAMICA!$B$5:$B$17</c:f>
              <c:numCache>
                <c:formatCode>General</c:formatCode>
                <c:ptCount val="12"/>
                <c:pt idx="0">
                  <c:v>2</c:v>
                </c:pt>
                <c:pt idx="1">
                  <c:v>16</c:v>
                </c:pt>
                <c:pt idx="2">
                  <c:v>21</c:v>
                </c:pt>
                <c:pt idx="3">
                  <c:v>1</c:v>
                </c:pt>
                <c:pt idx="4">
                  <c:v>1</c:v>
                </c:pt>
                <c:pt idx="5">
                  <c:v>1</c:v>
                </c:pt>
                <c:pt idx="6">
                  <c:v>7</c:v>
                </c:pt>
                <c:pt idx="7">
                  <c:v>1</c:v>
                </c:pt>
                <c:pt idx="8">
                  <c:v>2</c:v>
                </c:pt>
                <c:pt idx="9">
                  <c:v>2</c:v>
                </c:pt>
                <c:pt idx="10">
                  <c:v>1</c:v>
                </c:pt>
                <c:pt idx="11">
                  <c:v>1</c:v>
                </c:pt>
              </c:numCache>
            </c:numRef>
          </c:val>
          <c:extLst>
            <c:ext xmlns:c16="http://schemas.microsoft.com/office/drawing/2014/chart" uri="{C3380CC4-5D6E-409C-BE32-E72D297353CC}">
              <c16:uniqueId val="{00000001-C0C0-4F90-9A9B-CB87632487FA}"/>
            </c:ext>
          </c:extLst>
        </c:ser>
        <c:dLbls>
          <c:showLegendKey val="0"/>
          <c:showVal val="0"/>
          <c:showCatName val="0"/>
          <c:showSerName val="0"/>
          <c:showPercent val="0"/>
          <c:showBubbleSize val="0"/>
        </c:dLbls>
        <c:gapWidth val="150"/>
        <c:shape val="box"/>
        <c:axId val="13971520"/>
        <c:axId val="13964864"/>
        <c:axId val="0"/>
      </c:bar3DChart>
      <c:catAx>
        <c:axId val="139715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s-CO"/>
          </a:p>
        </c:txPr>
        <c:crossAx val="13964864"/>
        <c:crosses val="autoZero"/>
        <c:auto val="1"/>
        <c:lblAlgn val="ctr"/>
        <c:lblOffset val="100"/>
        <c:noMultiLvlLbl val="0"/>
      </c:catAx>
      <c:valAx>
        <c:axId val="13964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971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539750</xdr:colOff>
      <xdr:row>25</xdr:row>
      <xdr:rowOff>474926</xdr:rowOff>
    </xdr:from>
    <xdr:to>
      <xdr:col>12</xdr:col>
      <xdr:colOff>529167</xdr:colOff>
      <xdr:row>55</xdr:row>
      <xdr:rowOff>158750</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402166</xdr:colOff>
      <xdr:row>0</xdr:row>
      <xdr:rowOff>297391</xdr:rowOff>
    </xdr:from>
    <xdr:to>
      <xdr:col>15</xdr:col>
      <xdr:colOff>42332</xdr:colOff>
      <xdr:row>19</xdr:row>
      <xdr:rowOff>95250</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Janneth Romero Martinez" refreshedDate="44387.714236574073" createdVersion="6" refreshedVersion="6" minRefreshableVersion="3" recordCount="14" xr:uid="{00000000-000A-0000-FFFF-FFFF04000000}">
  <cacheSource type="worksheet">
    <worksheetSource ref="A2:AH2" sheet="ESTADO ACCIONES AGOSTO"/>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9"/>
        <n v="2018" u="1"/>
      </sharedItems>
    </cacheField>
    <cacheField name="CODIGO AUDITORÍA SEGÚN PAD DE LA VIGENCIA" numFmtId="0">
      <sharedItems containsSemiMixedTypes="0" containsString="0" containsNumber="1" containsInteger="1" minValue="69" maxValue="74"/>
    </cacheField>
    <cacheField name="No. HALLAZGO" numFmtId="0">
      <sharedItems count="57">
        <s v="3.2.1"/>
        <s v="3.1.1"/>
        <s v="3.1.2"/>
        <s v="3.1.3"/>
        <s v="3.1.4"/>
        <s v="3.1.5"/>
        <s v="3.1.6"/>
        <s v="3.2.2"/>
        <s v="4.1.1.1" u="1"/>
        <s v="3.1.2.1.8" u="1"/>
        <s v="3.1.3.1.1" u="1"/>
        <s v="3.1.2.4.2" u="1"/>
        <s v="3.1.4.4.1" u="1"/>
        <s v="3.1.4.13.2" u="1"/>
        <s v="3.1.3.1.3.3" u="1"/>
        <s v="3.1.3.2.1" u="1"/>
        <s v="4.1.2" u="1"/>
        <s v="3.1.2.4.5" u="1"/>
        <s v="3.1.4.6.1" u="1"/>
        <s v="3.1.3.1.2.1" u="1"/>
        <s v="3.1.3.4.1" u="1"/>
        <s v="3.1.2.2.1" u="1"/>
        <s v="4.1.1" u="1"/>
        <s v="3.1.2.1.4" u="1"/>
        <s v="3.1.3.5.1" u="1"/>
        <s v="3.1.3.1.2.2" u="1"/>
        <s v="3.1.4.9.1" u="1"/>
        <s v="3.1.3.12.1" u="1"/>
        <s v="4.4.1" u="1"/>
        <s v="3.1.3.17.1" u="1"/>
        <s v="3.1.2.4.1" u="1"/>
        <s v="3.1.3.7.1" u="1"/>
        <s v="3.1.2.4.4" u="1"/>
        <s v="3.2.2.1" u="1"/>
        <s v="3.1.3.1.1.1" u="1"/>
        <s v="3.2.2.2" u="1"/>
        <s v="3.1.3.11.1" u="1"/>
        <s v="3.3.1.1.2.1" u="1"/>
        <s v="3.2.3" u="1"/>
        <s v="3.1.1.1" u="1"/>
        <s v="3.1.2.1.3" u="1"/>
        <s v="3.1.3.4.3" u="1"/>
        <s v="3.1.3.1.1.2" u="1"/>
        <s v="3.1.1.2" u="1"/>
        <s v="3.1.2.2.3" u="1"/>
        <s v="4.1.3.4.1" u="1"/>
        <s v="3.1.3.5.3" u="1"/>
        <s v="3.3.1.1.2.2" u="1"/>
        <s v="3.1.3.10.1" u="1"/>
        <s v="3.1.3.3.2" u="1"/>
        <s v="3.3.1.1.1.1" u="1"/>
        <s v="4.3.4" u="1"/>
        <s v="3.1.3.1.3.1" u="1"/>
        <s v="3.1.2.2.2" u="1"/>
        <s v="3.1.3.5.2" u="1"/>
        <s v="3.1.3.1.3.2" u="1"/>
        <s v="3.1.4.13.1" u="1"/>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04-07T00:00:00" maxDate="2021-01-01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447.742284143518" createdVersion="6" refreshedVersion="7" minRefreshableVersion="3" recordCount="56" xr:uid="{00000000-000A-0000-FFFF-FFFF05000000}">
  <cacheSource type="worksheet">
    <worksheetSource ref="A2:AH58" sheet="ESTADO ACCIONES AGOSTO"/>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1"/>
    </cacheField>
    <cacheField name="CODIGO AUDITORÍA SEGÚN PAD DE LA VIGENCIA" numFmtId="0">
      <sharedItems containsSemiMixedTypes="0" containsString="0" containsNumber="1" containsInteger="1" minValue="97" maxValue="117"/>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1" maxValue="12"/>
    </cacheField>
    <cacheField name="AREA RESPONSABLE" numFmtId="0">
      <sharedItems/>
    </cacheField>
    <cacheField name="FECHA DE INICIO" numFmtId="0">
      <sharedItems/>
    </cacheField>
    <cacheField name="FECHA DE TERMINACIÓN" numFmtId="164">
      <sharedItems containsDate="1" containsMixedTypes="1" minDate="2020-12-31T00:00:00" maxDate="2022-01-01T00:00:00" count="32">
        <s v="2021-12-31"/>
        <s v="2021-06-22"/>
        <s v="2021-09-22"/>
        <s v="2021-12-22"/>
        <s v="2021-07-05"/>
        <s v="2021-08-31"/>
        <s v="2022-06-17"/>
        <s v="2022-05-30"/>
        <s v="2021-09-30"/>
        <s v="2022-03-30"/>
        <s v="2021-01-30" u="1"/>
        <s v="2021-02-28" u="1"/>
        <s v="2021-02-01" u="1"/>
        <s v="2021-01-31" u="1"/>
        <s v="2021-03-01" u="1"/>
        <s v="2020-11-30" u="1"/>
        <s v="2020-10-31" u="1"/>
        <s v="2021-04-30" u="1"/>
        <s v="2020-12-30" u="1"/>
        <s v="2020-03-30" u="1"/>
        <s v="2020-12-31" u="1"/>
        <d v="2020-12-31T00:00:00" u="1"/>
        <d v="2021-12-31T00:00:00" u="1"/>
        <s v="2020-06-30" u="1"/>
        <s v="2020-07-30" u="1"/>
        <s v="2020-09-30" u="1"/>
        <s v="2020-12-05" u="1"/>
        <s v="2020-08-31" u="1"/>
        <s v="2020-12-19" u="1"/>
        <s v="2021-04-06" u="1"/>
        <s v="2020-09-29" u="1"/>
        <d v="2021-04-30T00:00:00" u="1"/>
      </sharedItems>
    </cacheField>
    <cacheField name="ESTADO ENTIDAD" numFmtId="0">
      <sharedItems/>
    </cacheField>
    <cacheField name="ESTADO AUDITOR" numFmtId="0">
      <sharedItems count="3">
        <s v="ABIERTA"/>
        <s v="CUMPLIDA INEFECTIVA - AUDITORIA DE REGULARIDAD CODIGO 97 DE JUNIO DE 2021" u="1"/>
        <s v="CUMPLIDA EFECTIVA - AUDITORIA DE REGULARIDAD CODIGO 97 DE JUNIO DE 2021" u="1"/>
      </sharedItems>
    </cacheField>
    <cacheField name="SUBSECRETARIA " numFmtId="0">
      <sharedItems count="17">
        <s v="SUBSECRETARÍA DE GESTIÓN JURIDICA - OTIC"/>
        <s v="SUBSECRETARÍA DE GESTIÓN DE LA MOVILIDAD"/>
        <s v="SUBSECRETARÍA DE SERVICIOS A LA CIUDADANÍA"/>
        <s v="SUBSECRETARÍA DE SERVICIOS A LA CIUDADANÍA - SUBSECRETARÍA DE GESTIÓN CORPORATIVA "/>
        <s v="SUBSECRETARÍA DE GESTIÓN CORPORATIVA "/>
        <s v="OFICINA ASESORA DE PLANEACIÓN INSTITUCIONAL"/>
        <s v="OFICINA ASESORA DE PLANEACIÓN INSTITUCIONAL - SUBSECRETARÍAS DE LA ENTIDAD."/>
        <s v="SUBSECRETARÍA DE POLÍTICA DE MOVILIDAD"/>
        <s v="SUBSECRETARÍA DE GESTIÓN JURÍDICA - SUBSECRETARÍA DE GESTIÓN CORPORATIVA"/>
        <s v="SUBSECRETARÍA DE GESTIÓN JURIDICA"/>
        <s v="ORDENADORES DEL GASTO"/>
        <s v="ORDENADORES DEL GASTO - SUBSECRETARÍA DE GESTIÓN JURIDICA"/>
        <s v="SUBSECRETARÍA DE GESTIÓN CORPORATIVA - OTIC - SUBDIRECCIÓN DE SERVICIO A LA CIUDADANÍA" u="1"/>
        <s v="SUBSECRETARÍA DE SERVICIOS A LA CIUDADANÍA - OFICINA DE TECNOLOGÍAS DE LA INFORMACIÓN Y LAS COMUNICACIONES" u="1"/>
        <s v="SUBSECRETARÍA DE SERVICIOS A LA CIUDADANÍA - SUBSECRETARÍA DE GESTIÓN CORPORATIVA -SUBSECRETARÍA DE GESTIÓN JURÍDICA - OTIC" u="1"/>
        <s v="ORDENADORES DE GASTO - SUBSECRETARIOS" u="1"/>
        <s v="SUBSECRETARÍA DE SERVICIOS A LA CIUDADANÍA - OFICINA ASESORA DE COMUNICACIONES Y CULTURA PARA LA MOVILIDAD - SUBSECRETARÍA DE GESTIÓN DE LA MOVILIDAD " u="1"/>
      </sharedItems>
    </cacheField>
    <cacheField name="DEPENDENCIA " numFmtId="0">
      <sharedItems count="33">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 SUBDIRECCIÓN ADMINISTRATIVA"/>
        <s v="DAC DIATT"/>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GESTIÓN DE COBRO" u="1"/>
        <s v="DIRECCIÓN DE PLANEACIÓN DE LA MOVILIDAD" u="1"/>
        <s v="SUBSECRETARÍA DE GESTIÓN CORPORATIVA - DIR. ADMINISTRATIVA Y FINANCIERA - SUBDIRECCIÓN FINANCIERA" u="1"/>
        <s v="DIRECCIÓN DE ATENCIÓN AL CIUDADANO - OTIC" u="1"/>
        <s v="DIATT" u="1"/>
        <s v="SUBSECRETARIA DE SERVICIOS A LA CIUDADANÍA,SUBDIRECCIÓN FINANCIERA, GESTIÓN DE COBRO, OFICINA TICS" u="1"/>
        <s v="SUBDIRECCIÓN DE CONTRAVENCIONES" u="1"/>
        <s v="DIRECCIÓN DE CONTRATACIÓN" u="1"/>
        <s v="SGC / DAF / SUB. ADMIN/ SUB. FINANCIERA/ OTIC / DIR. INVESTIGACIONES ADMIN AL TRÁNSITO Y TRANSPORTE" u="1"/>
        <s v="ORDENADORES DE GASTO / SUBSECRETARIOS DE LA SDM" u="1"/>
        <s v="DIATT OTIC" u="1"/>
        <s v="SSC SC OACCM SGM" u="1"/>
        <s v="SUBDIRECCIÓN DE CONTRAVENCIONES - OTIC - SSC" u="1"/>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ABIERTA"/>
        <s v="CERRADA"/>
      </sharedItems>
    </cacheField>
    <cacheField name="FECHA SEGUIMIENTO " numFmtId="14">
      <sharedItems containsNonDate="0" containsDate="1" containsString="0" containsBlank="1" minDate="2020-12-09T00:00:00" maxDate="2021-09-09T00:00:00"/>
    </cacheField>
    <cacheField name="NOMBRE AUDITOR" numFmtId="0">
      <sharedItems containsBlank="1"/>
    </cacheField>
    <cacheField name="ANÁLISIS SEGUIMIENTO ENTIDAD"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447.742285300927" createdVersion="6" refreshedVersion="7" minRefreshableVersion="3" recordCount="17" xr:uid="{00000000-000A-0000-FFFF-FFFF03000000}">
  <cacheSource type="worksheet">
    <worksheetSource ref="A2:AH19" sheet="ESTADO ACCIONES AGOSTO"/>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7"/>
    </cacheField>
    <cacheField name="No. HALLAZGO" numFmtId="0">
      <sharedItems count="39">
        <s v="3.1.3.1.1"/>
        <s v="3.1.3.2.1"/>
        <s v="3.1.3.20.1"/>
        <s v="3.1.3.21.1"/>
        <s v="3.1.3.24.1"/>
        <s v="3.1.3.8.1"/>
        <s v="3.2.2.1.1"/>
        <s v="3.1.1"/>
        <s v="3.1.2"/>
        <s v="3.1.3"/>
        <s v="3.2.1"/>
        <s v="3.3.4.2.1" u="1"/>
        <s v="3.2.5.2" u="1"/>
        <s v="3.1.6" u="1"/>
        <s v="3.2.4.1" u="1"/>
        <s v="3.3.4.5.1" u="1"/>
        <s v="3.1.5" u="1"/>
        <s v="3.3.4.7.1" u="1"/>
        <s v="4.3.1" u="1"/>
        <s v="4.4.1" u="1"/>
        <s v="3.1.4" u="1"/>
        <s v="4.5.1" u="1"/>
        <s v="3.2.1.1.1" u="1"/>
        <s v="3.3.4.9.1" u="1"/>
        <s v="3.3.1.1.1" u="1"/>
        <s v="3.1.2.1" u="1"/>
        <s v="3.2.1.2.1" u="1"/>
        <s v="3.3.1.2.1" u="1"/>
        <s v="3.1.2.2" u="1"/>
        <s v="3.3.2.1" u="1"/>
        <s v="3.2.1.3.1" u="1"/>
        <s v="3.1.2.3" u="1"/>
        <s v="3.3.2.2" u="1"/>
        <s v="3.3.1.6.1" u="1"/>
        <s v="3.2.2" u="1"/>
        <s v="3.3.1.7.1" u="1"/>
        <s v="3.1.3.14.1" u="1"/>
        <s v="3.1.3.19.1" u="1"/>
        <s v="3.2.5.1" u="1"/>
      </sharedItems>
    </cacheField>
    <cacheField name="CODIGO ACCION" numFmtId="0">
      <sharedItems containsSemiMixedTypes="0" containsString="0" containsNumber="1" containsInteger="1" minValue="1" maxValue="3"/>
    </cacheField>
    <cacheField name="SECTORIAL QUE GENERO LA AUDITORÍA " numFmtId="0">
      <sharedItems/>
    </cacheField>
    <cacheField name="MODALIDAD" numFmtId="0">
      <sharedItems/>
    </cacheField>
    <cacheField name="COMPONENTE" numFmtId="0">
      <sharedItems count="3">
        <s v="Control Gestión"/>
        <s v="Control de Resultados" u="1"/>
        <s v="Control Financiero" u="1"/>
      </sharedItems>
    </cacheField>
    <cacheField name="FACTOR" numFmtId="0">
      <sharedItems count="5">
        <s v="Gestión Contractual"/>
        <s v="Planes, Programas y Proyectos y/o Plan Estrátegico" u="1"/>
        <s v="Control Fiscal Interno" u="1"/>
        <s v="Estados Financieros" u="1"/>
        <s v="Gestión Presupuestal" u="1"/>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6"/>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ount="3">
        <s v="ABIERTA"/>
        <s v="CUMPLIDA INEFECTIVA - AUDITORIA DE REGULARIDAD CODIGO 97 DE JUNIO DE 2021" u="1"/>
        <s v="CUMPLIDA EFECTIVA - AUDITORIA DE REGULARIDAD CODIGO 97 DE JUNIO DE 2021" u="1"/>
      </sharedItems>
    </cacheField>
    <cacheField name="SUBSECRETARIA " numFmtId="0">
      <sharedItems/>
    </cacheField>
    <cacheField name="DEPENDENCIA " numFmtId="0">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acheField>
    <cacheField name="FECHA SEGUIMIENTO " numFmtId="14">
      <sharedItems containsSemiMixedTypes="0" containsNonDate="0" containsDate="1" containsString="0" minDate="2020-12-09T00:00:00" maxDate="2021-09-09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
  <r>
    <s v="2019-09-27"/>
    <s v="MOVILIDAD"/>
    <s v="SECRETARIA DISTRITAL DE MOVILIDAD - SDM"/>
    <s v="113"/>
    <x v="0"/>
    <n v="69"/>
    <x v="0"/>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s v="2020-09-29"/>
    <s v=" "/>
    <s v="CUMPLIDA EFECTIVA - AUDITORIA DE REGULARIDAD CODIGO 97 DE JUNIO DE 2021"/>
    <s v="SUBSECRETARÍA DE SERVICIOS A LA CIUDADANÍA"/>
    <s v="SUBSECRETARÍA DE SERVICIOS A LA CIUDADANÍA"/>
    <n v="100"/>
    <n v="100"/>
    <s v="CERRADA"/>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0"/>
    <n v="74"/>
    <x v="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s v="2020-06-30"/>
    <s v=" "/>
    <s v="CUMPLIDA EFECTIVA - AUDITORIA DE REGULARIDAD CODIGO 97 DE JUNIO DE 2021"/>
    <s v="SUBSECRETARÍA DE SERVICIOS A LA CIUDADANÍA"/>
    <s v="SUBDIRECCIÓN DE CONTRAVENCIONES"/>
    <n v="100"/>
    <n v="100"/>
    <s v="CERRADA"/>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0"/>
    <n v="74"/>
    <x v="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s v="2020-12-19"/>
    <s v=" "/>
    <s v="CUMPLIDA EFECTIVA - AUDITORIA DE REGULARIDAD CODIGO 97 DE JUNIO DE 2021"/>
    <s v="SUBSECRETARÍA DE SERVICIOS A LA CIUDADANÍA - OFICINA DE TECNOLOGÍAS DE LA INFORMACIÓN Y LAS COMUNICACIONES"/>
    <s v="DIATT OTIC"/>
    <n v="100"/>
    <n v="100"/>
    <s v="CERRADA"/>
    <d v="2020-12-31T00:00:0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0"/>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s v="2020-03-30"/>
    <s v=" "/>
    <s v="CUMPLIDA EFECTIVA - AUDITORIA DE REGULARIDAD CODIGO 97 DE JUNIO DE 2021"/>
    <s v="SUBSECRETARÍA DE SERVICIOS A LA CIUDADANÍA"/>
    <s v="SUBSECRETARÍA DE SERVICIOS A LA CIUDADANÍA"/>
    <n v="100"/>
    <n v="100"/>
    <s v="CERRADA"/>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0"/>
    <n v="74"/>
    <x v="0"/>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7"/>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
  <r>
    <s v="2020-06-19"/>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0"/>
    <s v=" "/>
    <x v="0"/>
    <x v="0"/>
    <x v="0"/>
    <n v="0"/>
    <n v="0"/>
    <x v="0"/>
    <d v="2021-09-08T00:00:00"/>
    <s v="Liliana Montes "/>
    <s v="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
    <s v=" "/>
    <x v="0"/>
    <x v="1"/>
    <x v="1"/>
    <n v="100"/>
    <n v="100"/>
    <x v="1"/>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x v="1"/>
    <s v=" "/>
    <x v="0"/>
    <x v="1"/>
    <x v="2"/>
    <n v="100"/>
    <n v="100"/>
    <x v="1"/>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1"/>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x v="1"/>
    <s v=" "/>
    <x v="0"/>
    <x v="1"/>
    <x v="2"/>
    <n v="100"/>
    <n v="100"/>
    <x v="1"/>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1"/>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1"/>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x v="1"/>
    <s v=" "/>
    <x v="0"/>
    <x v="1"/>
    <x v="1"/>
    <n v="100"/>
    <n v="100"/>
    <x v="1"/>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x v="1"/>
    <s v=" "/>
    <x v="0"/>
    <x v="1"/>
    <x v="1"/>
    <n v="100"/>
    <n v="100"/>
    <x v="1"/>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n v="2020"/>
    <n v="112"/>
    <s v="3.2.2.1.1"/>
    <n v="1"/>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x v="2"/>
    <s v=" "/>
    <x v="0"/>
    <x v="2"/>
    <x v="3"/>
    <n v="0"/>
    <n v="0"/>
    <x v="0"/>
    <d v="2021-09-06T00:00:00"/>
    <s v="Omar Alfredo Sánchez"/>
    <s v="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n v="2020"/>
    <n v="117"/>
    <s v="3.1.1"/>
    <n v="1"/>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x v="3"/>
    <s v=" "/>
    <x v="0"/>
    <x v="2"/>
    <x v="4"/>
    <n v="0"/>
    <n v="0"/>
    <x v="0"/>
    <d v="2021-09-06T00:00:00"/>
    <s v="Omar Alfredo Sánchez"/>
    <s v="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1.1"/>
    <n v="2"/>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x v="3"/>
    <s v=" "/>
    <x v="0"/>
    <x v="2"/>
    <x v="4"/>
    <n v="0"/>
    <n v="0"/>
    <x v="0"/>
    <d v="2021-09-06T00:00:00"/>
    <s v="Omar Alfredo Sánchez"/>
    <s v="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1.2"/>
    <n v="1"/>
    <s v="DIRECCIÓN SECTOR MOVILIDAD"/>
    <s v="02 - AUDITORIA DE DESEMPEÑO"/>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x v="3"/>
    <s v=" "/>
    <x v="0"/>
    <x v="2"/>
    <x v="4"/>
    <n v="0"/>
    <n v="0"/>
    <x v="0"/>
    <d v="2021-09-06T00:00:00"/>
    <s v="Omar Alfredo Sánchez"/>
    <s v="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1.3"/>
    <n v="1"/>
    <s v="DIRECCIÓN SECTOR MOVILIDAD"/>
    <s v="02 - AUDITORIA DE DESEMPEÑO"/>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x v="3"/>
    <s v=" "/>
    <x v="0"/>
    <x v="3"/>
    <x v="5"/>
    <n v="100"/>
    <n v="100"/>
    <x v="1"/>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2.1"/>
    <n v="1"/>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x v="4"/>
    <s v=" "/>
    <x v="0"/>
    <x v="2"/>
    <x v="6"/>
    <n v="100"/>
    <n v="100"/>
    <x v="1"/>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2.1"/>
    <n v="2"/>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x v="4"/>
    <s v=" "/>
    <x v="0"/>
    <x v="2"/>
    <x v="6"/>
    <n v="100"/>
    <n v="100"/>
    <x v="1"/>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2.1"/>
    <n v="3"/>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x v="3"/>
    <s v=" "/>
    <x v="0"/>
    <x v="2"/>
    <x v="6"/>
    <n v="0"/>
    <n v="0"/>
    <x v="0"/>
    <d v="2021-09-06T00:00:00"/>
    <s v="Omar Alfredo Sánchez"/>
    <s v="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1-06-18"/>
    <s v="MOVILIDAD"/>
    <s v="SECRETARIA DISTRITAL DE MOVILIDAD - SDM"/>
    <s v="113"/>
    <n v="2021"/>
    <n v="97"/>
    <s v="3.1.3.1.1"/>
    <n v="1"/>
    <s v="DIRECCIÓN SECTOR MOVILIDAD"/>
    <s v="01 - AUDITORIA DE REGULARIDAD"/>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s v="SUBDIRECCIÓN DE SEÑALIZACIÓN"/>
    <s v="2021-07-01"/>
    <x v="0"/>
    <s v=" "/>
    <x v="0"/>
    <x v="1"/>
    <x v="1"/>
    <n v="0"/>
    <n v="0"/>
    <x v="0"/>
    <d v="2021-09-06T00:00:00"/>
    <s v="María Janneth Romero M"/>
    <s v="06/09/2021:  Se aporta como evidencia:_x000a_* SS 20213116057151 de fecha 04/08/2021 relacionado con el contrato de interventoria 20221-2013 vinculado a su vez con el contrato de obra 2021-2020 _x000a_* Informe de señalización  sin fecha, donde se describen las acciones impleme ntadas respecto al contrato 2021-2022 con interentoria a través del contrato 2021-20215_x000a_* SS 20213115972871 de fecha 03/08/2021 relacionado con el contrato de interventoria 20221-2016 vinculado a su vez con el contrato de obra 2021-2023 _x000a_* SS 20213116055951 de fecha 04/08/2021 relacionado con el contrato de interventoria 20221-2017 vinculado a su vez con el contrato de obra 2021-2024 _x000a_* SS 20213115976651 de fecha 04/08/2021 relacionado con el contrato de interventoria 20221-2018 vinculado a su vez con el contrato de obra 2021-2025_x000a__x000a_09/08/2021: No se aporta evidencia del avance de la gestión realizada para dar cumplimiento a la acción formulada"/>
  </r>
  <r>
    <s v="2021-06-18"/>
    <s v="MOVILIDAD"/>
    <s v="SECRETARIA DISTRITAL DE MOVILIDAD - SDM"/>
    <s v="113"/>
    <n v="2021"/>
    <n v="97"/>
    <s v="3.1.3.1.2"/>
    <n v="1"/>
    <s v="DIRECCIÓN SECTOR MOVILIDAD"/>
    <s v="01 - AUDITORIA DE REGULARIDAD"/>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s v="SUBDIRECCIÓN DE SEÑALIZACIÓN"/>
    <s v="2021-07-01"/>
    <x v="0"/>
    <s v=" "/>
    <x v="0"/>
    <x v="1"/>
    <x v="1"/>
    <n v="0"/>
    <n v="0"/>
    <x v="0"/>
    <d v="2021-09-06T00:00:00"/>
    <s v="María Janneth Romero M"/>
    <s v="06/09/2021:  Se aporta como evidencia:_x000a_SS  20213116056261 de fecha 04/08/2021 relacionado con el contrato de interventoria 20221-2013 vinculado a su vez con el contrato de obra 2021-2020 _x000a_Informe de señalización  sin fecha, donde se describen las acciones impleme ntadas respecto al contrato 2021-2022 con interentoria a través del contrato 2021-20215_x000a_SS 20213115974371 de fecha 03/08/2021 relacionado con el contrato de interventoria 20221-2016 vinculado a su vez con el contrato de obra 2021-2023 _x000a_SS 20213116055901  y 20213116054951 fecha 04/08/2021 relacionado con el contrato de interventoria 20221-2017 vinculado a su vez con el contrato de obra 2021-2024 _x000a_SS  20213115976631  y 20213115976641 fecha 03/08/2021 relacionado con el contrato de interventoria 20221-2018 vinculado a su vez con el contrato de obra 2021-2025 _x000a__x000a_09/08/2021: No se aporta evidencia del avance de la gestión realizada para dar cumplimiento a la acción formulada"/>
  </r>
  <r>
    <s v="2021-06-18"/>
    <s v="MOVILIDAD"/>
    <s v="SECRETARIA DISTRITAL DE MOVILIDAD - SDM"/>
    <s v="113"/>
    <n v="2021"/>
    <n v="97"/>
    <s v="3.1.3.1.3"/>
    <n v="1"/>
    <s v="DIRECCIÓN SECTOR MOVILIDAD"/>
    <s v="01 - AUDITORIA DE REGULARIDAD"/>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s v="SUBDIRECCIÓN DE SEÑALIZACIÓN"/>
    <s v="2021-07-01"/>
    <x v="0"/>
    <s v=" "/>
    <x v="0"/>
    <x v="1"/>
    <x v="1"/>
    <n v="0"/>
    <n v="0"/>
    <x v="0"/>
    <d v="2021-09-06T00:00:00"/>
    <s v="María Janneth Romero M"/>
    <s v="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n v="2021"/>
    <n v="97"/>
    <s v="3.1.3.1.4"/>
    <n v="1"/>
    <s v="DIRECCIÓN SECTOR MOVILIDAD"/>
    <s v="01 - AUDITORIA DE REGULARIDAD"/>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N ZONA SUR OCCIDENTE."/>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s v="SUBDIRECCIÓN DE SEÑALIZACIÓN"/>
    <s v="2021-07-01"/>
    <x v="0"/>
    <s v=" "/>
    <x v="0"/>
    <x v="1"/>
    <x v="1"/>
    <n v="0"/>
    <n v="0"/>
    <x v="0"/>
    <d v="2021-09-06T00:00:00"/>
    <s v="María Janneth Romero M"/>
    <s v="06/09/2021:  No se aporta evidencia de la implementación del drive cread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_______________x000a_09/08/2021: Se aporta como evidencia el correo remitido a los supervisores en donde se evidencia que se comparte el drive creado (https://drive.google.com/drive/folders/1Yb72IaF6xyH7Rlnx44buYkYuB3g_QMwX?usp=sharing)._x000a__x000a_De la verificación realizada a la información dispuesta en éste se observa que se crearon las carpetas: _x000a_*2021-2015 Consorcio Inter Movilidad Zona 4_x000a_*2021-2016 HMV Proyectos SAS (Sub carpetas 1. Precontractual, 2 Contractual y 3. Post Contractual)_x000a_*2021-2017 K12 MAB Ingenieria del Valor SA._x000a_Las cuales se encuentran a la fecha del presente seguimiento vacias._x000a__x000a_Teniendo en cuenta que el nombre del indicador hace referencia a: DRIVE CREADO E IMPLEMENTADO PARA CADA CONTRATO DE INTERVENTORÍA, si bien se cumple la creación del drive, se mantiene abierta para evaluar la implementación del mismo._x000a__x000a_Se recomienda adelantar la gestión que permita validar la implementación del drive y asi garantizar la efectividad de la acción formulada y la subsanación de lo observado por el ente de control_x000a_ _x000a_"/>
  </r>
  <r>
    <s v="2021-06-18"/>
    <s v="MOVILIDAD"/>
    <s v="SECRETARIA DISTRITAL DE MOVILIDAD - SDM"/>
    <s v="113"/>
    <n v="2021"/>
    <n v="97"/>
    <s v="3.1.3.2.1"/>
    <n v="1"/>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DEFINICIÓN DE HERRAMIENTA DE  SEGUIMIENTO"/>
    <s v="HERRAMIENTA DE TRABAJO Y CONTROL ESTABLECIDA (EXCEL)"/>
    <n v="1"/>
    <s v="SUBDIRECCIÓN ADMINISTRATIVA"/>
    <s v="2021-08-01"/>
    <x v="5"/>
    <s v=" "/>
    <x v="0"/>
    <x v="4"/>
    <x v="7"/>
    <n v="100"/>
    <n v="100"/>
    <x v="1"/>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n v="2021"/>
    <n v="97"/>
    <s v="3.1.3.2.1"/>
    <n v="2"/>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s v="SUBDIRECCIÓN ADMINISTRATIVA"/>
    <s v="2021-09-01"/>
    <x v="6"/>
    <s v=" "/>
    <x v="0"/>
    <x v="4"/>
    <x v="7"/>
    <n v="0"/>
    <n v="0"/>
    <x v="0"/>
    <d v="2021-09-08T00:00:00"/>
    <s v="Julie Andrea Martínez "/>
    <s v="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1.3.2.1"/>
    <n v="3"/>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BIMESTRAL DE SEGUIMIENTO"/>
    <s v="Nª. ACTAS DE REUNIÓN DE SEGUIMIENTO AL CONTRATO DE TRANSPORTE REALIZADOS"/>
    <n v="5"/>
    <s v="SUBDIRECCIÓN ADMINISTRATIVA"/>
    <s v="2021-09-01"/>
    <x v="6"/>
    <s v=" "/>
    <x v="0"/>
    <x v="4"/>
    <x v="7"/>
    <n v="0"/>
    <n v="0"/>
    <x v="0"/>
    <d v="2021-09-08T00:00:00"/>
    <s v="Julie Andrea Martínez "/>
    <s v="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1.3.3.1"/>
    <n v="1"/>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
    <s v="COMUNICACIÓN OFICIAL A CONTRATISTA"/>
    <s v="COMUNICACIÓN OFICIAL ENVIADA"/>
    <n v="1"/>
    <s v="SUBDIRECCIÓN ADMINISTRATIVA"/>
    <s v="2021-08-01"/>
    <x v="5"/>
    <s v=" "/>
    <x v="0"/>
    <x v="4"/>
    <x v="7"/>
    <n v="100"/>
    <n v="100"/>
    <x v="1"/>
    <d v="2021-09-08T00:00:00"/>
    <s v="Julie Andrea Martínez "/>
    <s v="08/09/2021 Seguimiento Julie Andrea Martinez se observa oficio al contratista con radicado 20216126138551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n v="2021"/>
    <n v="97"/>
    <s v="3.1.3.3.1"/>
    <n v="2"/>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HERRAMIENTA DE TRABAJO ESTABLECIDA"/>
    <s v="HERRAMIENTA DE TRABAJO Y CONTROL ESTABLECIDA (EXCEL)"/>
    <n v="1"/>
    <s v="SUBDIRECCIÓN ADMINISTRATIVA"/>
    <s v="2021-08-01"/>
    <x v="5"/>
    <s v=" "/>
    <x v="0"/>
    <x v="4"/>
    <x v="7"/>
    <n v="100"/>
    <n v="100"/>
    <x v="1"/>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n v="2021"/>
    <n v="97"/>
    <s v="3.1.3.3.1"/>
    <n v="3"/>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s v="SUBDIRECCIÓN ADMINISTRATIVA"/>
    <s v="2021-09-01"/>
    <x v="6"/>
    <s v=" "/>
    <x v="0"/>
    <x v="4"/>
    <x v="7"/>
    <n v="0"/>
    <n v="0"/>
    <x v="0"/>
    <d v="2021-09-08T00:00:00"/>
    <s v="Julie Andrea Martínez "/>
    <s v="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1.3.3.1"/>
    <n v="4"/>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DE SEGUIMIENTO"/>
    <s v="Nª. ACTAS DE REUNIÓN DE SEGUIMIENTO AL CONTRATO DE TRANSPORTE REALIZADOS"/>
    <n v="5"/>
    <s v="SUBDIRECCIÓN ADMINISTRATIVA"/>
    <s v="2021-09-01"/>
    <x v="6"/>
    <s v=" "/>
    <x v="0"/>
    <x v="4"/>
    <x v="7"/>
    <n v="0"/>
    <n v="0"/>
    <x v="0"/>
    <d v="2021-09-08T00:00:00"/>
    <s v="Julie Andrea Martínez "/>
    <s v="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1.3.4.1"/>
    <n v="1"/>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s v="SUBDIRECCIÓN DE SEÑALIZACIÓN"/>
    <s v="2021-07-01"/>
    <x v="7"/>
    <s v=" "/>
    <x v="0"/>
    <x v="1"/>
    <x v="1"/>
    <n v="0"/>
    <n v="0"/>
    <x v="0"/>
    <d v="2021-09-06T00:00:00"/>
    <s v="María Janneth Romero M"/>
    <s v="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n v="2021"/>
    <n v="97"/>
    <s v="3.1.3.4.1"/>
    <n v="2"/>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s v="SUBDIRECCIÓN DE SEÑALIZACIÓN"/>
    <s v="2021-07-01"/>
    <x v="7"/>
    <s v=" "/>
    <x v="0"/>
    <x v="1"/>
    <x v="1"/>
    <n v="0"/>
    <n v="0"/>
    <x v="0"/>
    <d v="2021-09-06T00:00:00"/>
    <s v="María Janneth Romero M"/>
    <s v="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n v="2021"/>
    <n v="97"/>
    <s v="3.1.3.4.1"/>
    <n v="3"/>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s v="SUBDIRECCIÓN DE SEÑALIZACIÓN"/>
    <s v="2021-07-01"/>
    <x v="7"/>
    <s v=" "/>
    <x v="0"/>
    <x v="1"/>
    <x v="1"/>
    <n v="0"/>
    <n v="0"/>
    <x v="0"/>
    <d v="2021-09-06T00:00:00"/>
    <s v="María Janneth Romero M"/>
    <s v="06/09/2021:  No se aporta evidencia de  las actas semanales de agosto, asi como tampoco se aporto la gestión realizada correspondiente a juli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9/08/2021: No se aporta evidencia que permita validar la ejecución en julio de la acción formulada: CARGAR DE ACTAS DE COMITÉS TÉCNICOS SEMANALES AL DRIVE con inicio el 01/07/2021"/>
  </r>
  <r>
    <s v="2021-06-18"/>
    <s v="MOVILIDAD"/>
    <s v="SECRETARIA DISTRITAL DE MOVILIDAD - SDM"/>
    <s v="113"/>
    <n v="2021"/>
    <n v="97"/>
    <s v="3.1.3.5.1"/>
    <n v="1"/>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
    <s v="DISEÑO DE PROTOCOLO DE ACTIVACIÓN"/>
    <s v="NÚMERO DE PROTOCOLOS DE ACTIVACIÓN DE INICIO DE ACTIVIDADES PARA LA APERTURA DE CADA FRENTE DE OBRA ELABORADOS."/>
    <n v="1"/>
    <s v="SUBDIRECCIÓN DE SEMAFORIZACIÓN"/>
    <s v="2021-07-01"/>
    <x v="7"/>
    <s v=" "/>
    <x v="0"/>
    <x v="1"/>
    <x v="8"/>
    <n v="0"/>
    <n v="0"/>
    <x v="0"/>
    <d v="2021-09-06T00:00:00"/>
    <s v="María Janneth Romero M"/>
    <s v="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entoria relaconadas con la gestión ambiental y SST, asi como la implementación del PMT_x000a__x000a_Su implementación se validará una vez se empiece a ejecutar el contrato. De acuerdo a lo informado por el proceso se espera que el proceso inicie en octubre de 2021_x000a__x000a_09/08/2021: No se aporta evidencia del avance de la gestión realizada para dar cumplimiento a la acción formulada"/>
  </r>
  <r>
    <s v="2021-06-18"/>
    <s v="MOVILIDAD"/>
    <s v="SECRETARIA DISTRITAL DE MOVILIDAD - SDM"/>
    <s v="113"/>
    <n v="2021"/>
    <n v="97"/>
    <s v="3.1.3.5.1"/>
    <n v="2"/>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s v="SUBDIRECCIÓN DE SEMAFORIZACIÓN"/>
    <s v="2021-10-01"/>
    <x v="7"/>
    <s v=" "/>
    <x v="0"/>
    <x v="1"/>
    <x v="8"/>
    <n v="0"/>
    <n v="0"/>
    <x v="0"/>
    <d v="2021-09-06T00:00:00"/>
    <s v="María Janneth Romero M"/>
    <s v="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entoria relaconadas con la gestión ambiental y SST, asi como la implementación del PMT_x000a__x000a_Su implementación se validará una vez se empiece a ejecutar el contrato. De acuerdo a lo informado por el proceso se espera que el proceso inicie en octubre de 2021_x000a__x000a_09/08/2021: La acción se programo para iniciar su ejecución en octubre"/>
  </r>
  <r>
    <s v="2021-06-18"/>
    <s v="MOVILIDAD"/>
    <s v="SECRETARIA DISTRITAL DE MOVILIDAD - SDM"/>
    <s v="113"/>
    <n v="2021"/>
    <n v="97"/>
    <s v="3.1.3.6.1"/>
    <n v="1"/>
    <s v="DIRECCIÓN SECTOR MOVILIDAD"/>
    <s v="01 - AUDITORIA DE REGULARIDAD"/>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s v="SUBDIRECCIÓN DE SEMAFORIZACIÓN"/>
    <s v="2021-07-01"/>
    <x v="0"/>
    <s v=" "/>
    <x v="0"/>
    <x v="1"/>
    <x v="8"/>
    <n v="0"/>
    <n v="0"/>
    <x v="0"/>
    <d v="2021-09-06T00:00:00"/>
    <s v="María Janneth Romero M"/>
    <s v="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_x000a__x000a_09/08/2021: No se aporta evidencia del avance de la gestión realizada para dar cumplimiento a la acción formulada"/>
  </r>
  <r>
    <s v="2021-06-18"/>
    <s v="MOVILIDAD"/>
    <s v="SECRETARIA DISTRITAL DE MOVILIDAD - SDM"/>
    <s v="113"/>
    <n v="2021"/>
    <n v="97"/>
    <s v="3.2.1.1.1"/>
    <n v="1"/>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FICHAS DE PROYECTOS DE INVERSIÓN A CARGO DE LA SGM PROGRAMADAS)*100"/>
    <n v="1"/>
    <s v="SUBSECRETARÍA DE GESTIÓN DE LA MOVILIDAD"/>
    <s v="2021-07-01"/>
    <x v="0"/>
    <s v=" "/>
    <x v="0"/>
    <x v="1"/>
    <x v="9"/>
    <n v="0"/>
    <n v="0"/>
    <x v="0"/>
    <d v="2021-09-06T00:00:00"/>
    <s v="María Janneth Romero M"/>
    <s v="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n v="2021"/>
    <n v="97"/>
    <s v="3.2.1.1.1"/>
    <n v="2"/>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8"/>
    <s v=" "/>
    <x v="0"/>
    <x v="5"/>
    <x v="10"/>
    <n v="0"/>
    <n v="0"/>
    <x v="0"/>
    <m/>
    <m/>
    <m/>
  </r>
  <r>
    <s v="2021-06-18"/>
    <s v="MOVILIDAD"/>
    <s v="SECRETARIA DISTRITAL DE MOVILIDAD - SDM"/>
    <s v="113"/>
    <n v="2021"/>
    <n v="97"/>
    <s v="3.2.1.1.1"/>
    <n v="3"/>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9"/>
    <s v=" "/>
    <x v="0"/>
    <x v="6"/>
    <x v="11"/>
    <n v="0"/>
    <n v="0"/>
    <x v="0"/>
    <m/>
    <m/>
    <m/>
  </r>
  <r>
    <s v="2021-06-18"/>
    <s v="MOVILIDAD"/>
    <s v="SECRETARIA DISTRITAL DE MOVILIDAD - SDM"/>
    <s v="113"/>
    <n v="2021"/>
    <n v="97"/>
    <s v="3.2.1.2.1"/>
    <n v="1"/>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PROYECTOS DE INVERSIÓN A CARGO DE LA SPM PROGRAMADAS)*100"/>
    <n v="1"/>
    <s v="SUBSECRETARÍA DE POLÍTICA DE MOVILIDAD"/>
    <s v="2021-07-01"/>
    <x v="0"/>
    <s v=" "/>
    <x v="0"/>
    <x v="7"/>
    <x v="12"/>
    <n v="0"/>
    <n v="0"/>
    <x v="0"/>
    <m/>
    <m/>
    <m/>
  </r>
  <r>
    <s v="2021-06-18"/>
    <s v="MOVILIDAD"/>
    <s v="SECRETARIA DISTRITAL DE MOVILIDAD - SDM"/>
    <s v="113"/>
    <n v="2021"/>
    <n v="97"/>
    <s v="3.2.1.2.1"/>
    <n v="2"/>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8"/>
    <s v=" "/>
    <x v="0"/>
    <x v="5"/>
    <x v="10"/>
    <n v="0"/>
    <n v="0"/>
    <x v="0"/>
    <m/>
    <m/>
    <m/>
  </r>
  <r>
    <s v="2021-06-18"/>
    <s v="MOVILIDAD"/>
    <s v="SECRETARIA DISTRITAL DE MOVILIDAD - SDM"/>
    <s v="113"/>
    <n v="2021"/>
    <n v="97"/>
    <s v="3.2.1.2.1"/>
    <n v="3"/>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9"/>
    <s v=" "/>
    <x v="0"/>
    <x v="6"/>
    <x v="11"/>
    <n v="0"/>
    <n v="0"/>
    <x v="0"/>
    <m/>
    <m/>
    <m/>
  </r>
  <r>
    <s v="2021-06-18"/>
    <s v="MOVILIDAD"/>
    <s v="SECRETARIA DISTRITAL DE MOVILIDAD - SDM"/>
    <s v="113"/>
    <n v="2021"/>
    <n v="97"/>
    <s v="3.2.1.3.1"/>
    <n v="1"/>
    <s v="DIRECCIÓN SECTOR MOVILIDAD"/>
    <s v="01 - AUDITORIA DE REGULARIDAD"/>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s v="SUBSECRETARÍA DE GESTIÓN DE LA MOVILIDAD"/>
    <s v="2021-07-01"/>
    <x v="0"/>
    <s v=" "/>
    <x v="0"/>
    <x v="1"/>
    <x v="9"/>
    <n v="0"/>
    <n v="0"/>
    <x v="0"/>
    <d v="2021-09-06T00:00:00"/>
    <s v="María Janneth Romero M"/>
    <s v="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n v="2021"/>
    <n v="97"/>
    <s v="3.2.3.1"/>
    <n v="1"/>
    <s v="DIRECCIÓN SECTOR MOVILIDAD"/>
    <s v="01 - AUDITORIA DE REGULARIDAD"/>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s v="SUBSECRETARÍA DE GESTIÓN DE LA MOVILIDAD."/>
    <s v="2021-10-01"/>
    <x v="0"/>
    <s v=" "/>
    <x v="0"/>
    <x v="1"/>
    <x v="9"/>
    <n v="0"/>
    <n v="0"/>
    <x v="0"/>
    <d v="2021-08-09T00:00:00"/>
    <s v="María Janneth Romero M"/>
    <s v="09/08/2021: La acción se programo para iniciar su ejecución en octubre"/>
  </r>
  <r>
    <s v="2021-06-18"/>
    <s v="MOVILIDAD"/>
    <s v="SECRETARIA DISTRITAL DE MOVILIDAD - SDM"/>
    <s v="113"/>
    <n v="2021"/>
    <n v="97"/>
    <s v="3.3.1.1.1"/>
    <n v="1"/>
    <s v="DIRECCIÓN SECTOR MOVILIDAD"/>
    <s v="01 - AUDITORIA DE REGULARIDAD"/>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s v="MESAS DE TRABAJO"/>
    <s v="MESAS DE TRABAJO REALIZADAS"/>
    <n v="12"/>
    <s v="SUBSECRETARÍA DE GESTIÓN JURÍDICA - SUBSECRETARÍA DE GESTIÓN CORPORATIVA"/>
    <s v="2021-07-01"/>
    <x v="6"/>
    <s v=" "/>
    <x v="0"/>
    <x v="8"/>
    <x v="13"/>
    <n v="0"/>
    <n v="0"/>
    <x v="0"/>
    <d v="2021-09-08T00:00:00"/>
    <s v="Liliana Montes "/>
    <s v="8/09/2021:  El dia 2 de agosto se raliza mesa de trabajo con  Financiera, gestion de cobro,corporatira y gestion juridica, en la cual se analizaron los datos y cifras ,se establece plan de tranajo con respecto a las actividades de_x000a_prescripción y aplicaciones de la misma para los meses de mes de enero a junio de 2021. En ejecucion._x000a__x000a_09/08/2021 Seguimiento Julie Martinez, el área no remite seguimiento. Las acciones se encuentra dentro del plazo de ejecución planificado."/>
  </r>
  <r>
    <s v="2021-06-18"/>
    <s v="MOVILIDAD"/>
    <s v="SECRETARIA DISTRITAL DE MOVILIDAD - SDM"/>
    <s v="113"/>
    <n v="2021"/>
    <n v="97"/>
    <s v="3.3.1.1.2"/>
    <n v="1"/>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s v="SUBDIRECCIÓN FINANCIERA"/>
    <s v="2021-07-01"/>
    <x v="0"/>
    <s v=" "/>
    <x v="0"/>
    <x v="4"/>
    <x v="14"/>
    <n v="0"/>
    <n v="0"/>
    <x v="0"/>
    <d v="2021-09-08T00:00:00"/>
    <s v="Julie Andrea Martínez "/>
    <s v="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1.1.2"/>
    <n v="2"/>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s v="SUBDIRECCIÓN FINANCIERA"/>
    <s v="2021-07-01"/>
    <x v="0"/>
    <s v=" "/>
    <x v="0"/>
    <x v="4"/>
    <x v="14"/>
    <n v="0"/>
    <n v="0"/>
    <x v="0"/>
    <d v="2021-09-08T00:00:00"/>
    <s v="Julie Andrea Martínez "/>
    <s v="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1.2.1"/>
    <n v="1"/>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CONVOCAR MESAS DE TRABAJO, CON EL FIN DE DETERMINAR EL PROCESO DE REGISTRO CONTABLE DE CASOS EXCEPCIONALES (VALORACIÓN DIFERENTE A SIPROJ WEB CON DIFERENCIAS ALTAMENTE REPRESENTATIVAS)"/>
    <s v="EJECUCIÓN DE MESAS DE TRABAJO"/>
    <s v="MESAS DE TRABAJO REALIZADAS"/>
    <n v="2"/>
    <s v="SUBSECRETARÍA DE GESTIÓN CORPORATIVA - SUBDIRECCIÓN FINANCIERA"/>
    <s v="2021-07-01"/>
    <x v="0"/>
    <s v=" "/>
    <x v="0"/>
    <x v="4"/>
    <x v="15"/>
    <n v="0"/>
    <n v="0"/>
    <x v="0"/>
    <d v="2021-09-08T00:00:00"/>
    <s v="Julie Andrea Martínez "/>
    <s v="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1.2.1"/>
    <n v="2"/>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EJECUTAR MESAS DE TRABAJO TRIMESTRALES CON EL OBJETIVO DE REALIZAR UNA CONCILIACIÓN PREVIA AL REPORTE DEL CONTINGENTE"/>
    <s v="EJECUCIÓN DE MESAS DE TRABAJO"/>
    <s v="MESAS DE TRABAJO REALIZADAS"/>
    <n v="4"/>
    <s v="DIRECCIÓN DE REPRESENTACIÓN JUDICIAL - SUBDIRECCIÓN FINANCIERA"/>
    <s v="2021-07-01"/>
    <x v="6"/>
    <s v=" "/>
    <x v="0"/>
    <x v="8"/>
    <x v="16"/>
    <n v="0"/>
    <n v="0"/>
    <x v="0"/>
    <d v="2021-09-08T00:00:00"/>
    <s v="Liliana Montes "/>
    <s v="8/9/2021.Sin avances_x000a__x000a__x000a_09/08/2021 Seguimiento Julie Martinez, el área no remite seguimiento. Las acciones se encuentra dentro del plazo de ejecución planificado."/>
  </r>
  <r>
    <s v="2021-06-18"/>
    <s v="MOVILIDAD"/>
    <s v="SECRETARIA DISTRITAL DE MOVILIDAD - SDM"/>
    <s v="113"/>
    <n v="2021"/>
    <n v="97"/>
    <s v="3.3.1.2.2"/>
    <n v="1"/>
    <s v="DIRECCIÓN SECTOR MOVILIDAD"/>
    <s v="01 - AUDITORIA DE REGULARIDAD"/>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s v="DIRECCIÓN DE REPRESENTACIÓN JUDICIAL"/>
    <s v="2021-07-01"/>
    <x v="6"/>
    <s v=" "/>
    <x v="0"/>
    <x v="9"/>
    <x v="17"/>
    <n v="0"/>
    <n v="0"/>
    <x v="0"/>
    <m/>
    <m/>
    <m/>
  </r>
  <r>
    <s v="2021-06-18"/>
    <s v="MOVILIDAD"/>
    <s v="SECRETARIA DISTRITAL DE MOVILIDAD - SDM"/>
    <s v="113"/>
    <n v="2021"/>
    <n v="97"/>
    <s v="3.3.1.6.1"/>
    <n v="1"/>
    <s v="DIRECCIÓN SECTOR MOVILIDAD"/>
    <s v="01 - AUDITORIA DE REGULARIDAD"/>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
    <s v="ESTABLECER UN CRONOGRAMA DE VERIFICACIÓN PARA LA DEPURACIÓN CONTABLE CON LAS ÁREAS CORRESPONDIENTES"/>
    <s v="EJECUCIÓN DE CRONOGRAMA"/>
    <s v="CRONOGRAMA REALIZADO Y CUMPLIDO / CRONOGRAMA PROGRAMADO *100"/>
    <n v="1"/>
    <s v="SUBDIRECCIÓN FINANCIERA"/>
    <s v="2021-07-01"/>
    <x v="6"/>
    <s v=" "/>
    <x v="0"/>
    <x v="4"/>
    <x v="14"/>
    <n v="0"/>
    <n v="0"/>
    <x v="0"/>
    <d v="2021-09-08T00:00:00"/>
    <s v="Julie Andrea Martínez "/>
    <s v="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1.7.1"/>
    <n v="1"/>
    <s v="DIRECCIÓN SECTOR MOVILIDAD"/>
    <s v="01 - AUDITORIA DE REGULARIDAD"/>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s v="SUBDIRECCIÓN FINANCIERA"/>
    <s v="2021-07-01"/>
    <x v="0"/>
    <s v=" "/>
    <x v="0"/>
    <x v="4"/>
    <x v="14"/>
    <n v="0"/>
    <n v="0"/>
    <x v="0"/>
    <d v="2021-09-08T00:00:00"/>
    <s v="Julie Andrea Martínez "/>
    <s v="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2.1"/>
    <n v="1"/>
    <s v="DIRECCIÓN SECTOR MOVILIDAD"/>
    <s v="01 - AUDITORIA DE REGULARIDAD"/>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s v="SUBDIRECCIÓN FINANCIERA"/>
    <s v="2021-07-01"/>
    <x v="0"/>
    <s v=" "/>
    <x v="0"/>
    <x v="4"/>
    <x v="14"/>
    <n v="0"/>
    <n v="0"/>
    <x v="0"/>
    <d v="2021-09-08T00:00:00"/>
    <s v="Julie Andrea Martínez "/>
    <s v="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2.2"/>
    <n v="1"/>
    <s v="DIRECCIÓN SECTOR MOVILIDAD"/>
    <s v="01 - AUDITORIA DE REGULARIDAD"/>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s v="SUBDIRECCIÓN FINANCIERA"/>
    <s v="2021-07-01"/>
    <x v="0"/>
    <s v=" "/>
    <x v="0"/>
    <x v="4"/>
    <x v="14"/>
    <n v="0"/>
    <n v="0"/>
    <x v="0"/>
    <d v="2021-09-08T00:00:00"/>
    <s v="Julie Andrea Martínez "/>
    <s v="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4.5.1"/>
    <n v="1"/>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s v="SUBDIRECCIÓN FINANCIERA"/>
    <s v="2021-07-01"/>
    <x v="0"/>
    <s v=" "/>
    <x v="0"/>
    <x v="4"/>
    <x v="14"/>
    <n v="0"/>
    <n v="0"/>
    <x v="0"/>
    <d v="2021-09-08T00:00:00"/>
    <s v="Julie Andrea Martínez "/>
    <s v="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4.5.1"/>
    <n v="2"/>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s v="ORDENADORES DEL GASTO"/>
    <s v="2021-07-01"/>
    <x v="0"/>
    <s v=" "/>
    <x v="0"/>
    <x v="10"/>
    <x v="18"/>
    <n v="0"/>
    <n v="0"/>
    <x v="0"/>
    <d v="2021-09-08T00:00:00"/>
    <s v="Liliana Montes "/>
    <s v="8/09/2021:  Seguimiento  julio al proyecto 7589, pr parte de la SGJ,evidencias de base de datos en excel con el seguimiento."/>
  </r>
  <r>
    <s v="2021-06-18"/>
    <s v="MOVILIDAD"/>
    <s v="SECRETARIA DISTRITAL DE MOVILIDAD - SDM"/>
    <s v="113"/>
    <n v="2021"/>
    <n v="97"/>
    <s v="3.3.4.5.1"/>
    <n v="3"/>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s v="ORDENADORES DEL GASTO DIRECCION DE CONTRATACIÓN"/>
    <s v="2021-07-01"/>
    <x v="0"/>
    <s v=" "/>
    <x v="0"/>
    <x v="11"/>
    <x v="19"/>
    <n v="0"/>
    <n v="0"/>
    <x v="0"/>
    <d v="2021-09-08T00:00:00"/>
    <s v="Liliana Montes "/>
    <s v="8/09/2021: Mesa de trabajo con el fin de adelantar  y dar prioridad a la liquidacion de contratos, se aportan evidencia de correos . "/>
  </r>
  <r>
    <s v="2021-06-18"/>
    <s v="MOVILIDAD"/>
    <s v="SECRETARIA DISTRITAL DE MOVILIDAD - SDM"/>
    <s v="113"/>
    <n v="2021"/>
    <n v="97"/>
    <s v="3.3.4.5.1"/>
    <n v="4"/>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s v="SUBDIRECCIÓN FINANCIERA"/>
    <s v="2021-07-01"/>
    <x v="0"/>
    <s v=" "/>
    <x v="0"/>
    <x v="4"/>
    <x v="14"/>
    <n v="0"/>
    <n v="0"/>
    <x v="0"/>
    <d v="2021-09-08T00:00:00"/>
    <s v="Julie Andrea Martínez "/>
    <s v="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s v="2020-06-19"/>
    <s v="MOVILIDAD"/>
    <s v="SECRETARIA DISTRITAL DE MOVILIDAD - SDM"/>
    <s v="113"/>
    <n v="2020"/>
    <n v="107"/>
    <x v="0"/>
    <n v="2"/>
    <s v="DIRECCIÓN SECTOR MOVILIDAD"/>
    <s v="01 - AUDITORIA DE REGULARIDAD"/>
    <x v="0"/>
    <x v="0"/>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s v="2021-12-31"/>
    <s v=" "/>
    <x v="0"/>
    <s v="SUBSECRETARÍA DE GESTIÓN JURIDICA - OTIC"/>
    <s v="DIRECCIÓN DE CONTRATACIÓN  OFICINA DE TECNOLOGIAS DE LA INFORMACION Y LAS COMUNICACIONES"/>
    <n v="0"/>
    <n v="0"/>
    <s v="ABIERTA"/>
    <d v="2021-09-08T00:00:00"/>
    <s v="Liliana Montes "/>
    <s v="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x v="1"/>
    <n v="1"/>
    <s v="DIRECCIÓN SECTOR MOVILIDAD"/>
    <s v="01 - AUDITORIA DE REGULARIDAD"/>
    <x v="0"/>
    <x v="0"/>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s v="2021-06-22"/>
    <s v=" "/>
    <x v="0"/>
    <s v="SUBSECRETARÍA DE GESTIÓN DE LA MOVILIDAD"/>
    <s v="SUBDIRECCIÓN DE SEÑALIZACIÓN"/>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x v="2"/>
    <n v="1"/>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2"/>
    <n v="2"/>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3"/>
    <n v="1"/>
    <s v="DIRECCIÓN SECTOR MOVILIDAD"/>
    <s v="01 - AUDITORIA DE REGULARIDAD"/>
    <x v="0"/>
    <x v="0"/>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n v="2020"/>
    <n v="107"/>
    <x v="4"/>
    <n v="1"/>
    <s v="DIRECCIÓN SECTOR MOVILIDAD"/>
    <s v="01 - AUDITORIA DE REGULARIDAD"/>
    <x v="0"/>
    <x v="0"/>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4"/>
    <n v="2"/>
    <s v="DIRECCIÓN SECTOR MOVILIDAD"/>
    <s v="01 - AUDITORIA DE REGULARIDAD"/>
    <x v="0"/>
    <x v="0"/>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5"/>
    <n v="1"/>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s v="2021-06-22"/>
    <s v=" "/>
    <x v="0"/>
    <s v="SUBSECRETARÍA DE GESTIÓN DE LA MOVILIDAD"/>
    <s v="SUBDIRECCIÓN DE SEÑALIZACIÓN"/>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x v="5"/>
    <n v="2"/>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s v="2021-06-22"/>
    <s v=" "/>
    <x v="0"/>
    <s v="SUBSECRETARÍA DE GESTIÓN DE LA MOVILIDAD"/>
    <s v="SUBDIRECCIÓN DE SEÑALIZACIÓN"/>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n v="2020"/>
    <n v="112"/>
    <x v="6"/>
    <n v="1"/>
    <s v="DIRECCIÓN SECTOR MOVILIDAD"/>
    <s v="02 - AUDITORIA DE DESEMPEÑO"/>
    <x v="0"/>
    <x v="0"/>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s v="2021-09-22"/>
    <s v=" "/>
    <x v="0"/>
    <s v="SUBSECRETARÍA DE SERVICIOS A LA CIUDADANÍA"/>
    <s v="SUBSECRETARÍA DE SERVICIOS A LA CIUDADANÍA"/>
    <n v="0"/>
    <n v="0"/>
    <s v="ABIERTA"/>
    <d v="2021-09-06T00:00:00"/>
    <s v="Omar Alfredo Sánchez"/>
    <s v="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n v="2020"/>
    <n v="117"/>
    <x v="7"/>
    <n v="1"/>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s v="2021-12-22"/>
    <s v=" "/>
    <x v="0"/>
    <s v="SUBSECRETARÍA DE SERVICIOS A LA CIUDADANÍA"/>
    <s v="DIRECCIÓN DE ATENCIÓN AL CIUDADANO"/>
    <n v="0"/>
    <n v="0"/>
    <s v="ABIERTA"/>
    <d v="2021-09-06T00:00:00"/>
    <s v="Omar Alfredo Sánchez"/>
    <s v="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7"/>
    <n v="2"/>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s v="2021-12-22"/>
    <s v=" "/>
    <x v="0"/>
    <s v="SUBSECRETARÍA DE SERVICIOS A LA CIUDADANÍA"/>
    <s v="DIRECCIÓN DE ATENCIÓN AL CIUDADANO"/>
    <n v="0"/>
    <n v="0"/>
    <s v="ABIERTA"/>
    <d v="2021-09-06T00:00:00"/>
    <s v="Omar Alfredo Sánchez"/>
    <s v="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8"/>
    <n v="1"/>
    <s v="DIRECCIÓN SECTOR MOVILIDAD"/>
    <s v="02 - AUDITORIA DE DESEMPEÑO"/>
    <x v="0"/>
    <x v="0"/>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s v="2021-12-22"/>
    <s v=" "/>
    <x v="0"/>
    <s v="SUBSECRETARÍA DE SERVICIOS A LA CIUDADANÍA"/>
    <s v="DIRECCIÓN DE ATENCIÓN AL CIUDADANO"/>
    <n v="0"/>
    <n v="0"/>
    <s v="ABIERTA"/>
    <d v="2021-09-06T00:00:00"/>
    <s v="Omar Alfredo Sánchez"/>
    <s v="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9"/>
    <n v="1"/>
    <s v="DIRECCIÓN SECTOR MOVILIDAD"/>
    <s v="02 - AUDITORIA DE DESEMPEÑO"/>
    <x v="0"/>
    <x v="0"/>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s v="2021-12-22"/>
    <s v=" "/>
    <x v="0"/>
    <s v="SUBSECRETARÍA DE SERVICIOS A LA CIUDADANÍA - SUBSECRETARÍA DE GESTIÓN CORPORATIVA "/>
    <s v="DIRECCIÓN DE ATENCIÓN AL CIUDADANO - SUBDIRECCIÓN ADMINISTRATIVA"/>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1"/>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s v="2021-07-05"/>
    <s v=" "/>
    <x v="0"/>
    <s v="SUBSECRETARÍA DE SERVICIOS A LA CIUDADANÍA"/>
    <s v="DAC DIATT"/>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2"/>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s v="2021-07-05"/>
    <s v=" "/>
    <x v="0"/>
    <s v="SUBSECRETARÍA DE SERVICIOS A LA CIUDADANÍA"/>
    <s v="DAC DIATT"/>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3"/>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s v="2021-12-22"/>
    <s v=" "/>
    <x v="0"/>
    <s v="SUBSECRETARÍA DE SERVICIOS A LA CIUDADANÍA"/>
    <s v="DAC DIATT"/>
    <n v="0"/>
    <n v="0"/>
    <s v="ABIERTA"/>
    <d v="2021-09-06T00:00:00"/>
    <s v="Omar Alfredo Sánchez"/>
    <s v="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TablaDinámica14" cacheId="98"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Subsecretaría u Oficina">
  <location ref="A119:D132" firstHeaderRow="0" firstDataRow="1"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4">
        <item x="0"/>
        <item h="1" m="1" x="2"/>
        <item h="1" m="1" x="1"/>
        <item t="default"/>
      </items>
    </pivotField>
    <pivotField axis="axisRow" showAll="0" defaultSubtotal="0">
      <items count="17">
        <item x="5"/>
        <item m="1" x="15"/>
        <item x="4"/>
        <item m="1" x="12"/>
        <item x="1"/>
        <item x="9"/>
        <item x="0"/>
        <item x="7"/>
        <item x="2"/>
        <item m="1" x="16"/>
        <item m="1" x="13"/>
        <item x="3"/>
        <item m="1" x="14"/>
        <item x="6"/>
        <item x="8"/>
        <item x="10"/>
        <item x="11"/>
      </items>
    </pivotField>
    <pivotField showAll="0" defaultSubtotal="0"/>
    <pivotField numFmtId="1" showAll="0"/>
    <pivotField numFmtId="1" showAll="0"/>
    <pivotField showAll="0"/>
    <pivotField showAll="0"/>
    <pivotField showAll="0"/>
    <pivotField showAll="0"/>
  </pivotFields>
  <rowFields count="1">
    <field x="26"/>
  </rowFields>
  <rowItems count="13">
    <i>
      <x/>
    </i>
    <i>
      <x v="2"/>
    </i>
    <i>
      <x v="4"/>
    </i>
    <i>
      <x v="5"/>
    </i>
    <i>
      <x v="6"/>
    </i>
    <i>
      <x v="7"/>
    </i>
    <i>
      <x v="8"/>
    </i>
    <i>
      <x v="11"/>
    </i>
    <i>
      <x v="13"/>
    </i>
    <i>
      <x v="14"/>
    </i>
    <i>
      <x v="15"/>
    </i>
    <i>
      <x v="16"/>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5">
    <format dxfId="662">
      <pivotArea dataOnly="0" labelOnly="1" outline="0" fieldPosition="0">
        <references count="1">
          <reference field="4294967294" count="3">
            <x v="0"/>
            <x v="1"/>
            <x v="2"/>
          </reference>
        </references>
      </pivotArea>
    </format>
    <format dxfId="661">
      <pivotArea outline="0" collapsedLevelsAreSubtotals="1" fieldPosition="0"/>
    </format>
    <format dxfId="660">
      <pivotArea dataOnly="0" labelOnly="1" fieldPosition="0">
        <references count="1">
          <reference field="26" count="0"/>
        </references>
      </pivotArea>
    </format>
    <format dxfId="659">
      <pivotArea dataOnly="0" labelOnly="1" fieldPosition="0">
        <references count="1">
          <reference field="26" count="0"/>
        </references>
      </pivotArea>
    </format>
    <format dxfId="658">
      <pivotArea dataOnly="0" labelOnly="1" fieldPosition="0">
        <references count="1">
          <reference field="2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3000000}" name="TablaDinámica2" cacheId="98" applyNumberFormats="0" applyBorderFormats="0" applyFontFormats="0" applyPatternFormats="0" applyAlignmentFormats="0" applyWidthHeightFormats="1" dataCaption="Valores" updatedVersion="7" minRefreshableVersion="3" showDrill="0" useAutoFormatting="1" itemPrintTitles="1" createdVersion="6" indent="0" outline="1" outlineData="1" multipleFieldFilters="0">
  <location ref="A71:I102" firstHeaderRow="1" firstDataRow="2" firstDataCol="1" rowPageCount="2"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sortType="ascending">
      <items count="33">
        <item m="1" x="19"/>
        <item m="1" x="23"/>
        <item m="1" x="24"/>
        <item m="1" x="27"/>
        <item m="1" x="30"/>
        <item m="1" x="25"/>
        <item m="1" x="16"/>
        <item m="1" x="15"/>
        <item m="1" x="26"/>
        <item m="1" x="28"/>
        <item m="1" x="18"/>
        <item m="1" x="20"/>
        <item m="1" x="10"/>
        <item m="1" x="13"/>
        <item m="1" x="12"/>
        <item m="1" x="11"/>
        <item m="1" x="14"/>
        <item m="1" x="29"/>
        <item m="1" x="17"/>
        <item x="1"/>
        <item x="4"/>
        <item x="5"/>
        <item x="2"/>
        <item x="8"/>
        <item x="3"/>
        <item x="0"/>
        <item x="9"/>
        <item x="7"/>
        <item x="6"/>
        <item m="1" x="21"/>
        <item m="1" x="31"/>
        <item m="1" x="22"/>
        <item t="default"/>
      </items>
    </pivotField>
    <pivotField showAll="0"/>
    <pivotField axis="axisPage" multipleItemSelectionAllowed="1" showAll="0">
      <items count="4">
        <item x="0"/>
        <item h="1" m="1" x="2"/>
        <item h="1" m="1" x="1"/>
        <item t="default"/>
      </items>
    </pivotField>
    <pivotField axis="axisRow" showAll="0" defaultSubtotal="0">
      <items count="17">
        <item x="5"/>
        <item m="1" x="15"/>
        <item x="4"/>
        <item m="1" x="12"/>
        <item x="1"/>
        <item x="9"/>
        <item x="0"/>
        <item x="7"/>
        <item x="2"/>
        <item m="1" x="16"/>
        <item m="1" x="13"/>
        <item x="3"/>
        <item m="1" x="14"/>
        <item x="6"/>
        <item x="8"/>
        <item x="10"/>
        <item x="11"/>
      </items>
    </pivotField>
    <pivotField axis="axisRow" showAll="0" defaultSubtotal="0">
      <items count="33">
        <item x="6"/>
        <item m="1" x="24"/>
        <item m="1" x="30"/>
        <item x="4"/>
        <item m="1" x="23"/>
        <item x="5"/>
        <item m="1" x="27"/>
        <item x="0"/>
        <item m="1" x="20"/>
        <item m="1" x="21"/>
        <item x="10"/>
        <item m="1" x="29"/>
        <item m="1" x="28"/>
        <item m="1" x="31"/>
        <item m="1" x="26"/>
        <item m="1" x="32"/>
        <item x="2"/>
        <item x="1"/>
        <item x="14"/>
        <item m="1" x="22"/>
        <item x="12"/>
        <item x="3"/>
        <item m="1" x="25"/>
        <item x="9"/>
        <item x="7"/>
        <item x="8"/>
        <item x="11"/>
        <item x="13"/>
        <item x="15"/>
        <item x="16"/>
        <item x="17"/>
        <item x="18"/>
        <item x="19"/>
      </items>
    </pivotField>
    <pivotField showAll="0"/>
    <pivotField showAll="0"/>
    <pivotField axis="axisPage" multipleItemSelectionAllowed="1" showAll="0">
      <items count="3">
        <item x="0"/>
        <item h="1" x="1"/>
        <item t="default"/>
      </items>
    </pivotField>
    <pivotField showAll="0"/>
    <pivotField showAll="0"/>
    <pivotField showAll="0"/>
  </pivotFields>
  <rowFields count="2">
    <field x="26"/>
    <field x="27"/>
  </rowFields>
  <rowItems count="30">
    <i>
      <x/>
    </i>
    <i r="1">
      <x v="10"/>
    </i>
    <i>
      <x v="2"/>
    </i>
    <i r="1">
      <x v="18"/>
    </i>
    <i r="1">
      <x v="24"/>
    </i>
    <i r="1">
      <x v="28"/>
    </i>
    <i>
      <x v="4"/>
    </i>
    <i r="1">
      <x v="17"/>
    </i>
    <i r="1">
      <x v="23"/>
    </i>
    <i r="1">
      <x v="25"/>
    </i>
    <i>
      <x v="5"/>
    </i>
    <i r="1">
      <x v="30"/>
    </i>
    <i>
      <x v="6"/>
    </i>
    <i r="1">
      <x v="7"/>
    </i>
    <i>
      <x v="7"/>
    </i>
    <i r="1">
      <x v="20"/>
    </i>
    <i>
      <x v="8"/>
    </i>
    <i r="1">
      <x/>
    </i>
    <i r="1">
      <x v="3"/>
    </i>
    <i r="1">
      <x v="21"/>
    </i>
    <i>
      <x v="13"/>
    </i>
    <i r="1">
      <x v="26"/>
    </i>
    <i>
      <x v="14"/>
    </i>
    <i r="1">
      <x v="27"/>
    </i>
    <i r="1">
      <x v="29"/>
    </i>
    <i>
      <x v="15"/>
    </i>
    <i r="1">
      <x v="31"/>
    </i>
    <i>
      <x v="16"/>
    </i>
    <i r="1">
      <x v="32"/>
    </i>
    <i t="grand">
      <x/>
    </i>
  </rowItems>
  <colFields count="1">
    <field x="23"/>
  </colFields>
  <colItems count="8">
    <i>
      <x v="22"/>
    </i>
    <i>
      <x v="23"/>
    </i>
    <i>
      <x v="24"/>
    </i>
    <i>
      <x v="25"/>
    </i>
    <i>
      <x v="26"/>
    </i>
    <i>
      <x v="27"/>
    </i>
    <i>
      <x v="28"/>
    </i>
    <i t="grand">
      <x/>
    </i>
  </colItems>
  <pageFields count="2">
    <pageField fld="30" hier="-1"/>
    <pageField fld="25" hier="-1"/>
  </pageFields>
  <dataFields count="1">
    <dataField name="Cuenta de CODIGO ACCION" fld="7" subtotal="count" baseField="24" baseItem="0"/>
  </dataFields>
  <formats count="291">
    <format dxfId="931">
      <pivotArea field="30" type="button" dataOnly="0" labelOnly="1" outline="0" axis="axisPage" fieldPosition="0"/>
    </format>
    <format dxfId="930">
      <pivotArea type="origin" dataOnly="0" labelOnly="1" outline="0" fieldPosition="0"/>
    </format>
    <format dxfId="929">
      <pivotArea dataOnly="0" labelOnly="1" grandRow="1" outline="0" fieldPosition="0"/>
    </format>
    <format dxfId="928">
      <pivotArea dataOnly="0" labelOnly="1" fieldPosition="0">
        <references count="1">
          <reference field="26" count="7">
            <x v="1"/>
            <x v="4"/>
            <x v="6"/>
            <x v="8"/>
            <x v="10"/>
            <x v="11"/>
            <x v="12"/>
          </reference>
        </references>
      </pivotArea>
    </format>
    <format dxfId="927">
      <pivotArea dataOnly="0" labelOnly="1" fieldPosition="0">
        <references count="2">
          <reference field="26" count="1" selected="0">
            <x v="1"/>
          </reference>
          <reference field="27" count="1">
            <x v="11"/>
          </reference>
        </references>
      </pivotArea>
    </format>
    <format dxfId="926">
      <pivotArea dataOnly="0" labelOnly="1" fieldPosition="0">
        <references count="2">
          <reference field="26" count="1" selected="0">
            <x v="4"/>
          </reference>
          <reference field="27" count="2">
            <x v="16"/>
            <x v="17"/>
          </reference>
        </references>
      </pivotArea>
    </format>
    <format dxfId="925">
      <pivotArea dataOnly="0" labelOnly="1" fieldPosition="0">
        <references count="2">
          <reference field="26" count="1" selected="0">
            <x v="6"/>
          </reference>
          <reference field="27" count="1">
            <x v="7"/>
          </reference>
        </references>
      </pivotArea>
    </format>
    <format dxfId="924">
      <pivotArea dataOnly="0" labelOnly="1" fieldPosition="0">
        <references count="2">
          <reference field="26" count="1" selected="0">
            <x v="8"/>
          </reference>
          <reference field="27" count="3">
            <x v="0"/>
            <x v="3"/>
            <x v="21"/>
          </reference>
        </references>
      </pivotArea>
    </format>
    <format dxfId="923">
      <pivotArea dataOnly="0" labelOnly="1" fieldPosition="0">
        <references count="2">
          <reference field="26" count="1" selected="0">
            <x v="10"/>
          </reference>
          <reference field="27" count="1">
            <x v="4"/>
          </reference>
        </references>
      </pivotArea>
    </format>
    <format dxfId="922">
      <pivotArea dataOnly="0" labelOnly="1" fieldPosition="0">
        <references count="2">
          <reference field="26" count="1" selected="0">
            <x v="11"/>
          </reference>
          <reference field="27" count="1">
            <x v="5"/>
          </reference>
        </references>
      </pivotArea>
    </format>
    <format dxfId="921">
      <pivotArea collapsedLevelsAreSubtotals="1" fieldPosition="0">
        <references count="2">
          <reference field="23" count="1" selected="0">
            <x v="11"/>
          </reference>
          <reference field="26" count="1">
            <x v="1"/>
          </reference>
        </references>
      </pivotArea>
    </format>
    <format dxfId="920">
      <pivotArea collapsedLevelsAreSubtotals="1" fieldPosition="0">
        <references count="3">
          <reference field="23" count="1" selected="0">
            <x v="11"/>
          </reference>
          <reference field="26" count="1" selected="0">
            <x v="1"/>
          </reference>
          <reference field="27" count="1">
            <x v="11"/>
          </reference>
        </references>
      </pivotArea>
    </format>
    <format dxfId="919">
      <pivotArea collapsedLevelsAreSubtotals="1" fieldPosition="0">
        <references count="2">
          <reference field="23" count="1" selected="0">
            <x v="11"/>
          </reference>
          <reference field="26" count="1">
            <x v="4"/>
          </reference>
        </references>
      </pivotArea>
    </format>
    <format dxfId="918">
      <pivotArea collapsedLevelsAreSubtotals="1" fieldPosition="0">
        <references count="3">
          <reference field="23" count="1" selected="0">
            <x v="11"/>
          </reference>
          <reference field="26" count="1" selected="0">
            <x v="4"/>
          </reference>
          <reference field="27" count="2">
            <x v="16"/>
            <x v="17"/>
          </reference>
        </references>
      </pivotArea>
    </format>
    <format dxfId="917">
      <pivotArea collapsedLevelsAreSubtotals="1" fieldPosition="0">
        <references count="2">
          <reference field="23" count="1" selected="0">
            <x v="11"/>
          </reference>
          <reference field="26" count="1">
            <x v="6"/>
          </reference>
        </references>
      </pivotArea>
    </format>
    <format dxfId="916">
      <pivotArea collapsedLevelsAreSubtotals="1" fieldPosition="0">
        <references count="3">
          <reference field="23" count="1" selected="0">
            <x v="11"/>
          </reference>
          <reference field="26" count="1" selected="0">
            <x v="6"/>
          </reference>
          <reference field="27" count="1">
            <x v="7"/>
          </reference>
        </references>
      </pivotArea>
    </format>
    <format dxfId="915">
      <pivotArea collapsedLevelsAreSubtotals="1" fieldPosition="0">
        <references count="2">
          <reference field="23" count="1" selected="0">
            <x v="11"/>
          </reference>
          <reference field="26" count="1">
            <x v="8"/>
          </reference>
        </references>
      </pivotArea>
    </format>
    <format dxfId="914">
      <pivotArea collapsedLevelsAreSubtotals="1" fieldPosition="0">
        <references count="3">
          <reference field="23" count="1" selected="0">
            <x v="11"/>
          </reference>
          <reference field="26" count="1" selected="0">
            <x v="8"/>
          </reference>
          <reference field="27" count="3">
            <x v="0"/>
            <x v="3"/>
            <x v="21"/>
          </reference>
        </references>
      </pivotArea>
    </format>
    <format dxfId="913">
      <pivotArea collapsedLevelsAreSubtotals="1" fieldPosition="0">
        <references count="2">
          <reference field="23" count="1" selected="0">
            <x v="11"/>
          </reference>
          <reference field="26" count="1">
            <x v="10"/>
          </reference>
        </references>
      </pivotArea>
    </format>
    <format dxfId="912">
      <pivotArea collapsedLevelsAreSubtotals="1" fieldPosition="0">
        <references count="3">
          <reference field="23" count="1" selected="0">
            <x v="11"/>
          </reference>
          <reference field="26" count="1" selected="0">
            <x v="10"/>
          </reference>
          <reference field="27" count="1">
            <x v="4"/>
          </reference>
        </references>
      </pivotArea>
    </format>
    <format dxfId="911">
      <pivotArea collapsedLevelsAreSubtotals="1" fieldPosition="0">
        <references count="2">
          <reference field="23" count="1" selected="0">
            <x v="11"/>
          </reference>
          <reference field="26" count="1">
            <x v="11"/>
          </reference>
        </references>
      </pivotArea>
    </format>
    <format dxfId="910">
      <pivotArea collapsedLevelsAreSubtotals="1" fieldPosition="0">
        <references count="3">
          <reference field="23" count="1" selected="0">
            <x v="11"/>
          </reference>
          <reference field="26" count="1" selected="0">
            <x v="11"/>
          </reference>
          <reference field="27" count="1">
            <x v="5"/>
          </reference>
        </references>
      </pivotArea>
    </format>
    <format dxfId="909">
      <pivotArea collapsedLevelsAreSubtotals="1" fieldPosition="0">
        <references count="2">
          <reference field="23" count="1" selected="0">
            <x v="11"/>
          </reference>
          <reference field="26" count="1">
            <x v="12"/>
          </reference>
        </references>
      </pivotArea>
    </format>
    <format dxfId="908">
      <pivotArea collapsedLevelsAreSubtotals="1" fieldPosition="0">
        <references count="2">
          <reference field="23" count="6" selected="0">
            <x v="16"/>
            <x v="17"/>
            <x v="19"/>
            <x v="20"/>
            <x v="22"/>
            <x v="24"/>
          </reference>
          <reference field="26" count="1">
            <x v="1"/>
          </reference>
        </references>
      </pivotArea>
    </format>
    <format dxfId="907">
      <pivotArea field="26" grandCol="1" collapsedLevelsAreSubtotals="1" axis="axisRow" fieldPosition="0">
        <references count="1">
          <reference field="26" count="1">
            <x v="1"/>
          </reference>
        </references>
      </pivotArea>
    </format>
    <format dxfId="906">
      <pivotArea collapsedLevelsAreSubtotals="1" fieldPosition="0">
        <references count="3">
          <reference field="23" count="6" selected="0">
            <x v="16"/>
            <x v="17"/>
            <x v="19"/>
            <x v="20"/>
            <x v="22"/>
            <x v="24"/>
          </reference>
          <reference field="26" count="1" selected="0">
            <x v="1"/>
          </reference>
          <reference field="27" count="1">
            <x v="11"/>
          </reference>
        </references>
      </pivotArea>
    </format>
    <format dxfId="905">
      <pivotArea field="27" grandCol="1" collapsedLevelsAreSubtotals="1" axis="axisRow" fieldPosition="1">
        <references count="2">
          <reference field="26" count="1" selected="0">
            <x v="1"/>
          </reference>
          <reference field="27" count="1">
            <x v="11"/>
          </reference>
        </references>
      </pivotArea>
    </format>
    <format dxfId="904">
      <pivotArea collapsedLevelsAreSubtotals="1" fieldPosition="0">
        <references count="2">
          <reference field="23" count="6" selected="0">
            <x v="16"/>
            <x v="17"/>
            <x v="19"/>
            <x v="20"/>
            <x v="22"/>
            <x v="24"/>
          </reference>
          <reference field="26" count="1">
            <x v="4"/>
          </reference>
        </references>
      </pivotArea>
    </format>
    <format dxfId="903">
      <pivotArea field="26" grandCol="1" collapsedLevelsAreSubtotals="1" axis="axisRow" fieldPosition="0">
        <references count="1">
          <reference field="26" count="1">
            <x v="4"/>
          </reference>
        </references>
      </pivotArea>
    </format>
    <format dxfId="902">
      <pivotArea collapsedLevelsAreSubtotals="1" fieldPosition="0">
        <references count="3">
          <reference field="23" count="6" selected="0">
            <x v="16"/>
            <x v="17"/>
            <x v="19"/>
            <x v="20"/>
            <x v="22"/>
            <x v="24"/>
          </reference>
          <reference field="26" count="1" selected="0">
            <x v="4"/>
          </reference>
          <reference field="27" count="2">
            <x v="16"/>
            <x v="17"/>
          </reference>
        </references>
      </pivotArea>
    </format>
    <format dxfId="901">
      <pivotArea field="27" grandCol="1" collapsedLevelsAreSubtotals="1" axis="axisRow" fieldPosition="1">
        <references count="2">
          <reference field="26" count="1" selected="0">
            <x v="4"/>
          </reference>
          <reference field="27" count="2">
            <x v="16"/>
            <x v="17"/>
          </reference>
        </references>
      </pivotArea>
    </format>
    <format dxfId="900">
      <pivotArea collapsedLevelsAreSubtotals="1" fieldPosition="0">
        <references count="2">
          <reference field="23" count="6" selected="0">
            <x v="16"/>
            <x v="17"/>
            <x v="19"/>
            <x v="20"/>
            <x v="22"/>
            <x v="24"/>
          </reference>
          <reference field="26" count="1">
            <x v="6"/>
          </reference>
        </references>
      </pivotArea>
    </format>
    <format dxfId="899">
      <pivotArea field="26" grandCol="1" collapsedLevelsAreSubtotals="1" axis="axisRow" fieldPosition="0">
        <references count="1">
          <reference field="26" count="1">
            <x v="6"/>
          </reference>
        </references>
      </pivotArea>
    </format>
    <format dxfId="898">
      <pivotArea collapsedLevelsAreSubtotals="1" fieldPosition="0">
        <references count="3">
          <reference field="23" count="6" selected="0">
            <x v="16"/>
            <x v="17"/>
            <x v="19"/>
            <x v="20"/>
            <x v="22"/>
            <x v="24"/>
          </reference>
          <reference field="26" count="1" selected="0">
            <x v="6"/>
          </reference>
          <reference field="27" count="1">
            <x v="7"/>
          </reference>
        </references>
      </pivotArea>
    </format>
    <format dxfId="897">
      <pivotArea field="27" grandCol="1" collapsedLevelsAreSubtotals="1" axis="axisRow" fieldPosition="1">
        <references count="2">
          <reference field="26" count="1" selected="0">
            <x v="6"/>
          </reference>
          <reference field="27" count="1">
            <x v="7"/>
          </reference>
        </references>
      </pivotArea>
    </format>
    <format dxfId="896">
      <pivotArea collapsedLevelsAreSubtotals="1" fieldPosition="0">
        <references count="2">
          <reference field="23" count="6" selected="0">
            <x v="16"/>
            <x v="17"/>
            <x v="19"/>
            <x v="20"/>
            <x v="22"/>
            <x v="24"/>
          </reference>
          <reference field="26" count="1">
            <x v="8"/>
          </reference>
        </references>
      </pivotArea>
    </format>
    <format dxfId="895">
      <pivotArea field="26" grandCol="1" collapsedLevelsAreSubtotals="1" axis="axisRow" fieldPosition="0">
        <references count="1">
          <reference field="26" count="1">
            <x v="8"/>
          </reference>
        </references>
      </pivotArea>
    </format>
    <format dxfId="894">
      <pivotArea collapsedLevelsAreSubtotals="1" fieldPosition="0">
        <references count="3">
          <reference field="23" count="6" selected="0">
            <x v="16"/>
            <x v="17"/>
            <x v="19"/>
            <x v="20"/>
            <x v="22"/>
            <x v="24"/>
          </reference>
          <reference field="26" count="1" selected="0">
            <x v="8"/>
          </reference>
          <reference field="27" count="3">
            <x v="0"/>
            <x v="3"/>
            <x v="21"/>
          </reference>
        </references>
      </pivotArea>
    </format>
    <format dxfId="893">
      <pivotArea field="27" grandCol="1" collapsedLevelsAreSubtotals="1" axis="axisRow" fieldPosition="1">
        <references count="2">
          <reference field="26" count="1" selected="0">
            <x v="8"/>
          </reference>
          <reference field="27" count="3">
            <x v="0"/>
            <x v="3"/>
            <x v="21"/>
          </reference>
        </references>
      </pivotArea>
    </format>
    <format dxfId="892">
      <pivotArea collapsedLevelsAreSubtotals="1" fieldPosition="0">
        <references count="2">
          <reference field="23" count="6" selected="0">
            <x v="16"/>
            <x v="17"/>
            <x v="19"/>
            <x v="20"/>
            <x v="22"/>
            <x v="24"/>
          </reference>
          <reference field="26" count="1">
            <x v="10"/>
          </reference>
        </references>
      </pivotArea>
    </format>
    <format dxfId="891">
      <pivotArea field="26" grandCol="1" collapsedLevelsAreSubtotals="1" axis="axisRow" fieldPosition="0">
        <references count="1">
          <reference field="26" count="1">
            <x v="10"/>
          </reference>
        </references>
      </pivotArea>
    </format>
    <format dxfId="890">
      <pivotArea collapsedLevelsAreSubtotals="1" fieldPosition="0">
        <references count="3">
          <reference field="23" count="6" selected="0">
            <x v="16"/>
            <x v="17"/>
            <x v="19"/>
            <x v="20"/>
            <x v="22"/>
            <x v="24"/>
          </reference>
          <reference field="26" count="1" selected="0">
            <x v="10"/>
          </reference>
          <reference field="27" count="1">
            <x v="4"/>
          </reference>
        </references>
      </pivotArea>
    </format>
    <format dxfId="889">
      <pivotArea field="27" grandCol="1" collapsedLevelsAreSubtotals="1" axis="axisRow" fieldPosition="1">
        <references count="2">
          <reference field="26" count="1" selected="0">
            <x v="10"/>
          </reference>
          <reference field="27" count="1">
            <x v="4"/>
          </reference>
        </references>
      </pivotArea>
    </format>
    <format dxfId="888">
      <pivotArea collapsedLevelsAreSubtotals="1" fieldPosition="0">
        <references count="2">
          <reference field="23" count="6" selected="0">
            <x v="16"/>
            <x v="17"/>
            <x v="19"/>
            <x v="20"/>
            <x v="22"/>
            <x v="24"/>
          </reference>
          <reference field="26" count="1">
            <x v="11"/>
          </reference>
        </references>
      </pivotArea>
    </format>
    <format dxfId="887">
      <pivotArea field="26" grandCol="1" collapsedLevelsAreSubtotals="1" axis="axisRow" fieldPosition="0">
        <references count="1">
          <reference field="26" count="1">
            <x v="11"/>
          </reference>
        </references>
      </pivotArea>
    </format>
    <format dxfId="886">
      <pivotArea collapsedLevelsAreSubtotals="1" fieldPosition="0">
        <references count="3">
          <reference field="23" count="6" selected="0">
            <x v="16"/>
            <x v="17"/>
            <x v="19"/>
            <x v="20"/>
            <x v="22"/>
            <x v="24"/>
          </reference>
          <reference field="26" count="1" selected="0">
            <x v="11"/>
          </reference>
          <reference field="27" count="1">
            <x v="5"/>
          </reference>
        </references>
      </pivotArea>
    </format>
    <format dxfId="885">
      <pivotArea field="27" grandCol="1" collapsedLevelsAreSubtotals="1" axis="axisRow" fieldPosition="1">
        <references count="2">
          <reference field="26" count="1" selected="0">
            <x v="11"/>
          </reference>
          <reference field="27" count="1">
            <x v="5"/>
          </reference>
        </references>
      </pivotArea>
    </format>
    <format dxfId="884">
      <pivotArea collapsedLevelsAreSubtotals="1" fieldPosition="0">
        <references count="2">
          <reference field="23" count="6" selected="0">
            <x v="16"/>
            <x v="17"/>
            <x v="19"/>
            <x v="20"/>
            <x v="22"/>
            <x v="24"/>
          </reference>
          <reference field="26" count="1">
            <x v="12"/>
          </reference>
        </references>
      </pivotArea>
    </format>
    <format dxfId="883">
      <pivotArea field="26" grandCol="1" collapsedLevelsAreSubtotals="1" axis="axisRow" fieldPosition="0">
        <references count="1">
          <reference field="26" count="1">
            <x v="12"/>
          </reference>
        </references>
      </pivotArea>
    </format>
    <format dxfId="882">
      <pivotArea collapsedLevelsAreSubtotals="1" fieldPosition="0">
        <references count="3">
          <reference field="23" count="6" selected="0">
            <x v="16"/>
            <x v="17"/>
            <x v="19"/>
            <x v="20"/>
            <x v="22"/>
            <x v="24"/>
          </reference>
          <reference field="26" count="1" selected="0">
            <x v="12"/>
          </reference>
          <reference field="27" count="1">
            <x v="22"/>
          </reference>
        </references>
      </pivotArea>
    </format>
    <format dxfId="881">
      <pivotArea field="27" grandCol="1" collapsedLevelsAreSubtotals="1" axis="axisRow" fieldPosition="1">
        <references count="2">
          <reference field="26" count="1" selected="0">
            <x v="12"/>
          </reference>
          <reference field="27" count="1">
            <x v="22"/>
          </reference>
        </references>
      </pivotArea>
    </format>
    <format dxfId="880">
      <pivotArea collapsedLevelsAreSubtotals="1" fieldPosition="0">
        <references count="3">
          <reference field="23" count="1" selected="0">
            <x v="11"/>
          </reference>
          <reference field="26" count="1" selected="0">
            <x v="12"/>
          </reference>
          <reference field="27" count="1">
            <x v="22"/>
          </reference>
        </references>
      </pivotArea>
    </format>
    <format dxfId="879">
      <pivotArea dataOnly="0" labelOnly="1" fieldPosition="0">
        <references count="2">
          <reference field="26" count="1" selected="0">
            <x v="12"/>
          </reference>
          <reference field="27" count="1">
            <x v="22"/>
          </reference>
        </references>
      </pivotArea>
    </format>
    <format dxfId="878">
      <pivotArea dataOnly="0" labelOnly="1" fieldPosition="0">
        <references count="1">
          <reference field="23" count="1">
            <x v="30"/>
          </reference>
        </references>
      </pivotArea>
    </format>
    <format dxfId="877">
      <pivotArea dataOnly="0" labelOnly="1" fieldPosition="0">
        <references count="1">
          <reference field="23" count="1">
            <x v="30"/>
          </reference>
        </references>
      </pivotArea>
    </format>
    <format dxfId="876">
      <pivotArea collapsedLevelsAreSubtotals="1" fieldPosition="0">
        <references count="2">
          <reference field="23" count="1" selected="0">
            <x v="18"/>
          </reference>
          <reference field="26" count="1">
            <x v="1"/>
          </reference>
        </references>
      </pivotArea>
    </format>
    <format dxfId="875">
      <pivotArea collapsedLevelsAreSubtotals="1" fieldPosition="0">
        <references count="3">
          <reference field="23" count="1" selected="0">
            <x v="18"/>
          </reference>
          <reference field="26" count="1" selected="0">
            <x v="1"/>
          </reference>
          <reference field="27" count="1">
            <x v="11"/>
          </reference>
        </references>
      </pivotArea>
    </format>
    <format dxfId="874">
      <pivotArea collapsedLevelsAreSubtotals="1" fieldPosition="0">
        <references count="2">
          <reference field="23" count="1" selected="0">
            <x v="18"/>
          </reference>
          <reference field="26" count="1">
            <x v="4"/>
          </reference>
        </references>
      </pivotArea>
    </format>
    <format dxfId="873">
      <pivotArea collapsedLevelsAreSubtotals="1" fieldPosition="0">
        <references count="3">
          <reference field="23" count="1" selected="0">
            <x v="18"/>
          </reference>
          <reference field="26" count="1" selected="0">
            <x v="4"/>
          </reference>
          <reference field="27" count="2">
            <x v="16"/>
            <x v="17"/>
          </reference>
        </references>
      </pivotArea>
    </format>
    <format dxfId="872">
      <pivotArea collapsedLevelsAreSubtotals="1" fieldPosition="0">
        <references count="2">
          <reference field="23" count="1" selected="0">
            <x v="18"/>
          </reference>
          <reference field="26" count="1">
            <x v="6"/>
          </reference>
        </references>
      </pivotArea>
    </format>
    <format dxfId="871">
      <pivotArea collapsedLevelsAreSubtotals="1" fieldPosition="0">
        <references count="3">
          <reference field="23" count="1" selected="0">
            <x v="18"/>
          </reference>
          <reference field="26" count="1" selected="0">
            <x v="6"/>
          </reference>
          <reference field="27" count="1">
            <x v="7"/>
          </reference>
        </references>
      </pivotArea>
    </format>
    <format dxfId="870">
      <pivotArea collapsedLevelsAreSubtotals="1" fieldPosition="0">
        <references count="2">
          <reference field="23" count="1" selected="0">
            <x v="18"/>
          </reference>
          <reference field="26" count="1">
            <x v="8"/>
          </reference>
        </references>
      </pivotArea>
    </format>
    <format dxfId="869">
      <pivotArea collapsedLevelsAreSubtotals="1" fieldPosition="0">
        <references count="3">
          <reference field="23" count="1" selected="0">
            <x v="18"/>
          </reference>
          <reference field="26" count="1" selected="0">
            <x v="8"/>
          </reference>
          <reference field="27" count="3">
            <x v="0"/>
            <x v="3"/>
            <x v="21"/>
          </reference>
        </references>
      </pivotArea>
    </format>
    <format dxfId="868">
      <pivotArea collapsedLevelsAreSubtotals="1" fieldPosition="0">
        <references count="2">
          <reference field="23" count="1" selected="0">
            <x v="18"/>
          </reference>
          <reference field="26" count="1">
            <x v="10"/>
          </reference>
        </references>
      </pivotArea>
    </format>
    <format dxfId="867">
      <pivotArea collapsedLevelsAreSubtotals="1" fieldPosition="0">
        <references count="3">
          <reference field="23" count="1" selected="0">
            <x v="18"/>
          </reference>
          <reference field="26" count="1" selected="0">
            <x v="10"/>
          </reference>
          <reference field="27" count="1">
            <x v="4"/>
          </reference>
        </references>
      </pivotArea>
    </format>
    <format dxfId="866">
      <pivotArea collapsedLevelsAreSubtotals="1" fieldPosition="0">
        <references count="2">
          <reference field="23" count="1" selected="0">
            <x v="18"/>
          </reference>
          <reference field="26" count="1">
            <x v="11"/>
          </reference>
        </references>
      </pivotArea>
    </format>
    <format dxfId="865">
      <pivotArea collapsedLevelsAreSubtotals="1" fieldPosition="0">
        <references count="3">
          <reference field="23" count="1" selected="0">
            <x v="18"/>
          </reference>
          <reference field="26" count="1" selected="0">
            <x v="11"/>
          </reference>
          <reference field="27" count="1">
            <x v="5"/>
          </reference>
        </references>
      </pivotArea>
    </format>
    <format dxfId="864">
      <pivotArea collapsedLevelsAreSubtotals="1" fieldPosition="0">
        <references count="2">
          <reference field="23" count="1" selected="0">
            <x v="18"/>
          </reference>
          <reference field="26" count="1">
            <x v="12"/>
          </reference>
        </references>
      </pivotArea>
    </format>
    <format dxfId="863">
      <pivotArea collapsedLevelsAreSubtotals="1" fieldPosition="0">
        <references count="3">
          <reference field="23" count="1" selected="0">
            <x v="18"/>
          </reference>
          <reference field="26" count="1" selected="0">
            <x v="12"/>
          </reference>
          <reference field="27" count="1">
            <x v="22"/>
          </reference>
        </references>
      </pivotArea>
    </format>
    <format dxfId="862">
      <pivotArea collapsedLevelsAreSubtotals="1" fieldPosition="0">
        <references count="2">
          <reference field="23" count="1" selected="0">
            <x v="16"/>
          </reference>
          <reference field="26" count="1">
            <x v="1"/>
          </reference>
        </references>
      </pivotArea>
    </format>
    <format dxfId="861">
      <pivotArea collapsedLevelsAreSubtotals="1" fieldPosition="0">
        <references count="3">
          <reference field="23" count="1" selected="0">
            <x v="16"/>
          </reference>
          <reference field="26" count="1" selected="0">
            <x v="1"/>
          </reference>
          <reference field="27" count="1">
            <x v="11"/>
          </reference>
        </references>
      </pivotArea>
    </format>
    <format dxfId="860">
      <pivotArea collapsedLevelsAreSubtotals="1" fieldPosition="0">
        <references count="2">
          <reference field="23" count="1" selected="0">
            <x v="16"/>
          </reference>
          <reference field="26" count="1">
            <x v="4"/>
          </reference>
        </references>
      </pivotArea>
    </format>
    <format dxfId="859">
      <pivotArea collapsedLevelsAreSubtotals="1" fieldPosition="0">
        <references count="3">
          <reference field="23" count="1" selected="0">
            <x v="16"/>
          </reference>
          <reference field="26" count="1" selected="0">
            <x v="4"/>
          </reference>
          <reference field="27" count="2">
            <x v="16"/>
            <x v="17"/>
          </reference>
        </references>
      </pivotArea>
    </format>
    <format dxfId="858">
      <pivotArea collapsedLevelsAreSubtotals="1" fieldPosition="0">
        <references count="2">
          <reference field="23" count="1" selected="0">
            <x v="16"/>
          </reference>
          <reference field="26" count="1">
            <x v="6"/>
          </reference>
        </references>
      </pivotArea>
    </format>
    <format dxfId="857">
      <pivotArea collapsedLevelsAreSubtotals="1" fieldPosition="0">
        <references count="3">
          <reference field="23" count="1" selected="0">
            <x v="16"/>
          </reference>
          <reference field="26" count="1" selected="0">
            <x v="6"/>
          </reference>
          <reference field="27" count="1">
            <x v="7"/>
          </reference>
        </references>
      </pivotArea>
    </format>
    <format dxfId="856">
      <pivotArea collapsedLevelsAreSubtotals="1" fieldPosition="0">
        <references count="2">
          <reference field="23" count="1" selected="0">
            <x v="16"/>
          </reference>
          <reference field="26" count="1">
            <x v="8"/>
          </reference>
        </references>
      </pivotArea>
    </format>
    <format dxfId="855">
      <pivotArea collapsedLevelsAreSubtotals="1" fieldPosition="0">
        <references count="3">
          <reference field="23" count="1" selected="0">
            <x v="16"/>
          </reference>
          <reference field="26" count="1" selected="0">
            <x v="8"/>
          </reference>
          <reference field="27" count="3">
            <x v="0"/>
            <x v="3"/>
            <x v="21"/>
          </reference>
        </references>
      </pivotArea>
    </format>
    <format dxfId="854">
      <pivotArea collapsedLevelsAreSubtotals="1" fieldPosition="0">
        <references count="2">
          <reference field="23" count="1" selected="0">
            <x v="16"/>
          </reference>
          <reference field="26" count="1">
            <x v="10"/>
          </reference>
        </references>
      </pivotArea>
    </format>
    <format dxfId="853">
      <pivotArea collapsedLevelsAreSubtotals="1" fieldPosition="0">
        <references count="3">
          <reference field="23" count="1" selected="0">
            <x v="16"/>
          </reference>
          <reference field="26" count="1" selected="0">
            <x v="10"/>
          </reference>
          <reference field="27" count="1">
            <x v="4"/>
          </reference>
        </references>
      </pivotArea>
    </format>
    <format dxfId="852">
      <pivotArea collapsedLevelsAreSubtotals="1" fieldPosition="0">
        <references count="2">
          <reference field="23" count="1" selected="0">
            <x v="16"/>
          </reference>
          <reference field="26" count="1">
            <x v="11"/>
          </reference>
        </references>
      </pivotArea>
    </format>
    <format dxfId="851">
      <pivotArea collapsedLevelsAreSubtotals="1" fieldPosition="0">
        <references count="3">
          <reference field="23" count="1" selected="0">
            <x v="16"/>
          </reference>
          <reference field="26" count="1" selected="0">
            <x v="11"/>
          </reference>
          <reference field="27" count="1">
            <x v="5"/>
          </reference>
        </references>
      </pivotArea>
    </format>
    <format dxfId="850">
      <pivotArea collapsedLevelsAreSubtotals="1" fieldPosition="0">
        <references count="2">
          <reference field="23" count="1" selected="0">
            <x v="16"/>
          </reference>
          <reference field="26" count="1">
            <x v="12"/>
          </reference>
        </references>
      </pivotArea>
    </format>
    <format dxfId="849">
      <pivotArea collapsedLevelsAreSubtotals="1" fieldPosition="0">
        <references count="3">
          <reference field="23" count="1" selected="0">
            <x v="16"/>
          </reference>
          <reference field="26" count="1" selected="0">
            <x v="12"/>
          </reference>
          <reference field="27" count="1">
            <x v="22"/>
          </reference>
        </references>
      </pivotArea>
    </format>
    <format dxfId="848">
      <pivotArea collapsedLevelsAreSubtotals="1" fieldPosition="0">
        <references count="2">
          <reference field="23" count="1" selected="0">
            <x v="16"/>
          </reference>
          <reference field="26" count="1">
            <x v="1"/>
          </reference>
        </references>
      </pivotArea>
    </format>
    <format dxfId="847">
      <pivotArea collapsedLevelsAreSubtotals="1" fieldPosition="0">
        <references count="3">
          <reference field="23" count="1" selected="0">
            <x v="16"/>
          </reference>
          <reference field="26" count="1" selected="0">
            <x v="1"/>
          </reference>
          <reference field="27" count="1">
            <x v="11"/>
          </reference>
        </references>
      </pivotArea>
    </format>
    <format dxfId="846">
      <pivotArea collapsedLevelsAreSubtotals="1" fieldPosition="0">
        <references count="2">
          <reference field="23" count="1" selected="0">
            <x v="16"/>
          </reference>
          <reference field="26" count="1">
            <x v="4"/>
          </reference>
        </references>
      </pivotArea>
    </format>
    <format dxfId="845">
      <pivotArea collapsedLevelsAreSubtotals="1" fieldPosition="0">
        <references count="3">
          <reference field="23" count="1" selected="0">
            <x v="16"/>
          </reference>
          <reference field="26" count="1" selected="0">
            <x v="4"/>
          </reference>
          <reference field="27" count="2">
            <x v="16"/>
            <x v="17"/>
          </reference>
        </references>
      </pivotArea>
    </format>
    <format dxfId="844">
      <pivotArea collapsedLevelsAreSubtotals="1" fieldPosition="0">
        <references count="2">
          <reference field="23" count="1" selected="0">
            <x v="16"/>
          </reference>
          <reference field="26" count="1">
            <x v="6"/>
          </reference>
        </references>
      </pivotArea>
    </format>
    <format dxfId="843">
      <pivotArea collapsedLevelsAreSubtotals="1" fieldPosition="0">
        <references count="3">
          <reference field="23" count="1" selected="0">
            <x v="16"/>
          </reference>
          <reference field="26" count="1" selected="0">
            <x v="6"/>
          </reference>
          <reference field="27" count="1">
            <x v="7"/>
          </reference>
        </references>
      </pivotArea>
    </format>
    <format dxfId="842">
      <pivotArea collapsedLevelsAreSubtotals="1" fieldPosition="0">
        <references count="2">
          <reference field="23" count="1" selected="0">
            <x v="16"/>
          </reference>
          <reference field="26" count="1">
            <x v="8"/>
          </reference>
        </references>
      </pivotArea>
    </format>
    <format dxfId="841">
      <pivotArea collapsedLevelsAreSubtotals="1" fieldPosition="0">
        <references count="3">
          <reference field="23" count="1" selected="0">
            <x v="16"/>
          </reference>
          <reference field="26" count="1" selected="0">
            <x v="8"/>
          </reference>
          <reference field="27" count="3">
            <x v="0"/>
            <x v="3"/>
            <x v="21"/>
          </reference>
        </references>
      </pivotArea>
    </format>
    <format dxfId="840">
      <pivotArea collapsedLevelsAreSubtotals="1" fieldPosition="0">
        <references count="2">
          <reference field="23" count="1" selected="0">
            <x v="16"/>
          </reference>
          <reference field="26" count="1">
            <x v="10"/>
          </reference>
        </references>
      </pivotArea>
    </format>
    <format dxfId="839">
      <pivotArea collapsedLevelsAreSubtotals="1" fieldPosition="0">
        <references count="3">
          <reference field="23" count="1" selected="0">
            <x v="16"/>
          </reference>
          <reference field="26" count="1" selected="0">
            <x v="10"/>
          </reference>
          <reference field="27" count="1">
            <x v="4"/>
          </reference>
        </references>
      </pivotArea>
    </format>
    <format dxfId="838">
      <pivotArea collapsedLevelsAreSubtotals="1" fieldPosition="0">
        <references count="2">
          <reference field="23" count="1" selected="0">
            <x v="16"/>
          </reference>
          <reference field="26" count="1">
            <x v="11"/>
          </reference>
        </references>
      </pivotArea>
    </format>
    <format dxfId="837">
      <pivotArea collapsedLevelsAreSubtotals="1" fieldPosition="0">
        <references count="3">
          <reference field="23" count="1" selected="0">
            <x v="16"/>
          </reference>
          <reference field="26" count="1" selected="0">
            <x v="11"/>
          </reference>
          <reference field="27" count="1">
            <x v="5"/>
          </reference>
        </references>
      </pivotArea>
    </format>
    <format dxfId="836">
      <pivotArea collapsedLevelsAreSubtotals="1" fieldPosition="0">
        <references count="2">
          <reference field="23" count="1" selected="0">
            <x v="16"/>
          </reference>
          <reference field="26" count="1">
            <x v="12"/>
          </reference>
        </references>
      </pivotArea>
    </format>
    <format dxfId="835">
      <pivotArea collapsedLevelsAreSubtotals="1" fieldPosition="0">
        <references count="3">
          <reference field="23" count="1" selected="0">
            <x v="16"/>
          </reference>
          <reference field="26" count="1" selected="0">
            <x v="12"/>
          </reference>
          <reference field="27" count="1">
            <x v="22"/>
          </reference>
        </references>
      </pivotArea>
    </format>
    <format dxfId="834">
      <pivotArea collapsedLevelsAreSubtotals="1" fieldPosition="0">
        <references count="2">
          <reference field="23" count="1" selected="0">
            <x v="18"/>
          </reference>
          <reference field="26" count="1">
            <x v="1"/>
          </reference>
        </references>
      </pivotArea>
    </format>
    <format dxfId="833">
      <pivotArea collapsedLevelsAreSubtotals="1" fieldPosition="0">
        <references count="3">
          <reference field="23" count="1" selected="0">
            <x v="18"/>
          </reference>
          <reference field="26" count="1" selected="0">
            <x v="1"/>
          </reference>
          <reference field="27" count="1">
            <x v="11"/>
          </reference>
        </references>
      </pivotArea>
    </format>
    <format dxfId="832">
      <pivotArea collapsedLevelsAreSubtotals="1" fieldPosition="0">
        <references count="2">
          <reference field="23" count="1" selected="0">
            <x v="18"/>
          </reference>
          <reference field="26" count="1">
            <x v="4"/>
          </reference>
        </references>
      </pivotArea>
    </format>
    <format dxfId="831">
      <pivotArea collapsedLevelsAreSubtotals="1" fieldPosition="0">
        <references count="3">
          <reference field="23" count="1" selected="0">
            <x v="18"/>
          </reference>
          <reference field="26" count="1" selected="0">
            <x v="4"/>
          </reference>
          <reference field="27" count="2">
            <x v="16"/>
            <x v="17"/>
          </reference>
        </references>
      </pivotArea>
    </format>
    <format dxfId="830">
      <pivotArea collapsedLevelsAreSubtotals="1" fieldPosition="0">
        <references count="2">
          <reference field="23" count="1" selected="0">
            <x v="18"/>
          </reference>
          <reference field="26" count="1">
            <x v="6"/>
          </reference>
        </references>
      </pivotArea>
    </format>
    <format dxfId="829">
      <pivotArea collapsedLevelsAreSubtotals="1" fieldPosition="0">
        <references count="3">
          <reference field="23" count="1" selected="0">
            <x v="18"/>
          </reference>
          <reference field="26" count="1" selected="0">
            <x v="6"/>
          </reference>
          <reference field="27" count="1">
            <x v="7"/>
          </reference>
        </references>
      </pivotArea>
    </format>
    <format dxfId="828">
      <pivotArea collapsedLevelsAreSubtotals="1" fieldPosition="0">
        <references count="2">
          <reference field="23" count="1" selected="0">
            <x v="18"/>
          </reference>
          <reference field="26" count="1">
            <x v="8"/>
          </reference>
        </references>
      </pivotArea>
    </format>
    <format dxfId="827">
      <pivotArea collapsedLevelsAreSubtotals="1" fieldPosition="0">
        <references count="3">
          <reference field="23" count="1" selected="0">
            <x v="18"/>
          </reference>
          <reference field="26" count="1" selected="0">
            <x v="8"/>
          </reference>
          <reference field="27" count="3">
            <x v="0"/>
            <x v="3"/>
            <x v="21"/>
          </reference>
        </references>
      </pivotArea>
    </format>
    <format dxfId="826">
      <pivotArea collapsedLevelsAreSubtotals="1" fieldPosition="0">
        <references count="2">
          <reference field="23" count="1" selected="0">
            <x v="18"/>
          </reference>
          <reference field="26" count="1">
            <x v="11"/>
          </reference>
        </references>
      </pivotArea>
    </format>
    <format dxfId="825">
      <pivotArea collapsedLevelsAreSubtotals="1" fieldPosition="0">
        <references count="3">
          <reference field="23" count="1" selected="0">
            <x v="18"/>
          </reference>
          <reference field="26" count="1" selected="0">
            <x v="11"/>
          </reference>
          <reference field="27" count="1">
            <x v="5"/>
          </reference>
        </references>
      </pivotArea>
    </format>
    <format dxfId="824">
      <pivotArea collapsedLevelsAreSubtotals="1" fieldPosition="0">
        <references count="2">
          <reference field="23" count="5" selected="0">
            <x v="19"/>
            <x v="20"/>
            <x v="22"/>
            <x v="24"/>
            <x v="31"/>
          </reference>
          <reference field="26" count="1">
            <x v="1"/>
          </reference>
        </references>
      </pivotArea>
    </format>
    <format dxfId="823">
      <pivotArea collapsedLevelsAreSubtotals="1" fieldPosition="0">
        <references count="3">
          <reference field="23" count="5" selected="0">
            <x v="19"/>
            <x v="20"/>
            <x v="22"/>
            <x v="24"/>
            <x v="31"/>
          </reference>
          <reference field="26" count="1" selected="0">
            <x v="1"/>
          </reference>
          <reference field="27" count="1">
            <x v="11"/>
          </reference>
        </references>
      </pivotArea>
    </format>
    <format dxfId="822">
      <pivotArea collapsedLevelsAreSubtotals="1" fieldPosition="0">
        <references count="2">
          <reference field="23" count="5" selected="0">
            <x v="19"/>
            <x v="20"/>
            <x v="22"/>
            <x v="24"/>
            <x v="31"/>
          </reference>
          <reference field="26" count="1">
            <x v="4"/>
          </reference>
        </references>
      </pivotArea>
    </format>
    <format dxfId="821">
      <pivotArea collapsedLevelsAreSubtotals="1" fieldPosition="0">
        <references count="3">
          <reference field="23" count="5" selected="0">
            <x v="19"/>
            <x v="20"/>
            <x v="22"/>
            <x v="24"/>
            <x v="31"/>
          </reference>
          <reference field="26" count="1" selected="0">
            <x v="4"/>
          </reference>
          <reference field="27" count="2">
            <x v="16"/>
            <x v="17"/>
          </reference>
        </references>
      </pivotArea>
    </format>
    <format dxfId="820">
      <pivotArea collapsedLevelsAreSubtotals="1" fieldPosition="0">
        <references count="2">
          <reference field="23" count="5" selected="0">
            <x v="19"/>
            <x v="20"/>
            <x v="22"/>
            <x v="24"/>
            <x v="31"/>
          </reference>
          <reference field="26" count="1">
            <x v="6"/>
          </reference>
        </references>
      </pivotArea>
    </format>
    <format dxfId="819">
      <pivotArea collapsedLevelsAreSubtotals="1" fieldPosition="0">
        <references count="3">
          <reference field="23" count="5" selected="0">
            <x v="19"/>
            <x v="20"/>
            <x v="22"/>
            <x v="24"/>
            <x v="31"/>
          </reference>
          <reference field="26" count="1" selected="0">
            <x v="6"/>
          </reference>
          <reference field="27" count="1">
            <x v="7"/>
          </reference>
        </references>
      </pivotArea>
    </format>
    <format dxfId="818">
      <pivotArea collapsedLevelsAreSubtotals="1" fieldPosition="0">
        <references count="2">
          <reference field="23" count="5" selected="0">
            <x v="19"/>
            <x v="20"/>
            <x v="22"/>
            <x v="24"/>
            <x v="31"/>
          </reference>
          <reference field="26" count="1">
            <x v="8"/>
          </reference>
        </references>
      </pivotArea>
    </format>
    <format dxfId="817">
      <pivotArea collapsedLevelsAreSubtotals="1" fieldPosition="0">
        <references count="3">
          <reference field="23" count="5" selected="0">
            <x v="19"/>
            <x v="20"/>
            <x v="22"/>
            <x v="24"/>
            <x v="31"/>
          </reference>
          <reference field="26" count="1" selected="0">
            <x v="8"/>
          </reference>
          <reference field="27" count="3">
            <x v="0"/>
            <x v="3"/>
            <x v="21"/>
          </reference>
        </references>
      </pivotArea>
    </format>
    <format dxfId="816">
      <pivotArea collapsedLevelsAreSubtotals="1" fieldPosition="0">
        <references count="2">
          <reference field="23" count="5" selected="0">
            <x v="19"/>
            <x v="20"/>
            <x v="22"/>
            <x v="24"/>
            <x v="31"/>
          </reference>
          <reference field="26" count="1">
            <x v="11"/>
          </reference>
        </references>
      </pivotArea>
    </format>
    <format dxfId="815">
      <pivotArea collapsedLevelsAreSubtotals="1" fieldPosition="0">
        <references count="3">
          <reference field="23" count="5" selected="0">
            <x v="19"/>
            <x v="20"/>
            <x v="22"/>
            <x v="24"/>
            <x v="31"/>
          </reference>
          <reference field="26" count="1" selected="0">
            <x v="11"/>
          </reference>
          <reference field="27" count="1">
            <x v="5"/>
          </reference>
        </references>
      </pivotArea>
    </format>
    <format dxfId="814">
      <pivotArea collapsedLevelsAreSubtotals="1" fieldPosition="0">
        <references count="2">
          <reference field="23" count="1" selected="0">
            <x v="19"/>
          </reference>
          <reference field="26" count="1">
            <x v="1"/>
          </reference>
        </references>
      </pivotArea>
    </format>
    <format dxfId="813">
      <pivotArea collapsedLevelsAreSubtotals="1" fieldPosition="0">
        <references count="3">
          <reference field="23" count="1" selected="0">
            <x v="19"/>
          </reference>
          <reference field="26" count="1" selected="0">
            <x v="1"/>
          </reference>
          <reference field="27" count="1">
            <x v="11"/>
          </reference>
        </references>
      </pivotArea>
    </format>
    <format dxfId="812">
      <pivotArea collapsedLevelsAreSubtotals="1" fieldPosition="0">
        <references count="2">
          <reference field="23" count="1" selected="0">
            <x v="19"/>
          </reference>
          <reference field="26" count="1">
            <x v="4"/>
          </reference>
        </references>
      </pivotArea>
    </format>
    <format dxfId="811">
      <pivotArea collapsedLevelsAreSubtotals="1" fieldPosition="0">
        <references count="3">
          <reference field="23" count="1" selected="0">
            <x v="19"/>
          </reference>
          <reference field="26" count="1" selected="0">
            <x v="4"/>
          </reference>
          <reference field="27" count="2">
            <x v="16"/>
            <x v="17"/>
          </reference>
        </references>
      </pivotArea>
    </format>
    <format dxfId="810">
      <pivotArea collapsedLevelsAreSubtotals="1" fieldPosition="0">
        <references count="2">
          <reference field="23" count="1" selected="0">
            <x v="19"/>
          </reference>
          <reference field="26" count="1">
            <x v="6"/>
          </reference>
        </references>
      </pivotArea>
    </format>
    <format dxfId="809">
      <pivotArea collapsedLevelsAreSubtotals="1" fieldPosition="0">
        <references count="3">
          <reference field="23" count="1" selected="0">
            <x v="19"/>
          </reference>
          <reference field="26" count="1" selected="0">
            <x v="6"/>
          </reference>
          <reference field="27" count="1">
            <x v="7"/>
          </reference>
        </references>
      </pivotArea>
    </format>
    <format dxfId="808">
      <pivotArea collapsedLevelsAreSubtotals="1" fieldPosition="0">
        <references count="2">
          <reference field="23" count="1" selected="0">
            <x v="19"/>
          </reference>
          <reference field="26" count="1">
            <x v="8"/>
          </reference>
        </references>
      </pivotArea>
    </format>
    <format dxfId="807">
      <pivotArea collapsedLevelsAreSubtotals="1" fieldPosition="0">
        <references count="3">
          <reference field="23" count="1" selected="0">
            <x v="19"/>
          </reference>
          <reference field="26" count="1" selected="0">
            <x v="8"/>
          </reference>
          <reference field="27" count="3">
            <x v="0"/>
            <x v="3"/>
            <x v="21"/>
          </reference>
        </references>
      </pivotArea>
    </format>
    <format dxfId="806">
      <pivotArea collapsedLevelsAreSubtotals="1" fieldPosition="0">
        <references count="2">
          <reference field="23" count="1" selected="0">
            <x v="19"/>
          </reference>
          <reference field="26" count="1">
            <x v="11"/>
          </reference>
        </references>
      </pivotArea>
    </format>
    <format dxfId="805">
      <pivotArea collapsedLevelsAreSubtotals="1" fieldPosition="0">
        <references count="3">
          <reference field="23" count="1" selected="0">
            <x v="19"/>
          </reference>
          <reference field="26" count="1" selected="0">
            <x v="11"/>
          </reference>
          <reference field="27" count="1">
            <x v="5"/>
          </reference>
        </references>
      </pivotArea>
    </format>
    <format dxfId="804">
      <pivotArea collapsedLevelsAreSubtotals="1" fieldPosition="0">
        <references count="2">
          <reference field="23" count="1" selected="0">
            <x v="19"/>
          </reference>
          <reference field="26" count="1">
            <x v="0"/>
          </reference>
        </references>
      </pivotArea>
    </format>
    <format dxfId="803">
      <pivotArea collapsedLevelsAreSubtotals="1" fieldPosition="0">
        <references count="3">
          <reference field="23" count="1" selected="0">
            <x v="19"/>
          </reference>
          <reference field="26" count="1" selected="0">
            <x v="0"/>
          </reference>
          <reference field="27" count="1">
            <x v="10"/>
          </reference>
        </references>
      </pivotArea>
    </format>
    <format dxfId="802">
      <pivotArea collapsedLevelsAreSubtotals="1" fieldPosition="0">
        <references count="2">
          <reference field="23" count="1" selected="0">
            <x v="19"/>
          </reference>
          <reference field="26" count="1">
            <x v="2"/>
          </reference>
        </references>
      </pivotArea>
    </format>
    <format dxfId="801">
      <pivotArea collapsedLevelsAreSubtotals="1" fieldPosition="0">
        <references count="3">
          <reference field="23" count="1" selected="0">
            <x v="19"/>
          </reference>
          <reference field="26" count="1" selected="0">
            <x v="2"/>
          </reference>
          <reference field="27" count="3">
            <x v="18"/>
            <x v="24"/>
            <x v="28"/>
          </reference>
        </references>
      </pivotArea>
    </format>
    <format dxfId="800">
      <pivotArea collapsedLevelsAreSubtotals="1" fieldPosition="0">
        <references count="2">
          <reference field="23" count="1" selected="0">
            <x v="19"/>
          </reference>
          <reference field="26" count="1">
            <x v="4"/>
          </reference>
        </references>
      </pivotArea>
    </format>
    <format dxfId="799">
      <pivotArea collapsedLevelsAreSubtotals="1" fieldPosition="0">
        <references count="3">
          <reference field="23" count="1" selected="0">
            <x v="19"/>
          </reference>
          <reference field="26" count="1" selected="0">
            <x v="4"/>
          </reference>
          <reference field="27" count="3">
            <x v="17"/>
            <x v="23"/>
            <x v="25"/>
          </reference>
        </references>
      </pivotArea>
    </format>
    <format dxfId="798">
      <pivotArea collapsedLevelsAreSubtotals="1" fieldPosition="0">
        <references count="2">
          <reference field="23" count="1" selected="0">
            <x v="19"/>
          </reference>
          <reference field="26" count="1">
            <x v="5"/>
          </reference>
        </references>
      </pivotArea>
    </format>
    <format dxfId="797">
      <pivotArea collapsedLevelsAreSubtotals="1" fieldPosition="0">
        <references count="3">
          <reference field="23" count="1" selected="0">
            <x v="19"/>
          </reference>
          <reference field="26" count="1" selected="0">
            <x v="5"/>
          </reference>
          <reference field="27" count="1">
            <x v="30"/>
          </reference>
        </references>
      </pivotArea>
    </format>
    <format dxfId="796">
      <pivotArea collapsedLevelsAreSubtotals="1" fieldPosition="0">
        <references count="2">
          <reference field="23" count="1" selected="0">
            <x v="19"/>
          </reference>
          <reference field="26" count="1">
            <x v="6"/>
          </reference>
        </references>
      </pivotArea>
    </format>
    <format dxfId="795">
      <pivotArea collapsedLevelsAreSubtotals="1" fieldPosition="0">
        <references count="3">
          <reference field="23" count="1" selected="0">
            <x v="19"/>
          </reference>
          <reference field="26" count="1" selected="0">
            <x v="6"/>
          </reference>
          <reference field="27" count="1">
            <x v="7"/>
          </reference>
        </references>
      </pivotArea>
    </format>
    <format dxfId="794">
      <pivotArea collapsedLevelsAreSubtotals="1" fieldPosition="0">
        <references count="2">
          <reference field="23" count="1" selected="0">
            <x v="19"/>
          </reference>
          <reference field="26" count="1">
            <x v="7"/>
          </reference>
        </references>
      </pivotArea>
    </format>
    <format dxfId="793">
      <pivotArea collapsedLevelsAreSubtotals="1" fieldPosition="0">
        <references count="3">
          <reference field="23" count="1" selected="0">
            <x v="19"/>
          </reference>
          <reference field="26" count="1" selected="0">
            <x v="7"/>
          </reference>
          <reference field="27" count="1">
            <x v="20"/>
          </reference>
        </references>
      </pivotArea>
    </format>
    <format dxfId="792">
      <pivotArea collapsedLevelsAreSubtotals="1" fieldPosition="0">
        <references count="2">
          <reference field="23" count="1" selected="0">
            <x v="19"/>
          </reference>
          <reference field="26" count="1">
            <x v="8"/>
          </reference>
        </references>
      </pivotArea>
    </format>
    <format dxfId="791">
      <pivotArea collapsedLevelsAreSubtotals="1" fieldPosition="0">
        <references count="3">
          <reference field="23" count="1" selected="0">
            <x v="19"/>
          </reference>
          <reference field="26" count="1" selected="0">
            <x v="8"/>
          </reference>
          <reference field="27" count="3">
            <x v="0"/>
            <x v="3"/>
            <x v="21"/>
          </reference>
        </references>
      </pivotArea>
    </format>
    <format dxfId="790">
      <pivotArea collapsedLevelsAreSubtotals="1" fieldPosition="0">
        <references count="2">
          <reference field="23" count="1" selected="0">
            <x v="19"/>
          </reference>
          <reference field="26" count="1">
            <x v="11"/>
          </reference>
        </references>
      </pivotArea>
    </format>
    <format dxfId="789">
      <pivotArea collapsedLevelsAreSubtotals="1" fieldPosition="0">
        <references count="3">
          <reference field="23" count="1" selected="0">
            <x v="19"/>
          </reference>
          <reference field="26" count="1" selected="0">
            <x v="11"/>
          </reference>
          <reference field="27" count="1">
            <x v="5"/>
          </reference>
        </references>
      </pivotArea>
    </format>
    <format dxfId="788">
      <pivotArea collapsedLevelsAreSubtotals="1" fieldPosition="0">
        <references count="2">
          <reference field="23" count="1" selected="0">
            <x v="19"/>
          </reference>
          <reference field="26" count="1">
            <x v="13"/>
          </reference>
        </references>
      </pivotArea>
    </format>
    <format dxfId="787">
      <pivotArea collapsedLevelsAreSubtotals="1" fieldPosition="0">
        <references count="3">
          <reference field="23" count="1" selected="0">
            <x v="19"/>
          </reference>
          <reference field="26" count="1" selected="0">
            <x v="13"/>
          </reference>
          <reference field="27" count="1">
            <x v="26"/>
          </reference>
        </references>
      </pivotArea>
    </format>
    <format dxfId="786">
      <pivotArea collapsedLevelsAreSubtotals="1" fieldPosition="0">
        <references count="2">
          <reference field="23" count="1" selected="0">
            <x v="19"/>
          </reference>
          <reference field="26" count="1">
            <x v="14"/>
          </reference>
        </references>
      </pivotArea>
    </format>
    <format dxfId="785">
      <pivotArea collapsedLevelsAreSubtotals="1" fieldPosition="0">
        <references count="3">
          <reference field="23" count="1" selected="0">
            <x v="19"/>
          </reference>
          <reference field="26" count="1" selected="0">
            <x v="14"/>
          </reference>
          <reference field="27" count="2">
            <x v="27"/>
            <x v="29"/>
          </reference>
        </references>
      </pivotArea>
    </format>
    <format dxfId="784">
      <pivotArea collapsedLevelsAreSubtotals="1" fieldPosition="0">
        <references count="2">
          <reference field="23" count="1" selected="0">
            <x v="19"/>
          </reference>
          <reference field="26" count="1">
            <x v="15"/>
          </reference>
        </references>
      </pivotArea>
    </format>
    <format dxfId="783">
      <pivotArea collapsedLevelsAreSubtotals="1" fieldPosition="0">
        <references count="3">
          <reference field="23" count="1" selected="0">
            <x v="19"/>
          </reference>
          <reference field="26" count="1" selected="0">
            <x v="15"/>
          </reference>
          <reference field="27" count="1">
            <x v="31"/>
          </reference>
        </references>
      </pivotArea>
    </format>
    <format dxfId="782">
      <pivotArea collapsedLevelsAreSubtotals="1" fieldPosition="0">
        <references count="2">
          <reference field="23" count="1" selected="0">
            <x v="19"/>
          </reference>
          <reference field="26" count="1">
            <x v="16"/>
          </reference>
        </references>
      </pivotArea>
    </format>
    <format dxfId="781">
      <pivotArea collapsedLevelsAreSubtotals="1" fieldPosition="0">
        <references count="3">
          <reference field="23" count="1" selected="0">
            <x v="19"/>
          </reference>
          <reference field="26" count="1" selected="0">
            <x v="16"/>
          </reference>
          <reference field="27" count="1">
            <x v="32"/>
          </reference>
        </references>
      </pivotArea>
    </format>
    <format dxfId="780">
      <pivotArea collapsedLevelsAreSubtotals="1" fieldPosition="0">
        <references count="2">
          <reference field="23" count="1" selected="0">
            <x v="20"/>
          </reference>
          <reference field="26" count="1">
            <x v="0"/>
          </reference>
        </references>
      </pivotArea>
    </format>
    <format dxfId="779">
      <pivotArea collapsedLevelsAreSubtotals="1" fieldPosition="0">
        <references count="3">
          <reference field="23" count="1" selected="0">
            <x v="20"/>
          </reference>
          <reference field="26" count="1" selected="0">
            <x v="0"/>
          </reference>
          <reference field="27" count="1">
            <x v="10"/>
          </reference>
        </references>
      </pivotArea>
    </format>
    <format dxfId="778">
      <pivotArea collapsedLevelsAreSubtotals="1" fieldPosition="0">
        <references count="2">
          <reference field="23" count="1" selected="0">
            <x v="20"/>
          </reference>
          <reference field="26" count="1">
            <x v="2"/>
          </reference>
        </references>
      </pivotArea>
    </format>
    <format dxfId="777">
      <pivotArea collapsedLevelsAreSubtotals="1" fieldPosition="0">
        <references count="3">
          <reference field="23" count="1" selected="0">
            <x v="20"/>
          </reference>
          <reference field="26" count="1" selected="0">
            <x v="2"/>
          </reference>
          <reference field="27" count="3">
            <x v="18"/>
            <x v="24"/>
            <x v="28"/>
          </reference>
        </references>
      </pivotArea>
    </format>
    <format dxfId="776">
      <pivotArea collapsedLevelsAreSubtotals="1" fieldPosition="0">
        <references count="2">
          <reference field="23" count="1" selected="0">
            <x v="20"/>
          </reference>
          <reference field="26" count="1">
            <x v="4"/>
          </reference>
        </references>
      </pivotArea>
    </format>
    <format dxfId="775">
      <pivotArea collapsedLevelsAreSubtotals="1" fieldPosition="0">
        <references count="3">
          <reference field="23" count="1" selected="0">
            <x v="20"/>
          </reference>
          <reference field="26" count="1" selected="0">
            <x v="4"/>
          </reference>
          <reference field="27" count="3">
            <x v="17"/>
            <x v="23"/>
            <x v="25"/>
          </reference>
        </references>
      </pivotArea>
    </format>
    <format dxfId="774">
      <pivotArea collapsedLevelsAreSubtotals="1" fieldPosition="0">
        <references count="2">
          <reference field="23" count="1" selected="0">
            <x v="20"/>
          </reference>
          <reference field="26" count="1">
            <x v="5"/>
          </reference>
        </references>
      </pivotArea>
    </format>
    <format dxfId="773">
      <pivotArea collapsedLevelsAreSubtotals="1" fieldPosition="0">
        <references count="3">
          <reference field="23" count="1" selected="0">
            <x v="20"/>
          </reference>
          <reference field="26" count="1" selected="0">
            <x v="5"/>
          </reference>
          <reference field="27" count="1">
            <x v="30"/>
          </reference>
        </references>
      </pivotArea>
    </format>
    <format dxfId="772">
      <pivotArea collapsedLevelsAreSubtotals="1" fieldPosition="0">
        <references count="2">
          <reference field="23" count="1" selected="0">
            <x v="20"/>
          </reference>
          <reference field="26" count="1">
            <x v="6"/>
          </reference>
        </references>
      </pivotArea>
    </format>
    <format dxfId="771">
      <pivotArea collapsedLevelsAreSubtotals="1" fieldPosition="0">
        <references count="3">
          <reference field="23" count="1" selected="0">
            <x v="20"/>
          </reference>
          <reference field="26" count="1" selected="0">
            <x v="6"/>
          </reference>
          <reference field="27" count="1">
            <x v="7"/>
          </reference>
        </references>
      </pivotArea>
    </format>
    <format dxfId="770">
      <pivotArea collapsedLevelsAreSubtotals="1" fieldPosition="0">
        <references count="2">
          <reference field="23" count="1" selected="0">
            <x v="20"/>
          </reference>
          <reference field="26" count="1">
            <x v="7"/>
          </reference>
        </references>
      </pivotArea>
    </format>
    <format dxfId="769">
      <pivotArea collapsedLevelsAreSubtotals="1" fieldPosition="0">
        <references count="3">
          <reference field="23" count="1" selected="0">
            <x v="20"/>
          </reference>
          <reference field="26" count="1" selected="0">
            <x v="7"/>
          </reference>
          <reference field="27" count="1">
            <x v="20"/>
          </reference>
        </references>
      </pivotArea>
    </format>
    <format dxfId="768">
      <pivotArea collapsedLevelsAreSubtotals="1" fieldPosition="0">
        <references count="2">
          <reference field="23" count="1" selected="0">
            <x v="20"/>
          </reference>
          <reference field="26" count="1">
            <x v="8"/>
          </reference>
        </references>
      </pivotArea>
    </format>
    <format dxfId="767">
      <pivotArea collapsedLevelsAreSubtotals="1" fieldPosition="0">
        <references count="3">
          <reference field="23" count="1" selected="0">
            <x v="20"/>
          </reference>
          <reference field="26" count="1" selected="0">
            <x v="8"/>
          </reference>
          <reference field="27" count="3">
            <x v="0"/>
            <x v="3"/>
            <x v="21"/>
          </reference>
        </references>
      </pivotArea>
    </format>
    <format dxfId="766">
      <pivotArea collapsedLevelsAreSubtotals="1" fieldPosition="0">
        <references count="2">
          <reference field="23" count="1" selected="0">
            <x v="20"/>
          </reference>
          <reference field="26" count="1">
            <x v="11"/>
          </reference>
        </references>
      </pivotArea>
    </format>
    <format dxfId="765">
      <pivotArea collapsedLevelsAreSubtotals="1" fieldPosition="0">
        <references count="3">
          <reference field="23" count="1" selected="0">
            <x v="20"/>
          </reference>
          <reference field="26" count="1" selected="0">
            <x v="11"/>
          </reference>
          <reference field="27" count="1">
            <x v="5"/>
          </reference>
        </references>
      </pivotArea>
    </format>
    <format dxfId="764">
      <pivotArea collapsedLevelsAreSubtotals="1" fieldPosition="0">
        <references count="2">
          <reference field="23" count="1" selected="0">
            <x v="20"/>
          </reference>
          <reference field="26" count="1">
            <x v="13"/>
          </reference>
        </references>
      </pivotArea>
    </format>
    <format dxfId="763">
      <pivotArea collapsedLevelsAreSubtotals="1" fieldPosition="0">
        <references count="3">
          <reference field="23" count="1" selected="0">
            <x v="20"/>
          </reference>
          <reference field="26" count="1" selected="0">
            <x v="13"/>
          </reference>
          <reference field="27" count="1">
            <x v="26"/>
          </reference>
        </references>
      </pivotArea>
    </format>
    <format dxfId="762">
      <pivotArea collapsedLevelsAreSubtotals="1" fieldPosition="0">
        <references count="2">
          <reference field="23" count="1" selected="0">
            <x v="20"/>
          </reference>
          <reference field="26" count="1">
            <x v="14"/>
          </reference>
        </references>
      </pivotArea>
    </format>
    <format dxfId="761">
      <pivotArea collapsedLevelsAreSubtotals="1" fieldPosition="0">
        <references count="3">
          <reference field="23" count="1" selected="0">
            <x v="20"/>
          </reference>
          <reference field="26" count="1" selected="0">
            <x v="14"/>
          </reference>
          <reference field="27" count="2">
            <x v="27"/>
            <x v="29"/>
          </reference>
        </references>
      </pivotArea>
    </format>
    <format dxfId="760">
      <pivotArea collapsedLevelsAreSubtotals="1" fieldPosition="0">
        <references count="2">
          <reference field="23" count="1" selected="0">
            <x v="20"/>
          </reference>
          <reference field="26" count="1">
            <x v="15"/>
          </reference>
        </references>
      </pivotArea>
    </format>
    <format dxfId="759">
      <pivotArea collapsedLevelsAreSubtotals="1" fieldPosition="0">
        <references count="3">
          <reference field="23" count="1" selected="0">
            <x v="20"/>
          </reference>
          <reference field="26" count="1" selected="0">
            <x v="15"/>
          </reference>
          <reference field="27" count="1">
            <x v="31"/>
          </reference>
        </references>
      </pivotArea>
    </format>
    <format dxfId="758">
      <pivotArea collapsedLevelsAreSubtotals="1" fieldPosition="0">
        <references count="2">
          <reference field="23" count="1" selected="0">
            <x v="20"/>
          </reference>
          <reference field="26" count="1">
            <x v="16"/>
          </reference>
        </references>
      </pivotArea>
    </format>
    <format dxfId="757">
      <pivotArea collapsedLevelsAreSubtotals="1" fieldPosition="0">
        <references count="3">
          <reference field="23" count="1" selected="0">
            <x v="20"/>
          </reference>
          <reference field="26" count="1" selected="0">
            <x v="16"/>
          </reference>
          <reference field="27" count="1">
            <x v="32"/>
          </reference>
        </references>
      </pivotArea>
    </format>
    <format dxfId="756">
      <pivotArea collapsedLevelsAreSubtotals="1" fieldPosition="0">
        <references count="2">
          <reference field="23" count="9" selected="0">
            <x v="21"/>
            <x v="22"/>
            <x v="23"/>
            <x v="24"/>
            <x v="25"/>
            <x v="26"/>
            <x v="27"/>
            <x v="28"/>
            <x v="31"/>
          </reference>
          <reference field="26" count="1">
            <x v="0"/>
          </reference>
        </references>
      </pivotArea>
    </format>
    <format dxfId="755">
      <pivotArea field="26" grandCol="1" collapsedLevelsAreSubtotals="1" axis="axisRow" fieldPosition="0">
        <references count="1">
          <reference field="26" count="1">
            <x v="0"/>
          </reference>
        </references>
      </pivotArea>
    </format>
    <format dxfId="754">
      <pivotArea collapsedLevelsAreSubtotals="1" fieldPosition="0">
        <references count="3">
          <reference field="23" count="9" selected="0">
            <x v="21"/>
            <x v="22"/>
            <x v="23"/>
            <x v="24"/>
            <x v="25"/>
            <x v="26"/>
            <x v="27"/>
            <x v="28"/>
            <x v="31"/>
          </reference>
          <reference field="26" count="1" selected="0">
            <x v="0"/>
          </reference>
          <reference field="27" count="1">
            <x v="10"/>
          </reference>
        </references>
      </pivotArea>
    </format>
    <format dxfId="753">
      <pivotArea field="27" grandCol="1" collapsedLevelsAreSubtotals="1" axis="axisRow" fieldPosition="1">
        <references count="2">
          <reference field="26" count="1" selected="0">
            <x v="0"/>
          </reference>
          <reference field="27" count="1">
            <x v="10"/>
          </reference>
        </references>
      </pivotArea>
    </format>
    <format dxfId="752">
      <pivotArea collapsedLevelsAreSubtotals="1" fieldPosition="0">
        <references count="2">
          <reference field="23" count="9" selected="0">
            <x v="21"/>
            <x v="22"/>
            <x v="23"/>
            <x v="24"/>
            <x v="25"/>
            <x v="26"/>
            <x v="27"/>
            <x v="28"/>
            <x v="31"/>
          </reference>
          <reference field="26" count="1">
            <x v="2"/>
          </reference>
        </references>
      </pivotArea>
    </format>
    <format dxfId="751">
      <pivotArea field="26" grandCol="1" collapsedLevelsAreSubtotals="1" axis="axisRow" fieldPosition="0">
        <references count="1">
          <reference field="26" count="1">
            <x v="2"/>
          </reference>
        </references>
      </pivotArea>
    </format>
    <format dxfId="750">
      <pivotArea collapsedLevelsAreSubtotals="1" fieldPosition="0">
        <references count="3">
          <reference field="23" count="9" selected="0">
            <x v="21"/>
            <x v="22"/>
            <x v="23"/>
            <x v="24"/>
            <x v="25"/>
            <x v="26"/>
            <x v="27"/>
            <x v="28"/>
            <x v="31"/>
          </reference>
          <reference field="26" count="1" selected="0">
            <x v="2"/>
          </reference>
          <reference field="27" count="3">
            <x v="18"/>
            <x v="24"/>
            <x v="28"/>
          </reference>
        </references>
      </pivotArea>
    </format>
    <format dxfId="749">
      <pivotArea field="27" grandCol="1" collapsedLevelsAreSubtotals="1" axis="axisRow" fieldPosition="1">
        <references count="2">
          <reference field="26" count="1" selected="0">
            <x v="2"/>
          </reference>
          <reference field="27" count="3">
            <x v="18"/>
            <x v="24"/>
            <x v="28"/>
          </reference>
        </references>
      </pivotArea>
    </format>
    <format dxfId="748">
      <pivotArea collapsedLevelsAreSubtotals="1" fieldPosition="0">
        <references count="2">
          <reference field="23" count="9" selected="0">
            <x v="21"/>
            <x v="22"/>
            <x v="23"/>
            <x v="24"/>
            <x v="25"/>
            <x v="26"/>
            <x v="27"/>
            <x v="28"/>
            <x v="31"/>
          </reference>
          <reference field="26" count="1">
            <x v="4"/>
          </reference>
        </references>
      </pivotArea>
    </format>
    <format dxfId="747">
      <pivotArea field="26" grandCol="1" collapsedLevelsAreSubtotals="1" axis="axisRow" fieldPosition="0">
        <references count="1">
          <reference field="26" count="1">
            <x v="4"/>
          </reference>
        </references>
      </pivotArea>
    </format>
    <format dxfId="746">
      <pivotArea collapsedLevelsAreSubtotals="1" fieldPosition="0">
        <references count="3">
          <reference field="23" count="9" selected="0">
            <x v="21"/>
            <x v="22"/>
            <x v="23"/>
            <x v="24"/>
            <x v="25"/>
            <x v="26"/>
            <x v="27"/>
            <x v="28"/>
            <x v="31"/>
          </reference>
          <reference field="26" count="1" selected="0">
            <x v="4"/>
          </reference>
          <reference field="27" count="3">
            <x v="17"/>
            <x v="23"/>
            <x v="25"/>
          </reference>
        </references>
      </pivotArea>
    </format>
    <format dxfId="745">
      <pivotArea field="27" grandCol="1" collapsedLevelsAreSubtotals="1" axis="axisRow" fieldPosition="1">
        <references count="2">
          <reference field="26" count="1" selected="0">
            <x v="4"/>
          </reference>
          <reference field="27" count="3">
            <x v="17"/>
            <x v="23"/>
            <x v="25"/>
          </reference>
        </references>
      </pivotArea>
    </format>
    <format dxfId="744">
      <pivotArea collapsedLevelsAreSubtotals="1" fieldPosition="0">
        <references count="2">
          <reference field="23" count="9" selected="0">
            <x v="21"/>
            <x v="22"/>
            <x v="23"/>
            <x v="24"/>
            <x v="25"/>
            <x v="26"/>
            <x v="27"/>
            <x v="28"/>
            <x v="31"/>
          </reference>
          <reference field="26" count="1">
            <x v="5"/>
          </reference>
        </references>
      </pivotArea>
    </format>
    <format dxfId="743">
      <pivotArea field="26" grandCol="1" collapsedLevelsAreSubtotals="1" axis="axisRow" fieldPosition="0">
        <references count="1">
          <reference field="26" count="1">
            <x v="5"/>
          </reference>
        </references>
      </pivotArea>
    </format>
    <format dxfId="742">
      <pivotArea collapsedLevelsAreSubtotals="1" fieldPosition="0">
        <references count="3">
          <reference field="23" count="9" selected="0">
            <x v="21"/>
            <x v="22"/>
            <x v="23"/>
            <x v="24"/>
            <x v="25"/>
            <x v="26"/>
            <x v="27"/>
            <x v="28"/>
            <x v="31"/>
          </reference>
          <reference field="26" count="1" selected="0">
            <x v="5"/>
          </reference>
          <reference field="27" count="1">
            <x v="30"/>
          </reference>
        </references>
      </pivotArea>
    </format>
    <format dxfId="741">
      <pivotArea field="27" grandCol="1" collapsedLevelsAreSubtotals="1" axis="axisRow" fieldPosition="1">
        <references count="2">
          <reference field="26" count="1" selected="0">
            <x v="5"/>
          </reference>
          <reference field="27" count="1">
            <x v="30"/>
          </reference>
        </references>
      </pivotArea>
    </format>
    <format dxfId="740">
      <pivotArea collapsedLevelsAreSubtotals="1" fieldPosition="0">
        <references count="2">
          <reference field="23" count="9" selected="0">
            <x v="21"/>
            <x v="22"/>
            <x v="23"/>
            <x v="24"/>
            <x v="25"/>
            <x v="26"/>
            <x v="27"/>
            <x v="28"/>
            <x v="31"/>
          </reference>
          <reference field="26" count="1">
            <x v="6"/>
          </reference>
        </references>
      </pivotArea>
    </format>
    <format dxfId="739">
      <pivotArea field="26" grandCol="1" collapsedLevelsAreSubtotals="1" axis="axisRow" fieldPosition="0">
        <references count="1">
          <reference field="26" count="1">
            <x v="6"/>
          </reference>
        </references>
      </pivotArea>
    </format>
    <format dxfId="738">
      <pivotArea collapsedLevelsAreSubtotals="1" fieldPosition="0">
        <references count="3">
          <reference field="23" count="9" selected="0">
            <x v="21"/>
            <x v="22"/>
            <x v="23"/>
            <x v="24"/>
            <x v="25"/>
            <x v="26"/>
            <x v="27"/>
            <x v="28"/>
            <x v="31"/>
          </reference>
          <reference field="26" count="1" selected="0">
            <x v="6"/>
          </reference>
          <reference field="27" count="1">
            <x v="7"/>
          </reference>
        </references>
      </pivotArea>
    </format>
    <format dxfId="737">
      <pivotArea field="27" grandCol="1" collapsedLevelsAreSubtotals="1" axis="axisRow" fieldPosition="1">
        <references count="2">
          <reference field="26" count="1" selected="0">
            <x v="6"/>
          </reference>
          <reference field="27" count="1">
            <x v="7"/>
          </reference>
        </references>
      </pivotArea>
    </format>
    <format dxfId="736">
      <pivotArea collapsedLevelsAreSubtotals="1" fieldPosition="0">
        <references count="2">
          <reference field="23" count="9" selected="0">
            <x v="21"/>
            <x v="22"/>
            <x v="23"/>
            <x v="24"/>
            <x v="25"/>
            <x v="26"/>
            <x v="27"/>
            <x v="28"/>
            <x v="31"/>
          </reference>
          <reference field="26" count="1">
            <x v="7"/>
          </reference>
        </references>
      </pivotArea>
    </format>
    <format dxfId="735">
      <pivotArea field="26" grandCol="1" collapsedLevelsAreSubtotals="1" axis="axisRow" fieldPosition="0">
        <references count="1">
          <reference field="26" count="1">
            <x v="7"/>
          </reference>
        </references>
      </pivotArea>
    </format>
    <format dxfId="734">
      <pivotArea collapsedLevelsAreSubtotals="1" fieldPosition="0">
        <references count="3">
          <reference field="23" count="9" selected="0">
            <x v="21"/>
            <x v="22"/>
            <x v="23"/>
            <x v="24"/>
            <x v="25"/>
            <x v="26"/>
            <x v="27"/>
            <x v="28"/>
            <x v="31"/>
          </reference>
          <reference field="26" count="1" selected="0">
            <x v="7"/>
          </reference>
          <reference field="27" count="1">
            <x v="20"/>
          </reference>
        </references>
      </pivotArea>
    </format>
    <format dxfId="733">
      <pivotArea field="27" grandCol="1" collapsedLevelsAreSubtotals="1" axis="axisRow" fieldPosition="1">
        <references count="2">
          <reference field="26" count="1" selected="0">
            <x v="7"/>
          </reference>
          <reference field="27" count="1">
            <x v="20"/>
          </reference>
        </references>
      </pivotArea>
    </format>
    <format dxfId="732">
      <pivotArea collapsedLevelsAreSubtotals="1" fieldPosition="0">
        <references count="2">
          <reference field="23" count="9" selected="0">
            <x v="21"/>
            <x v="22"/>
            <x v="23"/>
            <x v="24"/>
            <x v="25"/>
            <x v="26"/>
            <x v="27"/>
            <x v="28"/>
            <x v="31"/>
          </reference>
          <reference field="26" count="1">
            <x v="8"/>
          </reference>
        </references>
      </pivotArea>
    </format>
    <format dxfId="731">
      <pivotArea field="26" grandCol="1" collapsedLevelsAreSubtotals="1" axis="axisRow" fieldPosition="0">
        <references count="1">
          <reference field="26" count="1">
            <x v="8"/>
          </reference>
        </references>
      </pivotArea>
    </format>
    <format dxfId="730">
      <pivotArea collapsedLevelsAreSubtotals="1" fieldPosition="0">
        <references count="3">
          <reference field="23" count="9" selected="0">
            <x v="21"/>
            <x v="22"/>
            <x v="23"/>
            <x v="24"/>
            <x v="25"/>
            <x v="26"/>
            <x v="27"/>
            <x v="28"/>
            <x v="31"/>
          </reference>
          <reference field="26" count="1" selected="0">
            <x v="8"/>
          </reference>
          <reference field="27" count="3">
            <x v="0"/>
            <x v="3"/>
            <x v="21"/>
          </reference>
        </references>
      </pivotArea>
    </format>
    <format dxfId="729">
      <pivotArea field="27" grandCol="1" collapsedLevelsAreSubtotals="1" axis="axisRow" fieldPosition="1">
        <references count="2">
          <reference field="26" count="1" selected="0">
            <x v="8"/>
          </reference>
          <reference field="27" count="3">
            <x v="0"/>
            <x v="3"/>
            <x v="21"/>
          </reference>
        </references>
      </pivotArea>
    </format>
    <format dxfId="728">
      <pivotArea collapsedLevelsAreSubtotals="1" fieldPosition="0">
        <references count="2">
          <reference field="23" count="9" selected="0">
            <x v="21"/>
            <x v="22"/>
            <x v="23"/>
            <x v="24"/>
            <x v="25"/>
            <x v="26"/>
            <x v="27"/>
            <x v="28"/>
            <x v="31"/>
          </reference>
          <reference field="26" count="1">
            <x v="11"/>
          </reference>
        </references>
      </pivotArea>
    </format>
    <format dxfId="727">
      <pivotArea field="26" grandCol="1" collapsedLevelsAreSubtotals="1" axis="axisRow" fieldPosition="0">
        <references count="1">
          <reference field="26" count="1">
            <x v="11"/>
          </reference>
        </references>
      </pivotArea>
    </format>
    <format dxfId="726">
      <pivotArea collapsedLevelsAreSubtotals="1" fieldPosition="0">
        <references count="3">
          <reference field="23" count="9" selected="0">
            <x v="21"/>
            <x v="22"/>
            <x v="23"/>
            <x v="24"/>
            <x v="25"/>
            <x v="26"/>
            <x v="27"/>
            <x v="28"/>
            <x v="31"/>
          </reference>
          <reference field="26" count="1" selected="0">
            <x v="11"/>
          </reference>
          <reference field="27" count="1">
            <x v="5"/>
          </reference>
        </references>
      </pivotArea>
    </format>
    <format dxfId="725">
      <pivotArea field="27" grandCol="1" collapsedLevelsAreSubtotals="1" axis="axisRow" fieldPosition="1">
        <references count="2">
          <reference field="26" count="1" selected="0">
            <x v="11"/>
          </reference>
          <reference field="27" count="1">
            <x v="5"/>
          </reference>
        </references>
      </pivotArea>
    </format>
    <format dxfId="724">
      <pivotArea collapsedLevelsAreSubtotals="1" fieldPosition="0">
        <references count="2">
          <reference field="23" count="9" selected="0">
            <x v="21"/>
            <x v="22"/>
            <x v="23"/>
            <x v="24"/>
            <x v="25"/>
            <x v="26"/>
            <x v="27"/>
            <x v="28"/>
            <x v="31"/>
          </reference>
          <reference field="26" count="1">
            <x v="13"/>
          </reference>
        </references>
      </pivotArea>
    </format>
    <format dxfId="723">
      <pivotArea field="26" grandCol="1" collapsedLevelsAreSubtotals="1" axis="axisRow" fieldPosition="0">
        <references count="1">
          <reference field="26" count="1">
            <x v="13"/>
          </reference>
        </references>
      </pivotArea>
    </format>
    <format dxfId="722">
      <pivotArea collapsedLevelsAreSubtotals="1" fieldPosition="0">
        <references count="3">
          <reference field="23" count="9" selected="0">
            <x v="21"/>
            <x v="22"/>
            <x v="23"/>
            <x v="24"/>
            <x v="25"/>
            <x v="26"/>
            <x v="27"/>
            <x v="28"/>
            <x v="31"/>
          </reference>
          <reference field="26" count="1" selected="0">
            <x v="13"/>
          </reference>
          <reference field="27" count="1">
            <x v="26"/>
          </reference>
        </references>
      </pivotArea>
    </format>
    <format dxfId="721">
      <pivotArea field="27" grandCol="1" collapsedLevelsAreSubtotals="1" axis="axisRow" fieldPosition="1">
        <references count="2">
          <reference field="26" count="1" selected="0">
            <x v="13"/>
          </reference>
          <reference field="27" count="1">
            <x v="26"/>
          </reference>
        </references>
      </pivotArea>
    </format>
    <format dxfId="720">
      <pivotArea collapsedLevelsAreSubtotals="1" fieldPosition="0">
        <references count="2">
          <reference field="23" count="9" selected="0">
            <x v="21"/>
            <x v="22"/>
            <x v="23"/>
            <x v="24"/>
            <x v="25"/>
            <x v="26"/>
            <x v="27"/>
            <x v="28"/>
            <x v="31"/>
          </reference>
          <reference field="26" count="1">
            <x v="14"/>
          </reference>
        </references>
      </pivotArea>
    </format>
    <format dxfId="719">
      <pivotArea field="26" grandCol="1" collapsedLevelsAreSubtotals="1" axis="axisRow" fieldPosition="0">
        <references count="1">
          <reference field="26" count="1">
            <x v="14"/>
          </reference>
        </references>
      </pivotArea>
    </format>
    <format dxfId="718">
      <pivotArea collapsedLevelsAreSubtotals="1" fieldPosition="0">
        <references count="3">
          <reference field="23" count="9" selected="0">
            <x v="21"/>
            <x v="22"/>
            <x v="23"/>
            <x v="24"/>
            <x v="25"/>
            <x v="26"/>
            <x v="27"/>
            <x v="28"/>
            <x v="31"/>
          </reference>
          <reference field="26" count="1" selected="0">
            <x v="14"/>
          </reference>
          <reference field="27" count="2">
            <x v="27"/>
            <x v="29"/>
          </reference>
        </references>
      </pivotArea>
    </format>
    <format dxfId="717">
      <pivotArea field="27" grandCol="1" collapsedLevelsAreSubtotals="1" axis="axisRow" fieldPosition="1">
        <references count="2">
          <reference field="26" count="1" selected="0">
            <x v="14"/>
          </reference>
          <reference field="27" count="2">
            <x v="27"/>
            <x v="29"/>
          </reference>
        </references>
      </pivotArea>
    </format>
    <format dxfId="716">
      <pivotArea collapsedLevelsAreSubtotals="1" fieldPosition="0">
        <references count="2">
          <reference field="23" count="9" selected="0">
            <x v="21"/>
            <x v="22"/>
            <x v="23"/>
            <x v="24"/>
            <x v="25"/>
            <x v="26"/>
            <x v="27"/>
            <x v="28"/>
            <x v="31"/>
          </reference>
          <reference field="26" count="1">
            <x v="15"/>
          </reference>
        </references>
      </pivotArea>
    </format>
    <format dxfId="715">
      <pivotArea field="26" grandCol="1" collapsedLevelsAreSubtotals="1" axis="axisRow" fieldPosition="0">
        <references count="1">
          <reference field="26" count="1">
            <x v="15"/>
          </reference>
        </references>
      </pivotArea>
    </format>
    <format dxfId="714">
      <pivotArea collapsedLevelsAreSubtotals="1" fieldPosition="0">
        <references count="3">
          <reference field="23" count="9" selected="0">
            <x v="21"/>
            <x v="22"/>
            <x v="23"/>
            <x v="24"/>
            <x v="25"/>
            <x v="26"/>
            <x v="27"/>
            <x v="28"/>
            <x v="31"/>
          </reference>
          <reference field="26" count="1" selected="0">
            <x v="15"/>
          </reference>
          <reference field="27" count="1">
            <x v="31"/>
          </reference>
        </references>
      </pivotArea>
    </format>
    <format dxfId="713">
      <pivotArea field="27" grandCol="1" collapsedLevelsAreSubtotals="1" axis="axisRow" fieldPosition="1">
        <references count="2">
          <reference field="26" count="1" selected="0">
            <x v="15"/>
          </reference>
          <reference field="27" count="1">
            <x v="31"/>
          </reference>
        </references>
      </pivotArea>
    </format>
    <format dxfId="712">
      <pivotArea collapsedLevelsAreSubtotals="1" fieldPosition="0">
        <references count="2">
          <reference field="23" count="9" selected="0">
            <x v="21"/>
            <x v="22"/>
            <x v="23"/>
            <x v="24"/>
            <x v="25"/>
            <x v="26"/>
            <x v="27"/>
            <x v="28"/>
            <x v="31"/>
          </reference>
          <reference field="26" count="1">
            <x v="16"/>
          </reference>
        </references>
      </pivotArea>
    </format>
    <format dxfId="711">
      <pivotArea field="26" grandCol="1" collapsedLevelsAreSubtotals="1" axis="axisRow" fieldPosition="0">
        <references count="1">
          <reference field="26" count="1">
            <x v="16"/>
          </reference>
        </references>
      </pivotArea>
    </format>
    <format dxfId="710">
      <pivotArea collapsedLevelsAreSubtotals="1" fieldPosition="0">
        <references count="3">
          <reference field="23" count="9" selected="0">
            <x v="21"/>
            <x v="22"/>
            <x v="23"/>
            <x v="24"/>
            <x v="25"/>
            <x v="26"/>
            <x v="27"/>
            <x v="28"/>
            <x v="31"/>
          </reference>
          <reference field="26" count="1" selected="0">
            <x v="16"/>
          </reference>
          <reference field="27" count="1">
            <x v="32"/>
          </reference>
        </references>
      </pivotArea>
    </format>
    <format dxfId="709">
      <pivotArea field="27" grandCol="1" collapsedLevelsAreSubtotals="1" axis="axisRow" fieldPosition="1">
        <references count="2">
          <reference field="26" count="1" selected="0">
            <x v="16"/>
          </reference>
          <reference field="27" count="1">
            <x v="32"/>
          </reference>
        </references>
      </pivotArea>
    </format>
    <format dxfId="708">
      <pivotArea collapsedLevelsAreSubtotals="1" fieldPosition="0">
        <references count="2">
          <reference field="23" count="1" selected="0">
            <x v="29"/>
          </reference>
          <reference field="26" count="1">
            <x v="0"/>
          </reference>
        </references>
      </pivotArea>
    </format>
    <format dxfId="707">
      <pivotArea collapsedLevelsAreSubtotals="1" fieldPosition="0">
        <references count="3">
          <reference field="23" count="1" selected="0">
            <x v="29"/>
          </reference>
          <reference field="26" count="1" selected="0">
            <x v="0"/>
          </reference>
          <reference field="27" count="1">
            <x v="10"/>
          </reference>
        </references>
      </pivotArea>
    </format>
    <format dxfId="706">
      <pivotArea collapsedLevelsAreSubtotals="1" fieldPosition="0">
        <references count="2">
          <reference field="23" count="1" selected="0">
            <x v="29"/>
          </reference>
          <reference field="26" count="1">
            <x v="2"/>
          </reference>
        </references>
      </pivotArea>
    </format>
    <format dxfId="705">
      <pivotArea collapsedLevelsAreSubtotals="1" fieldPosition="0">
        <references count="3">
          <reference field="23" count="1" selected="0">
            <x v="29"/>
          </reference>
          <reference field="26" count="1" selected="0">
            <x v="2"/>
          </reference>
          <reference field="27" count="3">
            <x v="18"/>
            <x v="24"/>
            <x v="28"/>
          </reference>
        </references>
      </pivotArea>
    </format>
    <format dxfId="704">
      <pivotArea collapsedLevelsAreSubtotals="1" fieldPosition="0">
        <references count="2">
          <reference field="23" count="1" selected="0">
            <x v="29"/>
          </reference>
          <reference field="26" count="1">
            <x v="4"/>
          </reference>
        </references>
      </pivotArea>
    </format>
    <format dxfId="703">
      <pivotArea collapsedLevelsAreSubtotals="1" fieldPosition="0">
        <references count="3">
          <reference field="23" count="1" selected="0">
            <x v="29"/>
          </reference>
          <reference field="26" count="1" selected="0">
            <x v="4"/>
          </reference>
          <reference field="27" count="3">
            <x v="17"/>
            <x v="23"/>
            <x v="25"/>
          </reference>
        </references>
      </pivotArea>
    </format>
    <format dxfId="702">
      <pivotArea collapsedLevelsAreSubtotals="1" fieldPosition="0">
        <references count="2">
          <reference field="23" count="1" selected="0">
            <x v="29"/>
          </reference>
          <reference field="26" count="1">
            <x v="5"/>
          </reference>
        </references>
      </pivotArea>
    </format>
    <format dxfId="701">
      <pivotArea collapsedLevelsAreSubtotals="1" fieldPosition="0">
        <references count="3">
          <reference field="23" count="1" selected="0">
            <x v="29"/>
          </reference>
          <reference field="26" count="1" selected="0">
            <x v="5"/>
          </reference>
          <reference field="27" count="1">
            <x v="30"/>
          </reference>
        </references>
      </pivotArea>
    </format>
    <format dxfId="700">
      <pivotArea collapsedLevelsAreSubtotals="1" fieldPosition="0">
        <references count="2">
          <reference field="23" count="1" selected="0">
            <x v="29"/>
          </reference>
          <reference field="26" count="1">
            <x v="6"/>
          </reference>
        </references>
      </pivotArea>
    </format>
    <format dxfId="699">
      <pivotArea collapsedLevelsAreSubtotals="1" fieldPosition="0">
        <references count="3">
          <reference field="23" count="1" selected="0">
            <x v="29"/>
          </reference>
          <reference field="26" count="1" selected="0">
            <x v="6"/>
          </reference>
          <reference field="27" count="1">
            <x v="7"/>
          </reference>
        </references>
      </pivotArea>
    </format>
    <format dxfId="698">
      <pivotArea collapsedLevelsAreSubtotals="1" fieldPosition="0">
        <references count="2">
          <reference field="23" count="1" selected="0">
            <x v="29"/>
          </reference>
          <reference field="26" count="1">
            <x v="7"/>
          </reference>
        </references>
      </pivotArea>
    </format>
    <format dxfId="697">
      <pivotArea collapsedLevelsAreSubtotals="1" fieldPosition="0">
        <references count="3">
          <reference field="23" count="1" selected="0">
            <x v="29"/>
          </reference>
          <reference field="26" count="1" selected="0">
            <x v="7"/>
          </reference>
          <reference field="27" count="1">
            <x v="20"/>
          </reference>
        </references>
      </pivotArea>
    </format>
    <format dxfId="696">
      <pivotArea collapsedLevelsAreSubtotals="1" fieldPosition="0">
        <references count="2">
          <reference field="23" count="1" selected="0">
            <x v="29"/>
          </reference>
          <reference field="26" count="1">
            <x v="8"/>
          </reference>
        </references>
      </pivotArea>
    </format>
    <format dxfId="695">
      <pivotArea collapsedLevelsAreSubtotals="1" fieldPosition="0">
        <references count="3">
          <reference field="23" count="1" selected="0">
            <x v="29"/>
          </reference>
          <reference field="26" count="1" selected="0">
            <x v="8"/>
          </reference>
          <reference field="27" count="3">
            <x v="0"/>
            <x v="3"/>
            <x v="21"/>
          </reference>
        </references>
      </pivotArea>
    </format>
    <format dxfId="694">
      <pivotArea collapsedLevelsAreSubtotals="1" fieldPosition="0">
        <references count="2">
          <reference field="23" count="1" selected="0">
            <x v="29"/>
          </reference>
          <reference field="26" count="1">
            <x v="13"/>
          </reference>
        </references>
      </pivotArea>
    </format>
    <format dxfId="693">
      <pivotArea collapsedLevelsAreSubtotals="1" fieldPosition="0">
        <references count="3">
          <reference field="23" count="1" selected="0">
            <x v="29"/>
          </reference>
          <reference field="26" count="1" selected="0">
            <x v="13"/>
          </reference>
          <reference field="27" count="1">
            <x v="26"/>
          </reference>
        </references>
      </pivotArea>
    </format>
    <format dxfId="692">
      <pivotArea collapsedLevelsAreSubtotals="1" fieldPosition="0">
        <references count="2">
          <reference field="23" count="1" selected="0">
            <x v="29"/>
          </reference>
          <reference field="26" count="1">
            <x v="14"/>
          </reference>
        </references>
      </pivotArea>
    </format>
    <format dxfId="691">
      <pivotArea collapsedLevelsAreSubtotals="1" fieldPosition="0">
        <references count="3">
          <reference field="23" count="1" selected="0">
            <x v="29"/>
          </reference>
          <reference field="26" count="1" selected="0">
            <x v="14"/>
          </reference>
          <reference field="27" count="2">
            <x v="27"/>
            <x v="29"/>
          </reference>
        </references>
      </pivotArea>
    </format>
    <format dxfId="690">
      <pivotArea collapsedLevelsAreSubtotals="1" fieldPosition="0">
        <references count="2">
          <reference field="23" count="1" selected="0">
            <x v="29"/>
          </reference>
          <reference field="26" count="1">
            <x v="15"/>
          </reference>
        </references>
      </pivotArea>
    </format>
    <format dxfId="689">
      <pivotArea collapsedLevelsAreSubtotals="1" fieldPosition="0">
        <references count="3">
          <reference field="23" count="1" selected="0">
            <x v="29"/>
          </reference>
          <reference field="26" count="1" selected="0">
            <x v="15"/>
          </reference>
          <reference field="27" count="1">
            <x v="31"/>
          </reference>
        </references>
      </pivotArea>
    </format>
    <format dxfId="688">
      <pivotArea collapsedLevelsAreSubtotals="1" fieldPosition="0">
        <references count="2">
          <reference field="23" count="1" selected="0">
            <x v="29"/>
          </reference>
          <reference field="26" count="1">
            <x v="16"/>
          </reference>
        </references>
      </pivotArea>
    </format>
    <format dxfId="687">
      <pivotArea collapsedLevelsAreSubtotals="1" fieldPosition="0">
        <references count="3">
          <reference field="23" count="1" selected="0">
            <x v="29"/>
          </reference>
          <reference field="26" count="1" selected="0">
            <x v="16"/>
          </reference>
          <reference field="27" count="1">
            <x v="32"/>
          </reference>
        </references>
      </pivotArea>
    </format>
    <format dxfId="686">
      <pivotArea dataOnly="0" labelOnly="1" fieldPosition="0">
        <references count="1">
          <reference field="23" count="1">
            <x v="31"/>
          </reference>
        </references>
      </pivotArea>
    </format>
    <format dxfId="685">
      <pivotArea dataOnly="0" labelOnly="1" fieldPosition="0">
        <references count="1">
          <reference field="23" count="1">
            <x v="31"/>
          </reference>
        </references>
      </pivotArea>
    </format>
    <format dxfId="684">
      <pivotArea collapsedLevelsAreSubtotals="1" fieldPosition="0">
        <references count="2">
          <reference field="23" count="1" selected="0">
            <x v="21"/>
          </reference>
          <reference field="26" count="1">
            <x v="0"/>
          </reference>
        </references>
      </pivotArea>
    </format>
    <format dxfId="683">
      <pivotArea collapsedLevelsAreSubtotals="1" fieldPosition="0">
        <references count="3">
          <reference field="23" count="1" selected="0">
            <x v="21"/>
          </reference>
          <reference field="26" count="1" selected="0">
            <x v="0"/>
          </reference>
          <reference field="27" count="1">
            <x v="10"/>
          </reference>
        </references>
      </pivotArea>
    </format>
    <format dxfId="682">
      <pivotArea collapsedLevelsAreSubtotals="1" fieldPosition="0">
        <references count="2">
          <reference field="23" count="1" selected="0">
            <x v="21"/>
          </reference>
          <reference field="26" count="1">
            <x v="2"/>
          </reference>
        </references>
      </pivotArea>
    </format>
    <format dxfId="681">
      <pivotArea collapsedLevelsAreSubtotals="1" fieldPosition="0">
        <references count="3">
          <reference field="23" count="1" selected="0">
            <x v="21"/>
          </reference>
          <reference field="26" count="1" selected="0">
            <x v="2"/>
          </reference>
          <reference field="27" count="3">
            <x v="18"/>
            <x v="24"/>
            <x v="28"/>
          </reference>
        </references>
      </pivotArea>
    </format>
    <format dxfId="680">
      <pivotArea collapsedLevelsAreSubtotals="1" fieldPosition="0">
        <references count="2">
          <reference field="23" count="1" selected="0">
            <x v="21"/>
          </reference>
          <reference field="26" count="1">
            <x v="4"/>
          </reference>
        </references>
      </pivotArea>
    </format>
    <format dxfId="679">
      <pivotArea collapsedLevelsAreSubtotals="1" fieldPosition="0">
        <references count="3">
          <reference field="23" count="1" selected="0">
            <x v="21"/>
          </reference>
          <reference field="26" count="1" selected="0">
            <x v="4"/>
          </reference>
          <reference field="27" count="3">
            <x v="17"/>
            <x v="23"/>
            <x v="25"/>
          </reference>
        </references>
      </pivotArea>
    </format>
    <format dxfId="678">
      <pivotArea collapsedLevelsAreSubtotals="1" fieldPosition="0">
        <references count="2">
          <reference field="23" count="1" selected="0">
            <x v="21"/>
          </reference>
          <reference field="26" count="1">
            <x v="5"/>
          </reference>
        </references>
      </pivotArea>
    </format>
    <format dxfId="677">
      <pivotArea collapsedLevelsAreSubtotals="1" fieldPosition="0">
        <references count="3">
          <reference field="23" count="1" selected="0">
            <x v="21"/>
          </reference>
          <reference field="26" count="1" selected="0">
            <x v="5"/>
          </reference>
          <reference field="27" count="1">
            <x v="30"/>
          </reference>
        </references>
      </pivotArea>
    </format>
    <format dxfId="676">
      <pivotArea collapsedLevelsAreSubtotals="1" fieldPosition="0">
        <references count="2">
          <reference field="23" count="1" selected="0">
            <x v="21"/>
          </reference>
          <reference field="26" count="1">
            <x v="6"/>
          </reference>
        </references>
      </pivotArea>
    </format>
    <format dxfId="675">
      <pivotArea collapsedLevelsAreSubtotals="1" fieldPosition="0">
        <references count="3">
          <reference field="23" count="1" selected="0">
            <x v="21"/>
          </reference>
          <reference field="26" count="1" selected="0">
            <x v="6"/>
          </reference>
          <reference field="27" count="1">
            <x v="7"/>
          </reference>
        </references>
      </pivotArea>
    </format>
    <format dxfId="674">
      <pivotArea collapsedLevelsAreSubtotals="1" fieldPosition="0">
        <references count="2">
          <reference field="23" count="1" selected="0">
            <x v="21"/>
          </reference>
          <reference field="26" count="1">
            <x v="7"/>
          </reference>
        </references>
      </pivotArea>
    </format>
    <format dxfId="673">
      <pivotArea collapsedLevelsAreSubtotals="1" fieldPosition="0">
        <references count="3">
          <reference field="23" count="1" selected="0">
            <x v="21"/>
          </reference>
          <reference field="26" count="1" selected="0">
            <x v="7"/>
          </reference>
          <reference field="27" count="1">
            <x v="20"/>
          </reference>
        </references>
      </pivotArea>
    </format>
    <format dxfId="672">
      <pivotArea collapsedLevelsAreSubtotals="1" fieldPosition="0">
        <references count="2">
          <reference field="23" count="1" selected="0">
            <x v="21"/>
          </reference>
          <reference field="26" count="1">
            <x v="8"/>
          </reference>
        </references>
      </pivotArea>
    </format>
    <format dxfId="671">
      <pivotArea collapsedLevelsAreSubtotals="1" fieldPosition="0">
        <references count="3">
          <reference field="23" count="1" selected="0">
            <x v="21"/>
          </reference>
          <reference field="26" count="1" selected="0">
            <x v="8"/>
          </reference>
          <reference field="27" count="3">
            <x v="0"/>
            <x v="3"/>
            <x v="21"/>
          </reference>
        </references>
      </pivotArea>
    </format>
    <format dxfId="670">
      <pivotArea collapsedLevelsAreSubtotals="1" fieldPosition="0">
        <references count="2">
          <reference field="23" count="1" selected="0">
            <x v="21"/>
          </reference>
          <reference field="26" count="1">
            <x v="13"/>
          </reference>
        </references>
      </pivotArea>
    </format>
    <format dxfId="669">
      <pivotArea collapsedLevelsAreSubtotals="1" fieldPosition="0">
        <references count="3">
          <reference field="23" count="1" selected="0">
            <x v="21"/>
          </reference>
          <reference field="26" count="1" selected="0">
            <x v="13"/>
          </reference>
          <reference field="27" count="1">
            <x v="26"/>
          </reference>
        </references>
      </pivotArea>
    </format>
    <format dxfId="668">
      <pivotArea collapsedLevelsAreSubtotals="1" fieldPosition="0">
        <references count="2">
          <reference field="23" count="1" selected="0">
            <x v="21"/>
          </reference>
          <reference field="26" count="1">
            <x v="14"/>
          </reference>
        </references>
      </pivotArea>
    </format>
    <format dxfId="667">
      <pivotArea collapsedLevelsAreSubtotals="1" fieldPosition="0">
        <references count="3">
          <reference field="23" count="1" selected="0">
            <x v="21"/>
          </reference>
          <reference field="26" count="1" selected="0">
            <x v="14"/>
          </reference>
          <reference field="27" count="2">
            <x v="27"/>
            <x v="29"/>
          </reference>
        </references>
      </pivotArea>
    </format>
    <format dxfId="666">
      <pivotArea collapsedLevelsAreSubtotals="1" fieldPosition="0">
        <references count="2">
          <reference field="23" count="1" selected="0">
            <x v="21"/>
          </reference>
          <reference field="26" count="1">
            <x v="15"/>
          </reference>
        </references>
      </pivotArea>
    </format>
    <format dxfId="665">
      <pivotArea collapsedLevelsAreSubtotals="1" fieldPosition="0">
        <references count="3">
          <reference field="23" count="1" selected="0">
            <x v="21"/>
          </reference>
          <reference field="26" count="1" selected="0">
            <x v="15"/>
          </reference>
          <reference field="27" count="1">
            <x v="31"/>
          </reference>
        </references>
      </pivotArea>
    </format>
    <format dxfId="664">
      <pivotArea collapsedLevelsAreSubtotals="1" fieldPosition="0">
        <references count="2">
          <reference field="23" count="1" selected="0">
            <x v="21"/>
          </reference>
          <reference field="26" count="1">
            <x v="16"/>
          </reference>
        </references>
      </pivotArea>
    </format>
    <format dxfId="663">
      <pivotArea collapsedLevelsAreSubtotals="1" fieldPosition="0">
        <references count="3">
          <reference field="23" count="1" selected="0">
            <x v="21"/>
          </reference>
          <reference field="26" count="1" selected="0">
            <x v="16"/>
          </reference>
          <reference field="27" count="1">
            <x v="32"/>
          </reference>
        </references>
      </pivotArea>
    </format>
    <format dxfId="21">
      <pivotArea collapsedLevelsAreSubtotals="1" fieldPosition="0">
        <references count="2">
          <reference field="23" count="2" selected="0">
            <x v="22"/>
            <x v="23"/>
          </reference>
          <reference field="26" count="1">
            <x v="0"/>
          </reference>
        </references>
      </pivotArea>
    </format>
    <format dxfId="20">
      <pivotArea collapsedLevelsAreSubtotals="1" fieldPosition="0">
        <references count="3">
          <reference field="23" count="2" selected="0">
            <x v="22"/>
            <x v="23"/>
          </reference>
          <reference field="26" count="1" selected="0">
            <x v="0"/>
          </reference>
          <reference field="27" count="1">
            <x v="10"/>
          </reference>
        </references>
      </pivotArea>
    </format>
    <format dxfId="19">
      <pivotArea collapsedLevelsAreSubtotals="1" fieldPosition="0">
        <references count="2">
          <reference field="23" count="2" selected="0">
            <x v="22"/>
            <x v="23"/>
          </reference>
          <reference field="26" count="1">
            <x v="2"/>
          </reference>
        </references>
      </pivotArea>
    </format>
    <format dxfId="18">
      <pivotArea collapsedLevelsAreSubtotals="1" fieldPosition="0">
        <references count="3">
          <reference field="23" count="2" selected="0">
            <x v="22"/>
            <x v="23"/>
          </reference>
          <reference field="26" count="1" selected="0">
            <x v="2"/>
          </reference>
          <reference field="27" count="3">
            <x v="18"/>
            <x v="24"/>
            <x v="28"/>
          </reference>
        </references>
      </pivotArea>
    </format>
    <format dxfId="17">
      <pivotArea collapsedLevelsAreSubtotals="1" fieldPosition="0">
        <references count="2">
          <reference field="23" count="2" selected="0">
            <x v="22"/>
            <x v="23"/>
          </reference>
          <reference field="26" count="1">
            <x v="4"/>
          </reference>
        </references>
      </pivotArea>
    </format>
    <format dxfId="16">
      <pivotArea collapsedLevelsAreSubtotals="1" fieldPosition="0">
        <references count="3">
          <reference field="23" count="2" selected="0">
            <x v="22"/>
            <x v="23"/>
          </reference>
          <reference field="26" count="1" selected="0">
            <x v="4"/>
          </reference>
          <reference field="27" count="3">
            <x v="17"/>
            <x v="23"/>
            <x v="25"/>
          </reference>
        </references>
      </pivotArea>
    </format>
    <format dxfId="15">
      <pivotArea collapsedLevelsAreSubtotals="1" fieldPosition="0">
        <references count="2">
          <reference field="23" count="2" selected="0">
            <x v="22"/>
            <x v="23"/>
          </reference>
          <reference field="26" count="1">
            <x v="5"/>
          </reference>
        </references>
      </pivotArea>
    </format>
    <format dxfId="14">
      <pivotArea collapsedLevelsAreSubtotals="1" fieldPosition="0">
        <references count="3">
          <reference field="23" count="2" selected="0">
            <x v="22"/>
            <x v="23"/>
          </reference>
          <reference field="26" count="1" selected="0">
            <x v="5"/>
          </reference>
          <reference field="27" count="1">
            <x v="30"/>
          </reference>
        </references>
      </pivotArea>
    </format>
    <format dxfId="13">
      <pivotArea collapsedLevelsAreSubtotals="1" fieldPosition="0">
        <references count="2">
          <reference field="23" count="2" selected="0">
            <x v="22"/>
            <x v="23"/>
          </reference>
          <reference field="26" count="1">
            <x v="6"/>
          </reference>
        </references>
      </pivotArea>
    </format>
    <format dxfId="12">
      <pivotArea collapsedLevelsAreSubtotals="1" fieldPosition="0">
        <references count="3">
          <reference field="23" count="2" selected="0">
            <x v="22"/>
            <x v="23"/>
          </reference>
          <reference field="26" count="1" selected="0">
            <x v="6"/>
          </reference>
          <reference field="27" count="1">
            <x v="7"/>
          </reference>
        </references>
      </pivotArea>
    </format>
    <format dxfId="11">
      <pivotArea collapsedLevelsAreSubtotals="1" fieldPosition="0">
        <references count="2">
          <reference field="23" count="2" selected="0">
            <x v="22"/>
            <x v="23"/>
          </reference>
          <reference field="26" count="1">
            <x v="7"/>
          </reference>
        </references>
      </pivotArea>
    </format>
    <format dxfId="10">
      <pivotArea collapsedLevelsAreSubtotals="1" fieldPosition="0">
        <references count="3">
          <reference field="23" count="2" selected="0">
            <x v="22"/>
            <x v="23"/>
          </reference>
          <reference field="26" count="1" selected="0">
            <x v="7"/>
          </reference>
          <reference field="27" count="1">
            <x v="20"/>
          </reference>
        </references>
      </pivotArea>
    </format>
    <format dxfId="9">
      <pivotArea collapsedLevelsAreSubtotals="1" fieldPosition="0">
        <references count="2">
          <reference field="23" count="2" selected="0">
            <x v="22"/>
            <x v="23"/>
          </reference>
          <reference field="26" count="1">
            <x v="8"/>
          </reference>
        </references>
      </pivotArea>
    </format>
    <format dxfId="8">
      <pivotArea collapsedLevelsAreSubtotals="1" fieldPosition="0">
        <references count="3">
          <reference field="23" count="2" selected="0">
            <x v="22"/>
            <x v="23"/>
          </reference>
          <reference field="26" count="1" selected="0">
            <x v="8"/>
          </reference>
          <reference field="27" count="3">
            <x v="0"/>
            <x v="3"/>
            <x v="21"/>
          </reference>
        </references>
      </pivotArea>
    </format>
    <format dxfId="7">
      <pivotArea collapsedLevelsAreSubtotals="1" fieldPosition="0">
        <references count="2">
          <reference field="23" count="2" selected="0">
            <x v="22"/>
            <x v="23"/>
          </reference>
          <reference field="26" count="1">
            <x v="13"/>
          </reference>
        </references>
      </pivotArea>
    </format>
    <format dxfId="6">
      <pivotArea collapsedLevelsAreSubtotals="1" fieldPosition="0">
        <references count="3">
          <reference field="23" count="2" selected="0">
            <x v="22"/>
            <x v="23"/>
          </reference>
          <reference field="26" count="1" selected="0">
            <x v="13"/>
          </reference>
          <reference field="27" count="1">
            <x v="26"/>
          </reference>
        </references>
      </pivotArea>
    </format>
    <format dxfId="5">
      <pivotArea collapsedLevelsAreSubtotals="1" fieldPosition="0">
        <references count="2">
          <reference field="23" count="2" selected="0">
            <x v="22"/>
            <x v="23"/>
          </reference>
          <reference field="26" count="1">
            <x v="14"/>
          </reference>
        </references>
      </pivotArea>
    </format>
    <format dxfId="4">
      <pivotArea collapsedLevelsAreSubtotals="1" fieldPosition="0">
        <references count="3">
          <reference field="23" count="2" selected="0">
            <x v="22"/>
            <x v="23"/>
          </reference>
          <reference field="26" count="1" selected="0">
            <x v="14"/>
          </reference>
          <reference field="27" count="2">
            <x v="27"/>
            <x v="29"/>
          </reference>
        </references>
      </pivotArea>
    </format>
    <format dxfId="3">
      <pivotArea collapsedLevelsAreSubtotals="1" fieldPosition="0">
        <references count="2">
          <reference field="23" count="2" selected="0">
            <x v="22"/>
            <x v="23"/>
          </reference>
          <reference field="26" count="1">
            <x v="15"/>
          </reference>
        </references>
      </pivotArea>
    </format>
    <format dxfId="2">
      <pivotArea collapsedLevelsAreSubtotals="1" fieldPosition="0">
        <references count="3">
          <reference field="23" count="2" selected="0">
            <x v="22"/>
            <x v="23"/>
          </reference>
          <reference field="26" count="1" selected="0">
            <x v="15"/>
          </reference>
          <reference field="27" count="1">
            <x v="31"/>
          </reference>
        </references>
      </pivotArea>
    </format>
    <format dxfId="1">
      <pivotArea collapsedLevelsAreSubtotals="1" fieldPosition="0">
        <references count="2">
          <reference field="23" count="2" selected="0">
            <x v="22"/>
            <x v="23"/>
          </reference>
          <reference field="26" count="1">
            <x v="16"/>
          </reference>
        </references>
      </pivotArea>
    </format>
    <format dxfId="0">
      <pivotArea collapsedLevelsAreSubtotals="1" fieldPosition="0">
        <references count="3">
          <reference field="23" count="2" selected="0">
            <x v="22"/>
            <x v="23"/>
          </reference>
          <reference field="26" count="1" selected="0">
            <x v="16"/>
          </reference>
          <reference field="27" count="1">
            <x v="32"/>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98" applyNumberFormats="0" applyBorderFormats="0" applyFontFormats="0" applyPatternFormats="0" applyAlignmentFormats="0" applyWidthHeightFormats="1" dataCaption="Valores" updatedVersion="7" minRefreshableVersion="3" showCalcMbrs="0" useAutoFormatting="1" itemPrintTitles="1" createdVersion="3" indent="0" outline="1" outlineData="1" multipleFieldFilters="0" chartFormat="1" rowHeaderCaption="SUBSECRETARRÍA U OFICINA">
  <location ref="A25:D59" firstHeaderRow="1" firstDataRow="2" firstDataCol="1" rowPageCount="1" colPageCount="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Page" multipleItemSelectionAllowed="1" showAll="0">
      <items count="4">
        <item x="0"/>
        <item h="1" m="1" x="2"/>
        <item h="1" m="1" x="1"/>
        <item t="default"/>
      </items>
    </pivotField>
    <pivotField axis="axisRow" showAll="0" defaultSubtotal="0">
      <items count="17">
        <item x="5"/>
        <item m="1" x="15"/>
        <item x="4"/>
        <item m="1" x="12"/>
        <item x="1"/>
        <item x="9"/>
        <item x="0"/>
        <item x="7"/>
        <item x="2"/>
        <item m="1" x="16"/>
        <item m="1" x="13"/>
        <item x="3"/>
        <item m="1" x="14"/>
        <item x="6"/>
        <item x="8"/>
        <item x="10"/>
        <item x="11"/>
      </items>
    </pivotField>
    <pivotField axis="axisRow" showAll="0" defaultSubtotal="0">
      <items count="33">
        <item x="6"/>
        <item m="1" x="24"/>
        <item m="1" x="30"/>
        <item x="4"/>
        <item m="1" x="23"/>
        <item x="5"/>
        <item m="1" x="27"/>
        <item x="0"/>
        <item m="1" x="20"/>
        <item m="1" x="21"/>
        <item x="10"/>
        <item m="1" x="29"/>
        <item m="1" x="28"/>
        <item m="1" x="31"/>
        <item m="1" x="26"/>
        <item m="1" x="32"/>
        <item x="2"/>
        <item x="1"/>
        <item x="14"/>
        <item m="1" x="22"/>
        <item x="12"/>
        <item x="3"/>
        <item m="1" x="25"/>
        <item x="9"/>
        <item x="7"/>
        <item x="8"/>
        <item x="11"/>
        <item x="13"/>
        <item x="15"/>
        <item x="16"/>
        <item x="17"/>
        <item x="18"/>
        <item x="19"/>
      </items>
    </pivotField>
    <pivotField showAll="0"/>
    <pivotField showAll="0"/>
    <pivotField axis="axisCol" showAll="0">
      <items count="3">
        <item n="ABIERTA " x="0"/>
        <item n="RECOMENDACIÓN DE CIERRE" x="1"/>
        <item t="default"/>
      </items>
    </pivotField>
    <pivotField showAll="0"/>
    <pivotField showAll="0"/>
    <pivotField showAll="0"/>
  </pivotFields>
  <rowFields count="2">
    <field x="26"/>
    <field x="27"/>
  </rowFields>
  <rowItems count="33">
    <i>
      <x/>
    </i>
    <i r="1">
      <x v="10"/>
    </i>
    <i>
      <x v="2"/>
    </i>
    <i r="1">
      <x v="18"/>
    </i>
    <i r="1">
      <x v="24"/>
    </i>
    <i r="1">
      <x v="28"/>
    </i>
    <i>
      <x v="4"/>
    </i>
    <i r="1">
      <x v="16"/>
    </i>
    <i r="1">
      <x v="17"/>
    </i>
    <i r="1">
      <x v="23"/>
    </i>
    <i r="1">
      <x v="25"/>
    </i>
    <i>
      <x v="5"/>
    </i>
    <i r="1">
      <x v="30"/>
    </i>
    <i>
      <x v="6"/>
    </i>
    <i r="1">
      <x v="7"/>
    </i>
    <i>
      <x v="7"/>
    </i>
    <i r="1">
      <x v="20"/>
    </i>
    <i>
      <x v="8"/>
    </i>
    <i r="1">
      <x/>
    </i>
    <i r="1">
      <x v="3"/>
    </i>
    <i r="1">
      <x v="21"/>
    </i>
    <i>
      <x v="11"/>
    </i>
    <i r="1">
      <x v="5"/>
    </i>
    <i>
      <x v="13"/>
    </i>
    <i r="1">
      <x v="26"/>
    </i>
    <i>
      <x v="14"/>
    </i>
    <i r="1">
      <x v="27"/>
    </i>
    <i r="1">
      <x v="29"/>
    </i>
    <i>
      <x v="15"/>
    </i>
    <i r="1">
      <x v="31"/>
    </i>
    <i>
      <x v="16"/>
    </i>
    <i r="1">
      <x v="32"/>
    </i>
    <i t="grand">
      <x/>
    </i>
  </rowItems>
  <colFields count="1">
    <field x="30"/>
  </colFields>
  <colItems count="3">
    <i>
      <x/>
    </i>
    <i>
      <x v="1"/>
    </i>
    <i t="grand">
      <x/>
    </i>
  </colItems>
  <pageFields count="1">
    <pageField fld="25" hier="-1"/>
  </pageFields>
  <dataFields count="1">
    <dataField name="Cuenta de No. HALLAZGO" fld="6" subtotal="count" baseField="0" baseItem="0"/>
  </dataFields>
  <formats count="23">
    <format dxfId="954">
      <pivotArea type="origin" dataOnly="0" labelOnly="1" outline="0" fieldPosition="0"/>
    </format>
    <format dxfId="953">
      <pivotArea dataOnly="0" labelOnly="1" grandRow="1" outline="0" fieldPosition="0"/>
    </format>
    <format dxfId="952">
      <pivotArea outline="0" collapsedLevelsAreSubtotals="1" fieldPosition="0"/>
    </format>
    <format dxfId="951">
      <pivotArea outline="0" collapsedLevelsAreSubtotals="1" fieldPosition="0"/>
    </format>
    <format dxfId="950">
      <pivotArea dataOnly="0" labelOnly="1" fieldPosition="0">
        <references count="1">
          <reference field="30" count="1">
            <x v="1"/>
          </reference>
        </references>
      </pivotArea>
    </format>
    <format dxfId="949">
      <pivotArea dataOnly="0" labelOnly="1" fieldPosition="0">
        <references count="1">
          <reference field="30" count="1">
            <x v="1"/>
          </reference>
        </references>
      </pivotArea>
    </format>
    <format dxfId="948">
      <pivotArea dataOnly="0" labelOnly="1" fieldPosition="0">
        <references count="1">
          <reference field="30" count="1">
            <x v="1"/>
          </reference>
        </references>
      </pivotArea>
    </format>
    <format dxfId="947">
      <pivotArea dataOnly="0" labelOnly="1" fieldPosition="0">
        <references count="1">
          <reference field="26" count="0"/>
        </references>
      </pivotArea>
    </format>
    <format dxfId="946">
      <pivotArea dataOnly="0" labelOnly="1" fieldPosition="0">
        <references count="2">
          <reference field="26" count="1" selected="0">
            <x v="0"/>
          </reference>
          <reference field="27" count="1">
            <x v="10"/>
          </reference>
        </references>
      </pivotArea>
    </format>
    <format dxfId="945">
      <pivotArea dataOnly="0" labelOnly="1" fieldPosition="0">
        <references count="2">
          <reference field="26" count="1" selected="0">
            <x v="1"/>
          </reference>
          <reference field="27" count="1">
            <x v="11"/>
          </reference>
        </references>
      </pivotArea>
    </format>
    <format dxfId="944">
      <pivotArea dataOnly="0" labelOnly="1" fieldPosition="0">
        <references count="2">
          <reference field="26" count="1" selected="0">
            <x v="2"/>
          </reference>
          <reference field="27" count="2">
            <x v="18"/>
            <x v="19"/>
          </reference>
        </references>
      </pivotArea>
    </format>
    <format dxfId="943">
      <pivotArea dataOnly="0" labelOnly="1" fieldPosition="0">
        <references count="2">
          <reference field="26" count="1" selected="0">
            <x v="3"/>
          </reference>
          <reference field="27" count="1">
            <x v="12"/>
          </reference>
        </references>
      </pivotArea>
    </format>
    <format dxfId="942">
      <pivotArea dataOnly="0" labelOnly="1" fieldPosition="0">
        <references count="2">
          <reference field="26" count="1" selected="0">
            <x v="4"/>
          </reference>
          <reference field="27" count="2">
            <x v="16"/>
            <x v="17"/>
          </reference>
        </references>
      </pivotArea>
    </format>
    <format dxfId="941">
      <pivotArea dataOnly="0" labelOnly="1" fieldPosition="0">
        <references count="2">
          <reference field="26" count="1" selected="0">
            <x v="5"/>
          </reference>
          <reference field="27" count="2">
            <x v="6"/>
            <x v="8"/>
          </reference>
        </references>
      </pivotArea>
    </format>
    <format dxfId="940">
      <pivotArea dataOnly="0" labelOnly="1" fieldPosition="0">
        <references count="2">
          <reference field="26" count="1" selected="0">
            <x v="6"/>
          </reference>
          <reference field="27" count="1">
            <x v="7"/>
          </reference>
        </references>
      </pivotArea>
    </format>
    <format dxfId="939">
      <pivotArea dataOnly="0" labelOnly="1" fieldPosition="0">
        <references count="2">
          <reference field="26" count="1" selected="0">
            <x v="7"/>
          </reference>
          <reference field="27" count="2">
            <x v="9"/>
            <x v="20"/>
          </reference>
        </references>
      </pivotArea>
    </format>
    <format dxfId="938">
      <pivotArea dataOnly="0" labelOnly="1" fieldPosition="0">
        <references count="2">
          <reference field="26" count="1" selected="0">
            <x v="8"/>
          </reference>
          <reference field="27" count="5">
            <x v="0"/>
            <x v="1"/>
            <x v="3"/>
            <x v="14"/>
            <x v="21"/>
          </reference>
        </references>
      </pivotArea>
    </format>
    <format dxfId="937">
      <pivotArea dataOnly="0" labelOnly="1" fieldPosition="0">
        <references count="2">
          <reference field="26" count="1" selected="0">
            <x v="9"/>
          </reference>
          <reference field="27" count="1">
            <x v="13"/>
          </reference>
        </references>
      </pivotArea>
    </format>
    <format dxfId="936">
      <pivotArea dataOnly="0" labelOnly="1" fieldPosition="0">
        <references count="2">
          <reference field="26" count="1" selected="0">
            <x v="10"/>
          </reference>
          <reference field="27" count="3">
            <x v="2"/>
            <x v="4"/>
            <x v="15"/>
          </reference>
        </references>
      </pivotArea>
    </format>
    <format dxfId="935">
      <pivotArea dataOnly="0" labelOnly="1" fieldPosition="0">
        <references count="2">
          <reference field="26" count="1" selected="0">
            <x v="11"/>
          </reference>
          <reference field="27" count="1">
            <x v="5"/>
          </reference>
        </references>
      </pivotArea>
    </format>
    <format dxfId="934">
      <pivotArea dataOnly="0" labelOnly="1" fieldPosition="0">
        <references count="2">
          <reference field="26" count="1" selected="0">
            <x v="12"/>
          </reference>
          <reference field="27" count="1">
            <x v="22"/>
          </reference>
        </references>
      </pivotArea>
    </format>
    <format dxfId="933">
      <pivotArea dataOnly="0" labelOnly="1" fieldPosition="0">
        <references count="1">
          <reference field="30" count="1">
            <x v="1"/>
          </reference>
        </references>
      </pivotArea>
    </format>
    <format dxfId="932">
      <pivotArea dataOnly="0" labelOnly="1" fieldPosition="0">
        <references count="1">
          <reference field="30" count="1">
            <x v="1"/>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ablaDinámica1" cacheId="98"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2">
  <location ref="A3:C17" firstHeaderRow="1" firstDataRow="2" firstDataCol="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Col" showAll="0">
      <items count="4">
        <item x="0"/>
        <item m="1" x="2"/>
        <item m="1" x="1"/>
        <item t="default"/>
      </items>
    </pivotField>
    <pivotField axis="axisRow" showAll="0" defaultSubtotal="0">
      <items count="17">
        <item x="5"/>
        <item m="1" x="15"/>
        <item x="4"/>
        <item m="1" x="12"/>
        <item x="1"/>
        <item x="9"/>
        <item x="0"/>
        <item x="7"/>
        <item x="2"/>
        <item m="1" x="16"/>
        <item m="1" x="13"/>
        <item x="3"/>
        <item m="1" x="14"/>
        <item x="6"/>
        <item x="8"/>
        <item x="10"/>
        <item x="11"/>
      </items>
    </pivotField>
    <pivotField showAll="0" defaultSubtotal="0"/>
    <pivotField showAll="0"/>
    <pivotField showAll="0"/>
    <pivotField showAll="0"/>
    <pivotField showAll="0"/>
    <pivotField showAll="0"/>
    <pivotField showAll="0"/>
  </pivotFields>
  <rowFields count="1">
    <field x="26"/>
  </rowFields>
  <rowItems count="13">
    <i>
      <x/>
    </i>
    <i>
      <x v="2"/>
    </i>
    <i>
      <x v="4"/>
    </i>
    <i>
      <x v="5"/>
    </i>
    <i>
      <x v="6"/>
    </i>
    <i>
      <x v="7"/>
    </i>
    <i>
      <x v="8"/>
    </i>
    <i>
      <x v="11"/>
    </i>
    <i>
      <x v="13"/>
    </i>
    <i>
      <x v="14"/>
    </i>
    <i>
      <x v="15"/>
    </i>
    <i>
      <x v="16"/>
    </i>
    <i t="grand">
      <x/>
    </i>
  </rowItems>
  <colFields count="1">
    <field x="25"/>
  </colFields>
  <colItems count="2">
    <i>
      <x/>
    </i>
    <i t="grand">
      <x/>
    </i>
  </colItems>
  <dataFields count="1">
    <dataField name="Cuenta de No. HALLAZGO" fld="6" subtotal="count" baseField="0" baseItem="0"/>
  </dataFields>
  <formats count="6">
    <format dxfId="960">
      <pivotArea dataOnly="0" labelOnly="1" grandRow="1" outline="0" fieldPosition="0"/>
    </format>
    <format dxfId="959">
      <pivotArea dataOnly="0" labelOnly="1" grandCol="1" outline="0" fieldPosition="0"/>
    </format>
    <format dxfId="958">
      <pivotArea dataOnly="0" labelOnly="1" grandCol="1" outline="0" fieldPosition="0"/>
    </format>
    <format dxfId="957">
      <pivotArea dataOnly="0" labelOnly="1" grandCol="1" outline="0" fieldPosition="0"/>
    </format>
    <format dxfId="956">
      <pivotArea dataOnly="0" labelOnly="1" fieldPosition="0">
        <references count="1">
          <reference field="26" count="0"/>
        </references>
      </pivotArea>
    </format>
    <format dxfId="955">
      <pivotArea dataOnly="0" labelOnly="1" fieldPosition="0">
        <references count="1">
          <reference field="25" count="2">
            <x v="1"/>
            <x v="2"/>
          </reference>
        </references>
      </pivotArea>
    </format>
  </formats>
  <chartFormats count="3">
    <chartFormat chart="1" format="11" series="1">
      <pivotArea type="data" outline="0" fieldPosition="0">
        <references count="2">
          <reference field="4294967294" count="1" selected="0">
            <x v="0"/>
          </reference>
          <reference field="25" count="1" selected="0">
            <x v="0"/>
          </reference>
        </references>
      </pivotArea>
    </chartFormat>
    <chartFormat chart="1" format="12" series="1">
      <pivotArea type="data" outline="0" fieldPosition="0">
        <references count="2">
          <reference field="4294967294" count="1" selected="0">
            <x v="0"/>
          </reference>
          <reference field="25" count="1" selected="0">
            <x v="1"/>
          </reference>
        </references>
      </pivotArea>
    </chartFormat>
    <chartFormat chart="1" format="13" series="1">
      <pivotArea type="data" outline="0" fieldPosition="0">
        <references count="2">
          <reference field="4294967294" count="1" selected="0">
            <x v="0"/>
          </reference>
          <reference field="25" count="1" selected="0">
            <x v="2"/>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1" cacheId="104"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B6" firstHeaderRow="1" firstDataRow="1" firstDataCol="1" rowPageCount="1" colPageCount="1"/>
  <pivotFields count="34">
    <pivotField showAll="0"/>
    <pivotField showAll="0"/>
    <pivotField showAll="0"/>
    <pivotField showAll="0"/>
    <pivotField showAll="0"/>
    <pivotField showAll="0"/>
    <pivotField axis="axisRow" showAll="0">
      <items count="40">
        <item x="7"/>
        <item x="8"/>
        <item m="1" x="25"/>
        <item m="1" x="28"/>
        <item m="1" x="31"/>
        <item x="9"/>
        <item x="0"/>
        <item m="1" x="36"/>
        <item m="1" x="37"/>
        <item x="1"/>
        <item x="2"/>
        <item x="3"/>
        <item x="4"/>
        <item x="5"/>
        <item m="1" x="20"/>
        <item m="1" x="16"/>
        <item m="1" x="13"/>
        <item x="10"/>
        <item m="1" x="22"/>
        <item m="1" x="26"/>
        <item m="1" x="30"/>
        <item m="1" x="34"/>
        <item x="6"/>
        <item m="1" x="14"/>
        <item m="1" x="38"/>
        <item m="1" x="12"/>
        <item m="1" x="24"/>
        <item m="1" x="27"/>
        <item m="1" x="33"/>
        <item m="1" x="35"/>
        <item m="1" x="29"/>
        <item m="1" x="32"/>
        <item m="1" x="11"/>
        <item m="1" x="15"/>
        <item m="1" x="17"/>
        <item m="1" x="23"/>
        <item m="1" x="18"/>
        <item m="1" x="19"/>
        <item m="1" x="21"/>
        <item t="default"/>
      </items>
    </pivotField>
    <pivotField dataField="1" showAll="0"/>
    <pivotField showAll="0"/>
    <pivotField showAll="0"/>
    <pivotField axis="axisRow" showAll="0">
      <items count="4">
        <item m="1" x="1"/>
        <item m="1" x="2"/>
        <item x="0"/>
        <item t="default"/>
      </items>
    </pivotField>
    <pivotField axis="axisRow" showAll="0">
      <items count="6">
        <item sd="0" m="1" x="2"/>
        <item sd="0" m="1" x="3"/>
        <item sd="0" x="0"/>
        <item sd="0" m="1" x="4"/>
        <item sd="0" m="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0"/>
        <item m="1" x="2"/>
        <item m="1" x="1"/>
        <item t="default"/>
      </items>
    </pivotField>
    <pivotField showAll="0"/>
    <pivotField showAll="0"/>
    <pivotField numFmtId="1" showAll="0"/>
    <pivotField numFmtId="1" showAll="0"/>
    <pivotField showAll="0"/>
    <pivotField numFmtId="14" showAll="0"/>
    <pivotField showAll="0"/>
    <pivotField showAll="0"/>
  </pivotFields>
  <rowFields count="3">
    <field x="10"/>
    <field x="11"/>
    <field x="6"/>
  </rowFields>
  <rowItems count="3">
    <i>
      <x v="2"/>
    </i>
    <i r="1">
      <x v="2"/>
    </i>
    <i t="grand">
      <x/>
    </i>
  </rowItems>
  <colItems count="1">
    <i/>
  </colItems>
  <pageFields count="1">
    <pageField fld="25" hier="-1"/>
  </pageFields>
  <dataFields count="1">
    <dataField name="Cuenta de CODIGO ACCION" fld="7"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4" cacheId="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4" firstHeaderRow="1" firstDataRow="1" firstDataCol="1"/>
  <pivotFields count="34">
    <pivotField showAll="0"/>
    <pivotField showAll="0"/>
    <pivotField showAll="0"/>
    <pivotField showAll="0"/>
    <pivotField axis="axisRow" showAll="0">
      <items count="3">
        <item sd="0" m="1" x="1"/>
        <item sd="0" x="0"/>
        <item t="default"/>
      </items>
    </pivotField>
    <pivotField showAll="0"/>
    <pivotField axis="axisRow" showAll="0">
      <items count="58">
        <item x="1"/>
        <item m="1" x="39"/>
        <item m="1" x="43"/>
        <item x="2"/>
        <item m="1" x="40"/>
        <item m="1" x="23"/>
        <item m="1" x="9"/>
        <item m="1" x="21"/>
        <item m="1" x="53"/>
        <item m="1" x="44"/>
        <item m="1" x="30"/>
        <item m="1" x="11"/>
        <item m="1" x="32"/>
        <item m="1" x="17"/>
        <item x="3"/>
        <item m="1" x="10"/>
        <item m="1" x="34"/>
        <item m="1" x="42"/>
        <item m="1" x="19"/>
        <item m="1" x="25"/>
        <item m="1" x="52"/>
        <item m="1" x="55"/>
        <item m="1" x="14"/>
        <item m="1" x="48"/>
        <item m="1" x="36"/>
        <item m="1" x="27"/>
        <item m="1" x="29"/>
        <item m="1" x="15"/>
        <item m="1" x="49"/>
        <item m="1" x="20"/>
        <item m="1" x="41"/>
        <item m="1" x="24"/>
        <item m="1" x="54"/>
        <item m="1" x="46"/>
        <item m="1" x="31"/>
        <item x="4"/>
        <item m="1" x="56"/>
        <item m="1" x="13"/>
        <item m="1" x="12"/>
        <item m="1" x="18"/>
        <item m="1" x="26"/>
        <item x="5"/>
        <item x="6"/>
        <item x="0"/>
        <item x="7"/>
        <item m="1" x="33"/>
        <item m="1" x="35"/>
        <item m="1" x="38"/>
        <item m="1" x="50"/>
        <item m="1" x="37"/>
        <item m="1" x="47"/>
        <item m="1" x="22"/>
        <item m="1" x="8"/>
        <item m="1" x="16"/>
        <item m="1" x="45"/>
        <item m="1" x="51"/>
        <item m="1" x="28"/>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numFmtId="1" showAll="0"/>
    <pivotField numFmtId="1" showAll="0"/>
    <pivotField showAll="0"/>
    <pivotField showAll="0"/>
    <pivotField showAll="0"/>
    <pivotField showAll="0"/>
  </pivotFields>
  <rowFields count="2">
    <field x="4"/>
    <field x="6"/>
  </rowFields>
  <rowItems count="2">
    <i>
      <x v="1"/>
    </i>
    <i t="grand">
      <x/>
    </i>
  </rowItems>
  <colItems count="1">
    <i/>
  </colItems>
  <dataFields count="1">
    <dataField name="# ACCIONES" fld="7" subtotal="count" baseField="6" baseItem="31"/>
  </dataFields>
  <formats count="30">
    <format dxfId="657">
      <pivotArea type="all" dataOnly="0" outline="0" fieldPosition="0"/>
    </format>
    <format dxfId="656">
      <pivotArea outline="0" collapsedLevelsAreSubtotals="1" fieldPosition="0"/>
    </format>
    <format dxfId="655">
      <pivotArea field="4" type="button" dataOnly="0" labelOnly="1" outline="0" axis="axisRow" fieldPosition="0"/>
    </format>
    <format dxfId="654">
      <pivotArea dataOnly="0" labelOnly="1" outline="0" axis="axisValues" fieldPosition="0"/>
    </format>
    <format dxfId="653">
      <pivotArea dataOnly="0" labelOnly="1" fieldPosition="0">
        <references count="1">
          <reference field="4" count="0"/>
        </references>
      </pivotArea>
    </format>
    <format dxfId="652">
      <pivotArea dataOnly="0" labelOnly="1" grandRow="1" outline="0" fieldPosition="0"/>
    </format>
    <format dxfId="651">
      <pivotArea dataOnly="0" labelOnly="1" outline="0" axis="axisValues" fieldPosition="0"/>
    </format>
    <format dxfId="650">
      <pivotArea grandRow="1" outline="0" collapsedLevelsAreSubtotals="1" fieldPosition="0"/>
    </format>
    <format dxfId="649">
      <pivotArea dataOnly="0" labelOnly="1" grandRow="1" outline="0" fieldPosition="0"/>
    </format>
    <format dxfId="648">
      <pivotArea type="all" dataOnly="0" outline="0" fieldPosition="0"/>
    </format>
    <format dxfId="647">
      <pivotArea outline="0" collapsedLevelsAreSubtotals="1" fieldPosition="0"/>
    </format>
    <format dxfId="646">
      <pivotArea field="4" type="button" dataOnly="0" labelOnly="1" outline="0" axis="axisRow" fieldPosition="0"/>
    </format>
    <format dxfId="645">
      <pivotArea dataOnly="0" labelOnly="1" outline="0" axis="axisValues" fieldPosition="0"/>
    </format>
    <format dxfId="644">
      <pivotArea dataOnly="0" labelOnly="1" fieldPosition="0">
        <references count="1">
          <reference field="4" count="0"/>
        </references>
      </pivotArea>
    </format>
    <format dxfId="643">
      <pivotArea dataOnly="0" labelOnly="1" grandRow="1" outline="0" fieldPosition="0"/>
    </format>
    <format dxfId="642">
      <pivotArea dataOnly="0" labelOnly="1" outline="0" axis="axisValues" fieldPosition="0"/>
    </format>
    <format dxfId="641">
      <pivotArea type="all" dataOnly="0" outline="0" fieldPosition="0"/>
    </format>
    <format dxfId="640">
      <pivotArea outline="0" collapsedLevelsAreSubtotals="1" fieldPosition="0"/>
    </format>
    <format dxfId="639">
      <pivotArea field="4" type="button" dataOnly="0" labelOnly="1" outline="0" axis="axisRow" fieldPosition="0"/>
    </format>
    <format dxfId="638">
      <pivotArea dataOnly="0" labelOnly="1" outline="0" axis="axisValues" fieldPosition="0"/>
    </format>
    <format dxfId="637">
      <pivotArea dataOnly="0" labelOnly="1" fieldPosition="0">
        <references count="1">
          <reference field="4" count="0"/>
        </references>
      </pivotArea>
    </format>
    <format dxfId="636">
      <pivotArea dataOnly="0" labelOnly="1" grandRow="1" outline="0" fieldPosition="0"/>
    </format>
    <format dxfId="635">
      <pivotArea dataOnly="0" labelOnly="1" outline="0" axis="axisValues" fieldPosition="0"/>
    </format>
    <format dxfId="634">
      <pivotArea type="all" dataOnly="0" outline="0" fieldPosition="0"/>
    </format>
    <format dxfId="633">
      <pivotArea outline="0" collapsedLevelsAreSubtotals="1" fieldPosition="0"/>
    </format>
    <format dxfId="632">
      <pivotArea field="4" type="button" dataOnly="0" labelOnly="1" outline="0" axis="axisRow" fieldPosition="0"/>
    </format>
    <format dxfId="631">
      <pivotArea dataOnly="0" labelOnly="1" outline="0" axis="axisValues" fieldPosition="0"/>
    </format>
    <format dxfId="630">
      <pivotArea dataOnly="0" labelOnly="1" fieldPosition="0">
        <references count="1">
          <reference field="4" count="0"/>
        </references>
      </pivotArea>
    </format>
    <format dxfId="629">
      <pivotArea dataOnly="0" labelOnly="1" grandRow="1" outline="0" fieldPosition="0"/>
    </format>
    <format dxfId="62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16"/>
  <sheetViews>
    <sheetView topLeftCell="A229" workbookViewId="0">
      <selection activeCell="C32" sqref="C32"/>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xr:uid="{00000000-0009-0000-0000-000000000000}"/>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5"/>
  <sheetViews>
    <sheetView topLeftCell="A121" zoomScale="90" zoomScaleNormal="90" workbookViewId="0">
      <selection sqref="A1:B1"/>
    </sheetView>
  </sheetViews>
  <sheetFormatPr baseColWidth="10" defaultRowHeight="15" x14ac:dyDescent="0.25"/>
  <cols>
    <col min="1" max="1" width="78.28515625" style="13" bestFit="1" customWidth="1"/>
    <col min="2" max="2" width="12.140625" customWidth="1"/>
    <col min="3" max="3" width="12.28515625" customWidth="1"/>
    <col min="4" max="4" width="12.5703125" bestFit="1" customWidth="1"/>
    <col min="5" max="5" width="11.28515625" bestFit="1" customWidth="1"/>
    <col min="6" max="8" width="11.28515625" customWidth="1"/>
    <col min="9" max="9" width="12.5703125" bestFit="1" customWidth="1"/>
    <col min="10" max="11" width="12.5703125" customWidth="1"/>
    <col min="12" max="12" width="11.85546875" customWidth="1"/>
    <col min="13" max="14" width="12.5703125" customWidth="1"/>
    <col min="15" max="15" width="11.28515625" customWidth="1"/>
    <col min="16" max="16" width="12.85546875" customWidth="1"/>
    <col min="17" max="18" width="11.28515625" customWidth="1"/>
    <col min="19" max="21" width="12.85546875" customWidth="1"/>
    <col min="22" max="22" width="12.85546875" bestFit="1" customWidth="1"/>
  </cols>
  <sheetData>
    <row r="1" spans="1:6" ht="78.75" customHeight="1" x14ac:dyDescent="0.25">
      <c r="A1" s="180" t="s">
        <v>3222</v>
      </c>
      <c r="B1" s="180"/>
      <c r="C1" s="142"/>
      <c r="D1" s="142"/>
      <c r="E1" s="142"/>
      <c r="F1" s="142"/>
    </row>
    <row r="2" spans="1:6" ht="18" customHeight="1" x14ac:dyDescent="0.25">
      <c r="A2" s="20"/>
      <c r="B2" s="20"/>
    </row>
    <row r="3" spans="1:6" x14ac:dyDescent="0.25">
      <c r="A3" s="8" t="s">
        <v>2813</v>
      </c>
      <c r="B3" s="8" t="s">
        <v>2814</v>
      </c>
    </row>
    <row r="4" spans="1:6" ht="30" x14ac:dyDescent="0.25">
      <c r="A4" s="8" t="s">
        <v>2815</v>
      </c>
      <c r="B4" t="s">
        <v>1743</v>
      </c>
      <c r="C4" s="133" t="s">
        <v>2810</v>
      </c>
    </row>
    <row r="5" spans="1:6" x14ac:dyDescent="0.25">
      <c r="A5" s="12" t="s">
        <v>1787</v>
      </c>
      <c r="B5" s="9">
        <v>2</v>
      </c>
      <c r="C5" s="9">
        <v>2</v>
      </c>
    </row>
    <row r="6" spans="1:6" x14ac:dyDescent="0.25">
      <c r="A6" s="12" t="s">
        <v>2809</v>
      </c>
      <c r="B6" s="9">
        <v>16</v>
      </c>
      <c r="C6" s="9">
        <v>16</v>
      </c>
    </row>
    <row r="7" spans="1:6" x14ac:dyDescent="0.25">
      <c r="A7" s="12" t="s">
        <v>2005</v>
      </c>
      <c r="B7" s="9">
        <v>21</v>
      </c>
      <c r="C7" s="9">
        <v>21</v>
      </c>
    </row>
    <row r="8" spans="1:6" x14ac:dyDescent="0.25">
      <c r="A8" s="12" t="s">
        <v>2808</v>
      </c>
      <c r="B8" s="9">
        <v>1</v>
      </c>
      <c r="C8" s="9">
        <v>1</v>
      </c>
    </row>
    <row r="9" spans="1:6" x14ac:dyDescent="0.25">
      <c r="A9" s="12" t="s">
        <v>2971</v>
      </c>
      <c r="B9" s="9">
        <v>1</v>
      </c>
      <c r="C9" s="9">
        <v>1</v>
      </c>
    </row>
    <row r="10" spans="1:6" x14ac:dyDescent="0.25">
      <c r="A10" s="12" t="s">
        <v>2807</v>
      </c>
      <c r="B10" s="9">
        <v>1</v>
      </c>
      <c r="C10" s="9">
        <v>1</v>
      </c>
    </row>
    <row r="11" spans="1:6" x14ac:dyDescent="0.25">
      <c r="A11" s="12" t="s">
        <v>2804</v>
      </c>
      <c r="B11" s="9">
        <v>7</v>
      </c>
      <c r="C11" s="9">
        <v>7</v>
      </c>
    </row>
    <row r="12" spans="1:6" ht="30" x14ac:dyDescent="0.25">
      <c r="A12" s="12" t="s">
        <v>3024</v>
      </c>
      <c r="B12" s="9">
        <v>1</v>
      </c>
      <c r="C12" s="9">
        <v>1</v>
      </c>
    </row>
    <row r="13" spans="1:6" x14ac:dyDescent="0.25">
      <c r="A13" s="12" t="s">
        <v>3206</v>
      </c>
      <c r="B13" s="9">
        <v>2</v>
      </c>
      <c r="C13" s="9">
        <v>2</v>
      </c>
    </row>
    <row r="14" spans="1:6" x14ac:dyDescent="0.25">
      <c r="A14" s="12" t="s">
        <v>3152</v>
      </c>
      <c r="B14" s="9">
        <v>2</v>
      </c>
      <c r="C14" s="9">
        <v>2</v>
      </c>
    </row>
    <row r="15" spans="1:6" x14ac:dyDescent="0.25">
      <c r="A15" s="12" t="s">
        <v>1188</v>
      </c>
      <c r="B15" s="9">
        <v>1</v>
      </c>
      <c r="C15" s="9">
        <v>1</v>
      </c>
    </row>
    <row r="16" spans="1:6" x14ac:dyDescent="0.25">
      <c r="A16" s="12" t="s">
        <v>3205</v>
      </c>
      <c r="B16" s="9">
        <v>1</v>
      </c>
      <c r="C16" s="9">
        <v>1</v>
      </c>
    </row>
    <row r="17" spans="1:7" x14ac:dyDescent="0.25">
      <c r="A17" s="12" t="s">
        <v>2810</v>
      </c>
      <c r="B17" s="9">
        <v>56</v>
      </c>
      <c r="C17" s="9">
        <v>56</v>
      </c>
    </row>
    <row r="18" spans="1:7" x14ac:dyDescent="0.25">
      <c r="A18" s="12"/>
      <c r="B18" s="9"/>
      <c r="C18" s="9"/>
    </row>
    <row r="19" spans="1:7" x14ac:dyDescent="0.25">
      <c r="A19" s="12"/>
      <c r="B19" s="9"/>
      <c r="C19" s="9"/>
    </row>
    <row r="20" spans="1:7" ht="15.75" x14ac:dyDescent="0.25">
      <c r="A20"/>
      <c r="F20" s="127"/>
    </row>
    <row r="21" spans="1:7" ht="15.75" x14ac:dyDescent="0.25">
      <c r="A21"/>
      <c r="F21" s="127"/>
    </row>
    <row r="22" spans="1:7" ht="40.5" customHeight="1" x14ac:dyDescent="0.35">
      <c r="A22" s="179" t="s">
        <v>2984</v>
      </c>
      <c r="B22" s="179"/>
      <c r="C22" s="179"/>
      <c r="D22" s="179"/>
    </row>
    <row r="23" spans="1:7" x14ac:dyDescent="0.25">
      <c r="A23" s="8" t="s">
        <v>24</v>
      </c>
      <c r="B23" t="s">
        <v>1743</v>
      </c>
    </row>
    <row r="24" spans="1:7" ht="21" x14ac:dyDescent="0.35">
      <c r="A24" s="135"/>
    </row>
    <row r="25" spans="1:7" x14ac:dyDescent="0.25">
      <c r="A25" s="11" t="s">
        <v>2813</v>
      </c>
      <c r="B25" s="8" t="s">
        <v>2814</v>
      </c>
    </row>
    <row r="26" spans="1:7" ht="45" x14ac:dyDescent="0.25">
      <c r="A26" s="8" t="s">
        <v>2836</v>
      </c>
      <c r="B26" t="s">
        <v>2983</v>
      </c>
      <c r="C26" s="13" t="s">
        <v>2972</v>
      </c>
      <c r="D26" t="s">
        <v>2810</v>
      </c>
    </row>
    <row r="27" spans="1:7" x14ac:dyDescent="0.25">
      <c r="A27" s="12" t="s">
        <v>1787</v>
      </c>
      <c r="B27" s="22"/>
      <c r="C27" s="22"/>
      <c r="D27" s="22"/>
    </row>
    <row r="28" spans="1:7" x14ac:dyDescent="0.25">
      <c r="A28" s="145" t="s">
        <v>1787</v>
      </c>
      <c r="B28" s="22">
        <v>2</v>
      </c>
      <c r="C28" s="22"/>
      <c r="D28" s="22">
        <v>2</v>
      </c>
      <c r="F28" t="s">
        <v>3212</v>
      </c>
      <c r="G28">
        <v>2</v>
      </c>
    </row>
    <row r="29" spans="1:7" x14ac:dyDescent="0.25">
      <c r="A29" s="12" t="s">
        <v>2809</v>
      </c>
      <c r="B29" s="22"/>
      <c r="C29" s="22"/>
      <c r="D29" s="22"/>
      <c r="F29" t="s">
        <v>3213</v>
      </c>
      <c r="G29">
        <v>13</v>
      </c>
    </row>
    <row r="30" spans="1:7" x14ac:dyDescent="0.25">
      <c r="A30" s="145" t="s">
        <v>481</v>
      </c>
      <c r="B30" s="22">
        <v>8</v>
      </c>
      <c r="C30" s="22"/>
      <c r="D30" s="22">
        <v>8</v>
      </c>
      <c r="F30" t="s">
        <v>3214</v>
      </c>
      <c r="G30">
        <v>13</v>
      </c>
    </row>
    <row r="31" spans="1:7" x14ac:dyDescent="0.25">
      <c r="A31" s="25" t="s">
        <v>307</v>
      </c>
      <c r="B31" s="22">
        <v>4</v>
      </c>
      <c r="C31" s="22">
        <v>3</v>
      </c>
      <c r="D31" s="22">
        <v>7</v>
      </c>
      <c r="F31" t="s">
        <v>3215</v>
      </c>
      <c r="G31">
        <v>1</v>
      </c>
    </row>
    <row r="32" spans="1:7" x14ac:dyDescent="0.25">
      <c r="A32" s="25" t="s">
        <v>3165</v>
      </c>
      <c r="B32" s="22">
        <v>1</v>
      </c>
      <c r="C32" s="22"/>
      <c r="D32" s="22">
        <v>1</v>
      </c>
      <c r="F32" t="s">
        <v>3216</v>
      </c>
      <c r="G32">
        <v>1</v>
      </c>
    </row>
    <row r="33" spans="1:7" x14ac:dyDescent="0.25">
      <c r="A33" s="12" t="s">
        <v>2005</v>
      </c>
      <c r="B33" s="22"/>
      <c r="C33" s="22"/>
      <c r="D33" s="22"/>
      <c r="F33" t="s">
        <v>3217</v>
      </c>
      <c r="G33">
        <v>1</v>
      </c>
    </row>
    <row r="34" spans="1:7" x14ac:dyDescent="0.25">
      <c r="A34" s="145" t="s">
        <v>2805</v>
      </c>
      <c r="B34" s="22"/>
      <c r="C34" s="22">
        <v>5</v>
      </c>
      <c r="D34" s="22">
        <v>5</v>
      </c>
      <c r="F34" t="s">
        <v>3029</v>
      </c>
      <c r="G34">
        <v>5</v>
      </c>
    </row>
    <row r="35" spans="1:7" x14ac:dyDescent="0.25">
      <c r="A35" s="145" t="s">
        <v>1984</v>
      </c>
      <c r="B35" s="22">
        <v>7</v>
      </c>
      <c r="C35" s="22">
        <v>3</v>
      </c>
      <c r="D35" s="22">
        <v>10</v>
      </c>
      <c r="F35" t="s">
        <v>3218</v>
      </c>
      <c r="G35">
        <v>2</v>
      </c>
    </row>
    <row r="36" spans="1:7" x14ac:dyDescent="0.25">
      <c r="A36" s="25" t="s">
        <v>2005</v>
      </c>
      <c r="B36" s="22">
        <v>3</v>
      </c>
      <c r="C36" s="22"/>
      <c r="D36" s="22">
        <v>3</v>
      </c>
      <c r="F36" t="s">
        <v>3219</v>
      </c>
      <c r="G36">
        <v>2</v>
      </c>
    </row>
    <row r="37" spans="1:7" x14ac:dyDescent="0.25">
      <c r="A37" s="25" t="s">
        <v>1910</v>
      </c>
      <c r="B37" s="22">
        <v>3</v>
      </c>
      <c r="C37" s="22"/>
      <c r="D37" s="22">
        <v>3</v>
      </c>
      <c r="F37" t="s">
        <v>1188</v>
      </c>
      <c r="G37">
        <v>1</v>
      </c>
    </row>
    <row r="38" spans="1:7" x14ac:dyDescent="0.25">
      <c r="A38" s="12" t="s">
        <v>2808</v>
      </c>
      <c r="B38" s="22"/>
      <c r="C38" s="22"/>
      <c r="D38" s="22"/>
      <c r="F38" t="s">
        <v>3220</v>
      </c>
      <c r="G38">
        <v>1</v>
      </c>
    </row>
    <row r="39" spans="1:7" x14ac:dyDescent="0.25">
      <c r="A39" s="25" t="s">
        <v>3175</v>
      </c>
      <c r="B39" s="22">
        <v>1</v>
      </c>
      <c r="C39" s="22"/>
      <c r="D39" s="22">
        <v>1</v>
      </c>
    </row>
    <row r="40" spans="1:7" x14ac:dyDescent="0.25">
      <c r="A40" s="12" t="s">
        <v>2971</v>
      </c>
      <c r="B40" s="22"/>
      <c r="C40" s="22"/>
      <c r="D40" s="22"/>
    </row>
    <row r="41" spans="1:7" ht="30" x14ac:dyDescent="0.25">
      <c r="A41" s="145" t="s">
        <v>2946</v>
      </c>
      <c r="B41" s="22">
        <v>1</v>
      </c>
      <c r="C41" s="22"/>
      <c r="D41" s="22">
        <v>1</v>
      </c>
    </row>
    <row r="42" spans="1:7" x14ac:dyDescent="0.25">
      <c r="A42" s="12" t="s">
        <v>2807</v>
      </c>
      <c r="B42" s="22"/>
      <c r="C42" s="22"/>
      <c r="D42" s="22"/>
    </row>
    <row r="43" spans="1:7" x14ac:dyDescent="0.25">
      <c r="A43" s="145" t="s">
        <v>2807</v>
      </c>
      <c r="B43" s="22">
        <v>1</v>
      </c>
      <c r="C43" s="22"/>
      <c r="D43" s="22">
        <v>1</v>
      </c>
    </row>
    <row r="44" spans="1:7" x14ac:dyDescent="0.25">
      <c r="A44" s="12" t="s">
        <v>2804</v>
      </c>
      <c r="B44" s="22"/>
      <c r="C44" s="22"/>
      <c r="D44" s="22"/>
    </row>
    <row r="45" spans="1:7" x14ac:dyDescent="0.25">
      <c r="A45" s="145" t="s">
        <v>3015</v>
      </c>
      <c r="B45" s="22">
        <v>1</v>
      </c>
      <c r="C45" s="22">
        <v>2</v>
      </c>
      <c r="D45" s="22">
        <v>3</v>
      </c>
    </row>
    <row r="46" spans="1:7" x14ac:dyDescent="0.25">
      <c r="A46" s="145" t="s">
        <v>2740</v>
      </c>
      <c r="B46" s="22">
        <v>3</v>
      </c>
      <c r="C46" s="22"/>
      <c r="D46" s="22">
        <v>3</v>
      </c>
    </row>
    <row r="47" spans="1:7" x14ac:dyDescent="0.25">
      <c r="A47" s="145" t="s">
        <v>2804</v>
      </c>
      <c r="B47" s="22">
        <v>1</v>
      </c>
      <c r="C47" s="22"/>
      <c r="D47" s="22">
        <v>1</v>
      </c>
    </row>
    <row r="48" spans="1:7" ht="30" x14ac:dyDescent="0.25">
      <c r="A48" s="12" t="s">
        <v>3024</v>
      </c>
      <c r="B48" s="22"/>
      <c r="C48" s="22"/>
      <c r="D48" s="22"/>
    </row>
    <row r="49" spans="1:4" x14ac:dyDescent="0.25">
      <c r="A49" s="145" t="s">
        <v>3025</v>
      </c>
      <c r="B49" s="22"/>
      <c r="C49" s="22">
        <v>1</v>
      </c>
      <c r="D49" s="22">
        <v>1</v>
      </c>
    </row>
    <row r="50" spans="1:4" ht="30" x14ac:dyDescent="0.25">
      <c r="A50" s="12" t="s">
        <v>3206</v>
      </c>
      <c r="B50" s="22"/>
      <c r="C50" s="22"/>
      <c r="D50" s="22"/>
    </row>
    <row r="51" spans="1:4" x14ac:dyDescent="0.25">
      <c r="A51" s="25" t="s">
        <v>3131</v>
      </c>
      <c r="B51" s="22">
        <v>2</v>
      </c>
      <c r="C51" s="22"/>
      <c r="D51" s="22">
        <v>2</v>
      </c>
    </row>
    <row r="52" spans="1:4" x14ac:dyDescent="0.25">
      <c r="A52" s="12" t="s">
        <v>3152</v>
      </c>
      <c r="B52" s="22"/>
      <c r="C52" s="22"/>
      <c r="D52" s="22"/>
    </row>
    <row r="53" spans="1:4" x14ac:dyDescent="0.25">
      <c r="A53" s="25" t="s">
        <v>3152</v>
      </c>
      <c r="B53" s="22">
        <v>1</v>
      </c>
      <c r="C53" s="22"/>
      <c r="D53" s="22">
        <v>1</v>
      </c>
    </row>
    <row r="54" spans="1:4" x14ac:dyDescent="0.25">
      <c r="A54" s="25" t="s">
        <v>3168</v>
      </c>
      <c r="B54" s="22">
        <v>1</v>
      </c>
      <c r="C54" s="22"/>
      <c r="D54" s="22">
        <v>1</v>
      </c>
    </row>
    <row r="55" spans="1:4" x14ac:dyDescent="0.25">
      <c r="A55" s="12" t="s">
        <v>1188</v>
      </c>
      <c r="B55" s="22"/>
      <c r="C55" s="22"/>
      <c r="D55" s="22"/>
    </row>
    <row r="56" spans="1:4" x14ac:dyDescent="0.25">
      <c r="A56" s="25" t="s">
        <v>1188</v>
      </c>
      <c r="B56" s="22">
        <v>1</v>
      </c>
      <c r="C56" s="22"/>
      <c r="D56" s="22">
        <v>1</v>
      </c>
    </row>
    <row r="57" spans="1:4" x14ac:dyDescent="0.25">
      <c r="A57" s="12" t="s">
        <v>3205</v>
      </c>
      <c r="B57" s="22"/>
      <c r="C57" s="22"/>
      <c r="D57" s="22"/>
    </row>
    <row r="58" spans="1:4" x14ac:dyDescent="0.25">
      <c r="A58" s="25" t="s">
        <v>3201</v>
      </c>
      <c r="B58" s="22">
        <v>1</v>
      </c>
      <c r="C58" s="22"/>
      <c r="D58" s="22">
        <v>1</v>
      </c>
    </row>
    <row r="59" spans="1:4" x14ac:dyDescent="0.25">
      <c r="A59" s="12" t="s">
        <v>2810</v>
      </c>
      <c r="B59" s="22">
        <v>42</v>
      </c>
      <c r="C59" s="22">
        <v>14</v>
      </c>
      <c r="D59" s="22">
        <v>56</v>
      </c>
    </row>
    <row r="60" spans="1:4" x14ac:dyDescent="0.25">
      <c r="A60" s="12"/>
      <c r="B60" s="22"/>
      <c r="C60" s="22"/>
      <c r="D60" s="22"/>
    </row>
    <row r="61" spans="1:4" x14ac:dyDescent="0.25">
      <c r="A61" s="12"/>
      <c r="B61" s="22"/>
      <c r="C61" s="22"/>
      <c r="D61" s="22"/>
    </row>
    <row r="62" spans="1:4" x14ac:dyDescent="0.25">
      <c r="A62" s="12"/>
      <c r="B62" s="22"/>
      <c r="C62" s="22"/>
      <c r="D62" s="22"/>
    </row>
    <row r="63" spans="1:4" x14ac:dyDescent="0.25">
      <c r="A63" s="12"/>
      <c r="B63" s="22"/>
      <c r="C63" s="22"/>
      <c r="D63" s="22"/>
    </row>
    <row r="64" spans="1:4" x14ac:dyDescent="0.25">
      <c r="A64" s="12"/>
      <c r="B64" s="22"/>
      <c r="C64" s="22"/>
      <c r="D64" s="22"/>
    </row>
    <row r="65" spans="1:9" x14ac:dyDescent="0.25">
      <c r="A65" s="12"/>
      <c r="B65" s="22"/>
      <c r="C65" s="22"/>
      <c r="D65" s="22"/>
    </row>
    <row r="66" spans="1:9" x14ac:dyDescent="0.25">
      <c r="A66"/>
    </row>
    <row r="67" spans="1:9" x14ac:dyDescent="0.25">
      <c r="A67" s="12"/>
      <c r="B67" s="22"/>
      <c r="C67" s="22"/>
      <c r="D67" s="22"/>
    </row>
    <row r="68" spans="1:9" ht="30" x14ac:dyDescent="0.25">
      <c r="A68" s="11" t="s">
        <v>2800</v>
      </c>
      <c r="B68" t="s">
        <v>1743</v>
      </c>
    </row>
    <row r="69" spans="1:9" x14ac:dyDescent="0.25">
      <c r="A69" s="8" t="s">
        <v>24</v>
      </c>
      <c r="B69" t="s">
        <v>1743</v>
      </c>
    </row>
    <row r="70" spans="1:9" ht="52.5" customHeight="1" x14ac:dyDescent="0.25">
      <c r="A70" s="135" t="s">
        <v>2912</v>
      </c>
    </row>
    <row r="71" spans="1:9" x14ac:dyDescent="0.25">
      <c r="A71" s="11" t="s">
        <v>2811</v>
      </c>
      <c r="B71" s="8" t="s">
        <v>2814</v>
      </c>
    </row>
    <row r="72" spans="1:9" x14ac:dyDescent="0.25">
      <c r="A72" s="8" t="s">
        <v>2815</v>
      </c>
      <c r="B72" t="s">
        <v>2981</v>
      </c>
      <c r="C72" t="s">
        <v>3127</v>
      </c>
      <c r="D72" t="s">
        <v>2995</v>
      </c>
      <c r="E72" t="s">
        <v>3054</v>
      </c>
      <c r="F72" t="s">
        <v>3133</v>
      </c>
      <c r="G72" t="s">
        <v>3097</v>
      </c>
      <c r="H72" t="s">
        <v>3081</v>
      </c>
      <c r="I72" t="s">
        <v>2810</v>
      </c>
    </row>
    <row r="73" spans="1:9" x14ac:dyDescent="0.25">
      <c r="A73" s="21" t="s">
        <v>1787</v>
      </c>
      <c r="B73" s="178"/>
      <c r="C73" s="178"/>
      <c r="D73" s="126"/>
      <c r="E73" s="126"/>
      <c r="F73" s="126"/>
      <c r="G73" s="126"/>
      <c r="H73" s="126"/>
      <c r="I73" s="126"/>
    </row>
    <row r="74" spans="1:9" x14ac:dyDescent="0.25">
      <c r="A74" s="25" t="s">
        <v>1787</v>
      </c>
      <c r="B74" s="178"/>
      <c r="C74" s="178">
        <v>2</v>
      </c>
      <c r="D74" s="126"/>
      <c r="E74" s="126"/>
      <c r="F74" s="126"/>
      <c r="G74" s="126"/>
      <c r="H74" s="126"/>
      <c r="I74" s="126">
        <v>2</v>
      </c>
    </row>
    <row r="75" spans="1:9" x14ac:dyDescent="0.25">
      <c r="A75" s="21" t="s">
        <v>2809</v>
      </c>
      <c r="B75" s="178"/>
      <c r="C75" s="178"/>
      <c r="D75" s="126"/>
      <c r="E75" s="126"/>
      <c r="F75" s="126"/>
      <c r="G75" s="126"/>
      <c r="H75" s="126"/>
      <c r="I75" s="126"/>
    </row>
    <row r="76" spans="1:9" x14ac:dyDescent="0.25">
      <c r="A76" s="25" t="s">
        <v>481</v>
      </c>
      <c r="B76" s="178"/>
      <c r="C76" s="178"/>
      <c r="D76" s="126"/>
      <c r="E76" s="126">
        <v>7</v>
      </c>
      <c r="F76" s="126"/>
      <c r="G76" s="126"/>
      <c r="H76" s="126">
        <v>1</v>
      </c>
      <c r="I76" s="126">
        <v>8</v>
      </c>
    </row>
    <row r="77" spans="1:9" x14ac:dyDescent="0.25">
      <c r="A77" s="25" t="s">
        <v>307</v>
      </c>
      <c r="B77" s="178"/>
      <c r="C77" s="178"/>
      <c r="D77" s="126"/>
      <c r="E77" s="126"/>
      <c r="F77" s="126"/>
      <c r="G77" s="126"/>
      <c r="H77" s="126">
        <v>4</v>
      </c>
      <c r="I77" s="126">
        <v>4</v>
      </c>
    </row>
    <row r="78" spans="1:9" x14ac:dyDescent="0.25">
      <c r="A78" s="25" t="s">
        <v>3165</v>
      </c>
      <c r="B78" s="178"/>
      <c r="C78" s="178"/>
      <c r="D78" s="126"/>
      <c r="E78" s="126">
        <v>1</v>
      </c>
      <c r="F78" s="126"/>
      <c r="G78" s="126"/>
      <c r="H78" s="126"/>
      <c r="I78" s="126">
        <v>1</v>
      </c>
    </row>
    <row r="79" spans="1:9" x14ac:dyDescent="0.25">
      <c r="A79" s="12" t="s">
        <v>2005</v>
      </c>
      <c r="B79" s="178"/>
      <c r="C79" s="178"/>
      <c r="D79" s="126"/>
      <c r="E79" s="126"/>
      <c r="F79" s="126"/>
      <c r="G79" s="126"/>
      <c r="H79" s="126"/>
      <c r="I79" s="126"/>
    </row>
    <row r="80" spans="1:9" x14ac:dyDescent="0.25">
      <c r="A80" s="145" t="s">
        <v>1984</v>
      </c>
      <c r="B80" s="178"/>
      <c r="C80" s="178"/>
      <c r="D80" s="126"/>
      <c r="E80" s="126">
        <v>4</v>
      </c>
      <c r="F80" s="126"/>
      <c r="G80" s="126">
        <v>3</v>
      </c>
      <c r="H80" s="126"/>
      <c r="I80" s="126">
        <v>7</v>
      </c>
    </row>
    <row r="81" spans="1:9" x14ac:dyDescent="0.25">
      <c r="A81" s="25" t="s">
        <v>2005</v>
      </c>
      <c r="B81" s="178"/>
      <c r="C81" s="178"/>
      <c r="D81" s="126"/>
      <c r="E81" s="126">
        <v>3</v>
      </c>
      <c r="F81" s="126"/>
      <c r="G81" s="126"/>
      <c r="H81" s="126"/>
      <c r="I81" s="126">
        <v>3</v>
      </c>
    </row>
    <row r="82" spans="1:9" x14ac:dyDescent="0.25">
      <c r="A82" s="25" t="s">
        <v>1910</v>
      </c>
      <c r="B82" s="178"/>
      <c r="C82" s="178"/>
      <c r="D82" s="126"/>
      <c r="E82" s="126">
        <v>1</v>
      </c>
      <c r="F82" s="126"/>
      <c r="G82" s="126">
        <v>2</v>
      </c>
      <c r="H82" s="126"/>
      <c r="I82" s="126">
        <v>3</v>
      </c>
    </row>
    <row r="83" spans="1:9" x14ac:dyDescent="0.25">
      <c r="A83" s="21" t="s">
        <v>2808</v>
      </c>
      <c r="B83" s="178"/>
      <c r="C83" s="178"/>
      <c r="D83" s="126"/>
      <c r="E83" s="126"/>
      <c r="F83" s="126"/>
      <c r="G83" s="126"/>
      <c r="H83" s="126"/>
      <c r="I83" s="126"/>
    </row>
    <row r="84" spans="1:9" x14ac:dyDescent="0.25">
      <c r="A84" s="25" t="s">
        <v>3175</v>
      </c>
      <c r="B84" s="178"/>
      <c r="C84" s="178"/>
      <c r="D84" s="126"/>
      <c r="E84" s="126"/>
      <c r="F84" s="126"/>
      <c r="G84" s="126"/>
      <c r="H84" s="126">
        <v>1</v>
      </c>
      <c r="I84" s="126">
        <v>1</v>
      </c>
    </row>
    <row r="85" spans="1:9" x14ac:dyDescent="0.25">
      <c r="A85" s="12" t="s">
        <v>2971</v>
      </c>
      <c r="B85" s="178"/>
      <c r="C85" s="178"/>
      <c r="D85" s="126"/>
      <c r="E85" s="126"/>
      <c r="F85" s="126"/>
      <c r="G85" s="126"/>
      <c r="H85" s="126"/>
      <c r="I85" s="126"/>
    </row>
    <row r="86" spans="1:9" ht="30" x14ac:dyDescent="0.25">
      <c r="A86" s="145" t="s">
        <v>2946</v>
      </c>
      <c r="B86" s="178"/>
      <c r="C86" s="178"/>
      <c r="D86" s="126"/>
      <c r="E86" s="126">
        <v>1</v>
      </c>
      <c r="F86" s="126"/>
      <c r="G86" s="126"/>
      <c r="H86" s="126"/>
      <c r="I86" s="126">
        <v>1</v>
      </c>
    </row>
    <row r="87" spans="1:9" x14ac:dyDescent="0.25">
      <c r="A87" s="21" t="s">
        <v>2807</v>
      </c>
      <c r="B87" s="178"/>
      <c r="C87" s="178"/>
      <c r="D87" s="126"/>
      <c r="E87" s="126"/>
      <c r="F87" s="126"/>
      <c r="G87" s="126"/>
      <c r="H87" s="126"/>
      <c r="I87" s="126"/>
    </row>
    <row r="88" spans="1:9" x14ac:dyDescent="0.25">
      <c r="A88" s="25" t="s">
        <v>2807</v>
      </c>
      <c r="B88" s="178"/>
      <c r="C88" s="178"/>
      <c r="D88" s="126"/>
      <c r="E88" s="126">
        <v>1</v>
      </c>
      <c r="F88" s="126"/>
      <c r="G88" s="126"/>
      <c r="H88" s="126"/>
      <c r="I88" s="126">
        <v>1</v>
      </c>
    </row>
    <row r="89" spans="1:9" x14ac:dyDescent="0.25">
      <c r="A89" s="12" t="s">
        <v>2804</v>
      </c>
      <c r="B89" s="178"/>
      <c r="C89" s="178"/>
      <c r="D89" s="126"/>
      <c r="E89" s="126"/>
      <c r="F89" s="126"/>
      <c r="G89" s="126"/>
      <c r="H89" s="126"/>
      <c r="I89" s="126"/>
    </row>
    <row r="90" spans="1:9" x14ac:dyDescent="0.25">
      <c r="A90" s="145" t="s">
        <v>3015</v>
      </c>
      <c r="B90" s="178"/>
      <c r="C90" s="178"/>
      <c r="D90" s="126">
        <v>1</v>
      </c>
      <c r="E90" s="126"/>
      <c r="F90" s="126"/>
      <c r="G90" s="126"/>
      <c r="H90" s="126"/>
      <c r="I90" s="126">
        <v>1</v>
      </c>
    </row>
    <row r="91" spans="1:9" x14ac:dyDescent="0.25">
      <c r="A91" s="145" t="s">
        <v>2740</v>
      </c>
      <c r="B91" s="178"/>
      <c r="C91" s="178"/>
      <c r="D91" s="126">
        <v>3</v>
      </c>
      <c r="E91" s="126"/>
      <c r="F91" s="126"/>
      <c r="G91" s="126"/>
      <c r="H91" s="126"/>
      <c r="I91" s="126">
        <v>3</v>
      </c>
    </row>
    <row r="92" spans="1:9" x14ac:dyDescent="0.25">
      <c r="A92" s="145" t="s">
        <v>2804</v>
      </c>
      <c r="B92" s="178">
        <v>1</v>
      </c>
      <c r="C92" s="178"/>
      <c r="D92" s="126"/>
      <c r="E92" s="126"/>
      <c r="F92" s="126"/>
      <c r="G92" s="126"/>
      <c r="H92" s="126"/>
      <c r="I92" s="126">
        <v>1</v>
      </c>
    </row>
    <row r="93" spans="1:9" x14ac:dyDescent="0.25">
      <c r="A93" s="21" t="s">
        <v>3206</v>
      </c>
      <c r="B93" s="178"/>
      <c r="C93" s="178"/>
      <c r="D93" s="126"/>
      <c r="E93" s="126"/>
      <c r="F93" s="126"/>
      <c r="G93" s="126"/>
      <c r="H93" s="126"/>
      <c r="I93" s="126"/>
    </row>
    <row r="94" spans="1:9" x14ac:dyDescent="0.25">
      <c r="A94" s="25" t="s">
        <v>3131</v>
      </c>
      <c r="B94" s="178"/>
      <c r="C94" s="178"/>
      <c r="D94" s="126"/>
      <c r="E94" s="126"/>
      <c r="F94" s="126">
        <v>2</v>
      </c>
      <c r="G94" s="126"/>
      <c r="H94" s="126"/>
      <c r="I94" s="126">
        <v>2</v>
      </c>
    </row>
    <row r="95" spans="1:9" x14ac:dyDescent="0.25">
      <c r="A95" s="21" t="s">
        <v>3152</v>
      </c>
      <c r="B95" s="178"/>
      <c r="C95" s="178"/>
      <c r="D95" s="126"/>
      <c r="E95" s="126"/>
      <c r="F95" s="126"/>
      <c r="G95" s="126"/>
      <c r="H95" s="126"/>
      <c r="I95" s="126"/>
    </row>
    <row r="96" spans="1:9" x14ac:dyDescent="0.25">
      <c r="A96" s="25" t="s">
        <v>3152</v>
      </c>
      <c r="B96" s="178"/>
      <c r="C96" s="178"/>
      <c r="D96" s="126"/>
      <c r="E96" s="126"/>
      <c r="F96" s="126"/>
      <c r="G96" s="126"/>
      <c r="H96" s="126">
        <v>1</v>
      </c>
      <c r="I96" s="126">
        <v>1</v>
      </c>
    </row>
    <row r="97" spans="1:10" x14ac:dyDescent="0.25">
      <c r="A97" s="25" t="s">
        <v>3168</v>
      </c>
      <c r="B97" s="178"/>
      <c r="C97" s="178"/>
      <c r="D97" s="126"/>
      <c r="E97" s="126"/>
      <c r="F97" s="126"/>
      <c r="G97" s="126"/>
      <c r="H97" s="126">
        <v>1</v>
      </c>
      <c r="I97" s="126">
        <v>1</v>
      </c>
    </row>
    <row r="98" spans="1:10" x14ac:dyDescent="0.25">
      <c r="A98" s="21" t="s">
        <v>1188</v>
      </c>
      <c r="B98" s="178"/>
      <c r="C98" s="178"/>
      <c r="D98" s="126"/>
      <c r="E98" s="126"/>
      <c r="F98" s="126"/>
      <c r="G98" s="126"/>
      <c r="H98" s="126"/>
      <c r="I98" s="126"/>
    </row>
    <row r="99" spans="1:10" x14ac:dyDescent="0.25">
      <c r="A99" s="25" t="s">
        <v>1188</v>
      </c>
      <c r="B99" s="178"/>
      <c r="C99" s="178"/>
      <c r="D99" s="126"/>
      <c r="E99" s="126">
        <v>1</v>
      </c>
      <c r="F99" s="126"/>
      <c r="G99" s="126"/>
      <c r="H99" s="126"/>
      <c r="I99" s="126">
        <v>1</v>
      </c>
    </row>
    <row r="100" spans="1:10" x14ac:dyDescent="0.25">
      <c r="A100" s="21" t="s">
        <v>3205</v>
      </c>
      <c r="B100" s="178"/>
      <c r="C100" s="178"/>
      <c r="D100" s="126"/>
      <c r="E100" s="126"/>
      <c r="F100" s="126"/>
      <c r="G100" s="126"/>
      <c r="H100" s="126"/>
      <c r="I100" s="126"/>
    </row>
    <row r="101" spans="1:10" x14ac:dyDescent="0.25">
      <c r="A101" s="25" t="s">
        <v>3201</v>
      </c>
      <c r="B101" s="178"/>
      <c r="C101" s="178"/>
      <c r="D101" s="126"/>
      <c r="E101" s="126">
        <v>1</v>
      </c>
      <c r="F101" s="126"/>
      <c r="G101" s="126"/>
      <c r="H101" s="126"/>
      <c r="I101" s="126">
        <v>1</v>
      </c>
    </row>
    <row r="102" spans="1:10" x14ac:dyDescent="0.25">
      <c r="A102" s="12" t="s">
        <v>2810</v>
      </c>
      <c r="B102" s="9">
        <v>1</v>
      </c>
      <c r="C102" s="9">
        <v>2</v>
      </c>
      <c r="D102" s="9">
        <v>4</v>
      </c>
      <c r="E102" s="9">
        <v>20</v>
      </c>
      <c r="F102" s="9">
        <v>2</v>
      </c>
      <c r="G102" s="9">
        <v>5</v>
      </c>
      <c r="H102" s="9">
        <v>8</v>
      </c>
      <c r="I102" s="9">
        <v>42</v>
      </c>
    </row>
    <row r="103" spans="1:10" x14ac:dyDescent="0.25">
      <c r="A103" s="12"/>
      <c r="B103" s="9"/>
      <c r="C103" s="9"/>
      <c r="D103" s="9"/>
      <c r="E103" s="9"/>
      <c r="F103" s="9"/>
      <c r="G103" s="9"/>
      <c r="H103" s="9"/>
      <c r="I103" s="9"/>
      <c r="J103" s="9"/>
    </row>
    <row r="104" spans="1:10" x14ac:dyDescent="0.25">
      <c r="A104" s="12"/>
      <c r="B104" s="9"/>
      <c r="C104" s="9"/>
      <c r="D104" s="9"/>
      <c r="E104" s="9"/>
      <c r="F104" s="9"/>
      <c r="G104" s="9"/>
      <c r="H104" s="9"/>
      <c r="I104" s="9"/>
      <c r="J104" s="9"/>
    </row>
    <row r="105" spans="1:10" x14ac:dyDescent="0.25">
      <c r="A105" s="12"/>
      <c r="B105" s="9"/>
      <c r="C105" s="9"/>
      <c r="D105" s="9"/>
      <c r="E105" s="9"/>
      <c r="F105" s="9"/>
      <c r="G105" s="9"/>
      <c r="H105" s="9"/>
      <c r="I105" s="9"/>
      <c r="J105" s="9"/>
    </row>
    <row r="106" spans="1:10" x14ac:dyDescent="0.25">
      <c r="A106" s="12"/>
      <c r="B106" s="9"/>
      <c r="C106" s="9"/>
      <c r="D106" s="9"/>
      <c r="E106" s="9"/>
      <c r="F106" s="9"/>
      <c r="G106" s="9"/>
      <c r="H106" s="9"/>
      <c r="I106" s="9"/>
      <c r="J106" s="9"/>
    </row>
    <row r="107" spans="1:10" x14ac:dyDescent="0.25">
      <c r="A107" s="12"/>
      <c r="B107" s="9"/>
      <c r="C107" s="9"/>
      <c r="D107" s="9"/>
      <c r="E107" s="9"/>
      <c r="F107" s="9"/>
      <c r="G107" s="9"/>
      <c r="H107" s="9"/>
      <c r="I107" s="9"/>
      <c r="J107" s="9"/>
    </row>
    <row r="108" spans="1:10" x14ac:dyDescent="0.25">
      <c r="A108" s="12"/>
      <c r="B108" s="9"/>
      <c r="C108" s="9"/>
      <c r="D108" s="9"/>
      <c r="E108" s="9"/>
      <c r="F108" s="9"/>
      <c r="G108" s="9"/>
      <c r="H108" s="9"/>
      <c r="I108" s="9"/>
      <c r="J108" s="9"/>
    </row>
    <row r="109" spans="1:10" x14ac:dyDescent="0.25">
      <c r="A109" s="12"/>
      <c r="B109" s="9"/>
      <c r="C109" s="9"/>
      <c r="D109" s="9"/>
      <c r="E109" s="9"/>
      <c r="F109" s="9"/>
      <c r="G109" s="9"/>
      <c r="H109" s="9"/>
      <c r="I109" s="9"/>
      <c r="J109" s="9"/>
    </row>
    <row r="110" spans="1:10" x14ac:dyDescent="0.25">
      <c r="A110"/>
    </row>
    <row r="111" spans="1:10" ht="15.75" x14ac:dyDescent="0.25">
      <c r="A111" s="136" t="s">
        <v>2913</v>
      </c>
    </row>
    <row r="112" spans="1:10" ht="15.75" x14ac:dyDescent="0.25">
      <c r="A112" s="137" t="s">
        <v>2914</v>
      </c>
    </row>
    <row r="113" spans="1:5" ht="15.75" x14ac:dyDescent="0.25">
      <c r="A113" s="138" t="s">
        <v>2915</v>
      </c>
      <c r="B113" s="9"/>
      <c r="C113" s="9"/>
      <c r="D113" s="9"/>
      <c r="E113" s="9"/>
    </row>
    <row r="114" spans="1:5" s="15" customFormat="1" ht="15.75" x14ac:dyDescent="0.25">
      <c r="A114" s="139"/>
      <c r="B114" s="140"/>
      <c r="C114" s="140"/>
      <c r="D114" s="140"/>
      <c r="E114" s="140"/>
    </row>
    <row r="115" spans="1:5" s="15" customFormat="1" ht="15.75" x14ac:dyDescent="0.25">
      <c r="A115" s="139"/>
      <c r="B115" s="140"/>
      <c r="C115" s="140"/>
      <c r="D115" s="140"/>
      <c r="E115" s="140"/>
    </row>
    <row r="116" spans="1:5" ht="21" x14ac:dyDescent="0.35">
      <c r="A116" s="134" t="s">
        <v>2911</v>
      </c>
      <c r="B116" s="9"/>
      <c r="C116" s="9"/>
      <c r="D116" s="9"/>
      <c r="E116" s="9"/>
    </row>
    <row r="117" spans="1:5" x14ac:dyDescent="0.25">
      <c r="A117" s="8" t="s">
        <v>24</v>
      </c>
      <c r="B117" t="s">
        <v>1743</v>
      </c>
    </row>
    <row r="119" spans="1:5" ht="60" x14ac:dyDescent="0.25">
      <c r="A119" s="8" t="s">
        <v>2832</v>
      </c>
      <c r="B119" s="13" t="s">
        <v>2833</v>
      </c>
      <c r="C119" s="13" t="s">
        <v>2834</v>
      </c>
      <c r="D119" s="13" t="s">
        <v>2835</v>
      </c>
    </row>
    <row r="120" spans="1:5" x14ac:dyDescent="0.25">
      <c r="A120" s="12" t="s">
        <v>1787</v>
      </c>
      <c r="B120" s="23">
        <v>2</v>
      </c>
      <c r="C120" s="23"/>
      <c r="D120" s="23"/>
    </row>
    <row r="121" spans="1:5" x14ac:dyDescent="0.25">
      <c r="A121" s="12" t="s">
        <v>2809</v>
      </c>
      <c r="B121" s="23">
        <v>16</v>
      </c>
      <c r="C121" s="23">
        <v>10</v>
      </c>
      <c r="D121" s="23"/>
    </row>
    <row r="122" spans="1:5" x14ac:dyDescent="0.25">
      <c r="A122" s="12" t="s">
        <v>2005</v>
      </c>
      <c r="B122" s="23">
        <v>21</v>
      </c>
      <c r="C122" s="23">
        <v>19</v>
      </c>
      <c r="D122" s="23">
        <v>3</v>
      </c>
    </row>
    <row r="123" spans="1:5" x14ac:dyDescent="0.25">
      <c r="A123" s="12" t="s">
        <v>2808</v>
      </c>
      <c r="B123" s="23">
        <v>1</v>
      </c>
      <c r="C123" s="23"/>
      <c r="D123" s="23"/>
    </row>
    <row r="124" spans="1:5" x14ac:dyDescent="0.25">
      <c r="A124" s="12" t="s">
        <v>2971</v>
      </c>
      <c r="B124" s="23">
        <v>1</v>
      </c>
      <c r="C124" s="23">
        <v>1</v>
      </c>
      <c r="D124" s="23"/>
    </row>
    <row r="125" spans="1:5" x14ac:dyDescent="0.25">
      <c r="A125" s="12" t="s">
        <v>2807</v>
      </c>
      <c r="B125" s="23">
        <v>1</v>
      </c>
      <c r="C125" s="23"/>
      <c r="D125" s="23"/>
    </row>
    <row r="126" spans="1:5" x14ac:dyDescent="0.25">
      <c r="A126" s="12" t="s">
        <v>2804</v>
      </c>
      <c r="B126" s="23">
        <v>7</v>
      </c>
      <c r="C126" s="23">
        <v>7</v>
      </c>
      <c r="D126" s="23"/>
    </row>
    <row r="127" spans="1:5" ht="30" x14ac:dyDescent="0.25">
      <c r="A127" s="12" t="s">
        <v>3024</v>
      </c>
      <c r="B127" s="23">
        <v>1</v>
      </c>
      <c r="C127" s="23"/>
      <c r="D127" s="23"/>
    </row>
    <row r="128" spans="1:5" x14ac:dyDescent="0.25">
      <c r="A128" s="12" t="s">
        <v>3206</v>
      </c>
      <c r="B128" s="23">
        <v>2</v>
      </c>
      <c r="C128" s="23"/>
      <c r="D128" s="23"/>
    </row>
    <row r="129" spans="1:4" x14ac:dyDescent="0.25">
      <c r="A129" s="12" t="s">
        <v>3152</v>
      </c>
      <c r="B129" s="23">
        <v>2</v>
      </c>
      <c r="C129" s="23">
        <v>1</v>
      </c>
      <c r="D129" s="23"/>
    </row>
    <row r="130" spans="1:4" x14ac:dyDescent="0.25">
      <c r="A130" s="12" t="s">
        <v>1188</v>
      </c>
      <c r="B130" s="23">
        <v>1</v>
      </c>
      <c r="C130" s="23"/>
      <c r="D130" s="23"/>
    </row>
    <row r="131" spans="1:4" x14ac:dyDescent="0.25">
      <c r="A131" s="12" t="s">
        <v>3205</v>
      </c>
      <c r="B131" s="23">
        <v>1</v>
      </c>
      <c r="C131" s="23"/>
      <c r="D131" s="23"/>
    </row>
    <row r="132" spans="1:4" x14ac:dyDescent="0.25">
      <c r="A132" s="21" t="s">
        <v>2810</v>
      </c>
      <c r="B132" s="23">
        <v>56</v>
      </c>
      <c r="C132" s="23">
        <v>38</v>
      </c>
      <c r="D132" s="23">
        <v>3</v>
      </c>
    </row>
    <row r="133" spans="1:4" x14ac:dyDescent="0.25">
      <c r="A133"/>
    </row>
    <row r="134" spans="1:4" x14ac:dyDescent="0.25">
      <c r="A134"/>
    </row>
    <row r="135" spans="1:4" x14ac:dyDescent="0.25">
      <c r="A135"/>
    </row>
    <row r="136" spans="1:4" x14ac:dyDescent="0.25">
      <c r="A136"/>
    </row>
    <row r="137" spans="1:4" x14ac:dyDescent="0.25">
      <c r="A137"/>
    </row>
    <row r="138" spans="1:4" x14ac:dyDescent="0.25">
      <c r="A138"/>
    </row>
    <row r="139" spans="1:4" x14ac:dyDescent="0.25">
      <c r="A139"/>
    </row>
    <row r="140" spans="1:4" x14ac:dyDescent="0.25">
      <c r="A140"/>
    </row>
    <row r="141" spans="1:4" x14ac:dyDescent="0.25">
      <c r="A141"/>
    </row>
    <row r="142" spans="1:4" x14ac:dyDescent="0.25">
      <c r="A142"/>
    </row>
    <row r="143" spans="1:4" x14ac:dyDescent="0.25">
      <c r="A143"/>
    </row>
    <row r="144" spans="1:4"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2" x14ac:dyDescent="0.25">
      <c r="A161"/>
    </row>
    <row r="162" spans="1:2" x14ac:dyDescent="0.25">
      <c r="A162"/>
    </row>
    <row r="163" spans="1:2" x14ac:dyDescent="0.25">
      <c r="A163"/>
    </row>
    <row r="164" spans="1:2" x14ac:dyDescent="0.25">
      <c r="A164"/>
      <c r="B164" s="163"/>
    </row>
    <row r="165" spans="1:2" x14ac:dyDescent="0.25">
      <c r="A165"/>
    </row>
    <row r="166" spans="1:2" x14ac:dyDescent="0.25">
      <c r="A166"/>
    </row>
    <row r="167" spans="1:2" x14ac:dyDescent="0.25">
      <c r="A167"/>
    </row>
    <row r="168" spans="1:2" x14ac:dyDescent="0.25">
      <c r="A168"/>
    </row>
    <row r="169" spans="1:2" x14ac:dyDescent="0.25">
      <c r="A169"/>
    </row>
    <row r="170" spans="1:2" x14ac:dyDescent="0.25">
      <c r="A170"/>
    </row>
    <row r="171" spans="1:2" x14ac:dyDescent="0.25">
      <c r="A171"/>
    </row>
    <row r="172" spans="1:2" x14ac:dyDescent="0.25">
      <c r="A172"/>
    </row>
    <row r="173" spans="1:2" x14ac:dyDescent="0.25">
      <c r="A173"/>
    </row>
    <row r="174" spans="1:2" x14ac:dyDescent="0.25">
      <c r="A174"/>
    </row>
    <row r="175" spans="1:2" x14ac:dyDescent="0.25">
      <c r="A175"/>
    </row>
    <row r="176" spans="1:2"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sheetData>
  <mergeCells count="2">
    <mergeCell ref="A22:D22"/>
    <mergeCell ref="A1:B1"/>
  </mergeCells>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66"/>
  <sheetViews>
    <sheetView tabSelected="1" zoomScaleNormal="100" workbookViewId="0">
      <selection activeCell="A22" sqref="A22"/>
    </sheetView>
  </sheetViews>
  <sheetFormatPr baseColWidth="10" defaultRowHeight="15" x14ac:dyDescent="0.25"/>
  <cols>
    <col min="1" max="1" width="11.28515625" customWidth="1"/>
    <col min="2" max="2" width="12.140625" customWidth="1"/>
    <col min="3" max="3" width="26.42578125" customWidth="1"/>
    <col min="4" max="4" width="4.28515625" customWidth="1"/>
    <col min="5" max="5" width="9.5703125" customWidth="1"/>
    <col min="6" max="6" width="6.28515625" customWidth="1"/>
    <col min="7" max="7" width="5.42578125" customWidth="1"/>
    <col min="8" max="8" width="5.5703125" customWidth="1"/>
    <col min="9" max="13" width="11.42578125" customWidth="1"/>
    <col min="14" max="16" width="11.42578125" hidden="1" customWidth="1"/>
    <col min="17" max="20" width="11.42578125" customWidth="1"/>
    <col min="21" max="21" width="7.28515625" customWidth="1"/>
    <col min="22" max="22" width="40.85546875" customWidth="1"/>
    <col min="23" max="24" width="11.42578125" customWidth="1"/>
    <col min="25" max="25" width="12.28515625" customWidth="1"/>
    <col min="26" max="26" width="20" customWidth="1"/>
    <col min="27" max="27" width="39.42578125" customWidth="1"/>
    <col min="28" max="28" width="32.42578125" customWidth="1"/>
    <col min="29" max="31" width="11.42578125" customWidth="1"/>
    <col min="32" max="32" width="16.140625" style="10" customWidth="1"/>
    <col min="33" max="33" width="18.140625" customWidth="1"/>
    <col min="34" max="34" width="69.28515625" customWidth="1"/>
  </cols>
  <sheetData>
    <row r="1" spans="1:34" ht="15.75" x14ac:dyDescent="0.25">
      <c r="A1" s="121" t="s">
        <v>0</v>
      </c>
    </row>
    <row r="2" spans="1:34" ht="42.75" customHeight="1" x14ac:dyDescent="0.25">
      <c r="A2" s="18" t="s">
        <v>2</v>
      </c>
      <c r="B2" s="2" t="s">
        <v>3</v>
      </c>
      <c r="C2" s="2" t="s">
        <v>4</v>
      </c>
      <c r="D2" s="2" t="s">
        <v>5</v>
      </c>
      <c r="E2" s="2" t="s">
        <v>6</v>
      </c>
      <c r="F2" s="2" t="s">
        <v>7</v>
      </c>
      <c r="G2" s="2" t="s">
        <v>8</v>
      </c>
      <c r="H2" s="2" t="s">
        <v>9</v>
      </c>
      <c r="I2" s="2" t="s">
        <v>10</v>
      </c>
      <c r="J2" s="2" t="s">
        <v>11</v>
      </c>
      <c r="K2" s="122" t="s">
        <v>12</v>
      </c>
      <c r="L2" s="122" t="s">
        <v>13</v>
      </c>
      <c r="M2" s="122" t="s">
        <v>14</v>
      </c>
      <c r="N2" s="123" t="s">
        <v>2828</v>
      </c>
      <c r="O2" s="123" t="s">
        <v>2829</v>
      </c>
      <c r="P2" s="123" t="s">
        <v>2830</v>
      </c>
      <c r="Q2" s="122" t="s">
        <v>15</v>
      </c>
      <c r="R2" s="122" t="s">
        <v>16</v>
      </c>
      <c r="S2" s="122" t="s">
        <v>17</v>
      </c>
      <c r="T2" s="122" t="s">
        <v>18</v>
      </c>
      <c r="U2" s="122" t="s">
        <v>19</v>
      </c>
      <c r="V2" s="2" t="s">
        <v>20</v>
      </c>
      <c r="W2" s="2" t="s">
        <v>21</v>
      </c>
      <c r="X2" s="2" t="s">
        <v>22</v>
      </c>
      <c r="Y2" s="2" t="s">
        <v>23</v>
      </c>
      <c r="Z2" s="2" t="s">
        <v>24</v>
      </c>
      <c r="AA2" s="6" t="s">
        <v>3026</v>
      </c>
      <c r="AB2" s="6" t="s">
        <v>3027</v>
      </c>
      <c r="AC2" s="6" t="s">
        <v>2798</v>
      </c>
      <c r="AD2" s="6" t="s">
        <v>2799</v>
      </c>
      <c r="AE2" s="6" t="s">
        <v>2800</v>
      </c>
      <c r="AF2" s="7" t="s">
        <v>2801</v>
      </c>
      <c r="AG2" s="6" t="s">
        <v>2802</v>
      </c>
      <c r="AH2" s="6" t="s">
        <v>2803</v>
      </c>
    </row>
    <row r="3" spans="1:34" s="15" customFormat="1" ht="14.25" customHeight="1" x14ac:dyDescent="0.25">
      <c r="A3" s="141" t="s">
        <v>2916</v>
      </c>
      <c r="B3" s="141" t="s">
        <v>26</v>
      </c>
      <c r="C3" s="141" t="s">
        <v>27</v>
      </c>
      <c r="D3" s="141" t="s">
        <v>28</v>
      </c>
      <c r="E3" s="141">
        <v>2020</v>
      </c>
      <c r="F3" s="141">
        <v>107</v>
      </c>
      <c r="G3" s="141" t="s">
        <v>1975</v>
      </c>
      <c r="H3" s="141">
        <v>2</v>
      </c>
      <c r="I3" s="141" t="s">
        <v>30</v>
      </c>
      <c r="J3" s="141" t="s">
        <v>67</v>
      </c>
      <c r="K3" s="141" t="s">
        <v>32</v>
      </c>
      <c r="L3" s="141" t="s">
        <v>424</v>
      </c>
      <c r="M3" s="141" t="s">
        <v>2917</v>
      </c>
      <c r="N3" s="125" t="s">
        <v>2831</v>
      </c>
      <c r="O3" s="125" t="s">
        <v>2831</v>
      </c>
      <c r="P3" s="124"/>
      <c r="Q3" s="141" t="s">
        <v>2942</v>
      </c>
      <c r="R3" s="141" t="s">
        <v>2943</v>
      </c>
      <c r="S3" s="141" t="s">
        <v>2944</v>
      </c>
      <c r="T3" s="141" t="s">
        <v>2945</v>
      </c>
      <c r="U3" s="141">
        <v>1</v>
      </c>
      <c r="V3" s="141" t="s">
        <v>2946</v>
      </c>
      <c r="W3" s="141" t="s">
        <v>2941</v>
      </c>
      <c r="X3" s="168" t="s">
        <v>3054</v>
      </c>
      <c r="Y3" s="141" t="s">
        <v>42</v>
      </c>
      <c r="Z3" s="141" t="s">
        <v>1743</v>
      </c>
      <c r="AA3" s="17" t="s">
        <v>2971</v>
      </c>
      <c r="AB3" s="99" t="s">
        <v>2946</v>
      </c>
      <c r="AC3" s="19">
        <v>0</v>
      </c>
      <c r="AD3" s="19">
        <v>0</v>
      </c>
      <c r="AE3" s="104" t="s">
        <v>1743</v>
      </c>
      <c r="AF3" s="16">
        <v>44447</v>
      </c>
      <c r="AG3" s="17" t="s">
        <v>3028</v>
      </c>
      <c r="AH3" s="222" t="s">
        <v>3229</v>
      </c>
    </row>
    <row r="4" spans="1:34" s="15" customFormat="1" ht="14.25" customHeight="1" x14ac:dyDescent="0.25">
      <c r="A4" s="141" t="s">
        <v>2916</v>
      </c>
      <c r="B4" s="141" t="s">
        <v>26</v>
      </c>
      <c r="C4" s="141" t="s">
        <v>27</v>
      </c>
      <c r="D4" s="141" t="s">
        <v>28</v>
      </c>
      <c r="E4" s="141">
        <v>2020</v>
      </c>
      <c r="F4" s="141">
        <v>107</v>
      </c>
      <c r="G4" s="17" t="s">
        <v>2067</v>
      </c>
      <c r="H4" s="141">
        <v>1</v>
      </c>
      <c r="I4" s="141" t="s">
        <v>30</v>
      </c>
      <c r="J4" s="141" t="s">
        <v>67</v>
      </c>
      <c r="K4" s="141" t="s">
        <v>32</v>
      </c>
      <c r="L4" s="141" t="s">
        <v>424</v>
      </c>
      <c r="M4" s="141" t="s">
        <v>2918</v>
      </c>
      <c r="N4" s="125" t="s">
        <v>2831</v>
      </c>
      <c r="O4" s="125" t="s">
        <v>2831</v>
      </c>
      <c r="P4" s="124"/>
      <c r="Q4" s="141" t="s">
        <v>2949</v>
      </c>
      <c r="R4" s="141" t="s">
        <v>2950</v>
      </c>
      <c r="S4" s="141" t="s">
        <v>2951</v>
      </c>
      <c r="T4" s="141" t="s">
        <v>2952</v>
      </c>
      <c r="U4" s="141">
        <v>1</v>
      </c>
      <c r="V4" s="141" t="s">
        <v>1984</v>
      </c>
      <c r="W4" s="141" t="s">
        <v>2948</v>
      </c>
      <c r="X4" s="168" t="s">
        <v>2953</v>
      </c>
      <c r="Y4" s="141" t="s">
        <v>42</v>
      </c>
      <c r="Z4" s="141" t="s">
        <v>1743</v>
      </c>
      <c r="AA4" s="14" t="s">
        <v>2005</v>
      </c>
      <c r="AB4" s="99" t="s">
        <v>1984</v>
      </c>
      <c r="AC4" s="19">
        <v>100</v>
      </c>
      <c r="AD4" s="19">
        <v>100</v>
      </c>
      <c r="AE4" s="104" t="s">
        <v>43</v>
      </c>
      <c r="AF4" s="16">
        <v>44385</v>
      </c>
      <c r="AG4" s="144" t="s">
        <v>2812</v>
      </c>
      <c r="AH4" s="222" t="s">
        <v>3208</v>
      </c>
    </row>
    <row r="5" spans="1:34" s="15" customFormat="1" ht="14.25" customHeight="1" x14ac:dyDescent="0.25">
      <c r="A5" s="141" t="s">
        <v>2916</v>
      </c>
      <c r="B5" s="141" t="s">
        <v>26</v>
      </c>
      <c r="C5" s="141" t="s">
        <v>27</v>
      </c>
      <c r="D5" s="141" t="s">
        <v>28</v>
      </c>
      <c r="E5" s="141">
        <v>2020</v>
      </c>
      <c r="F5" s="141">
        <v>107</v>
      </c>
      <c r="G5" s="17" t="s">
        <v>2919</v>
      </c>
      <c r="H5" s="141">
        <v>1</v>
      </c>
      <c r="I5" s="141" t="s">
        <v>30</v>
      </c>
      <c r="J5" s="141" t="s">
        <v>67</v>
      </c>
      <c r="K5" s="141" t="s">
        <v>32</v>
      </c>
      <c r="L5" s="141" t="s">
        <v>424</v>
      </c>
      <c r="M5" s="141" t="s">
        <v>2920</v>
      </c>
      <c r="N5" s="125" t="s">
        <v>2831</v>
      </c>
      <c r="O5" s="125" t="s">
        <v>2831</v>
      </c>
      <c r="P5" s="124"/>
      <c r="Q5" s="141" t="s">
        <v>2954</v>
      </c>
      <c r="R5" s="17" t="s">
        <v>2955</v>
      </c>
      <c r="S5" s="141" t="s">
        <v>2956</v>
      </c>
      <c r="T5" s="141" t="s">
        <v>2957</v>
      </c>
      <c r="U5" s="141">
        <v>1</v>
      </c>
      <c r="V5" s="141" t="s">
        <v>2805</v>
      </c>
      <c r="W5" s="141" t="s">
        <v>2948</v>
      </c>
      <c r="X5" s="168" t="s">
        <v>2953</v>
      </c>
      <c r="Y5" s="141" t="s">
        <v>42</v>
      </c>
      <c r="Z5" s="141" t="s">
        <v>1743</v>
      </c>
      <c r="AA5" s="14" t="s">
        <v>2005</v>
      </c>
      <c r="AB5" s="99" t="s">
        <v>2805</v>
      </c>
      <c r="AC5" s="19">
        <v>100</v>
      </c>
      <c r="AD5" s="19">
        <v>100</v>
      </c>
      <c r="AE5" s="104" t="s">
        <v>43</v>
      </c>
      <c r="AF5" s="16">
        <v>44379</v>
      </c>
      <c r="AG5" s="144" t="s">
        <v>2812</v>
      </c>
      <c r="AH5" s="222" t="s">
        <v>3043</v>
      </c>
    </row>
    <row r="6" spans="1:34" s="15" customFormat="1" ht="14.25" customHeight="1" x14ac:dyDescent="0.25">
      <c r="A6" s="141" t="s">
        <v>2916</v>
      </c>
      <c r="B6" s="141" t="s">
        <v>26</v>
      </c>
      <c r="C6" s="141" t="s">
        <v>27</v>
      </c>
      <c r="D6" s="141" t="s">
        <v>28</v>
      </c>
      <c r="E6" s="141">
        <v>2020</v>
      </c>
      <c r="F6" s="141">
        <v>107</v>
      </c>
      <c r="G6" s="141" t="s">
        <v>2919</v>
      </c>
      <c r="H6" s="141">
        <v>2</v>
      </c>
      <c r="I6" s="141" t="s">
        <v>30</v>
      </c>
      <c r="J6" s="141" t="s">
        <v>67</v>
      </c>
      <c r="K6" s="141" t="s">
        <v>32</v>
      </c>
      <c r="L6" s="141" t="s">
        <v>424</v>
      </c>
      <c r="M6" s="141" t="s">
        <v>2920</v>
      </c>
      <c r="N6" s="125" t="s">
        <v>2831</v>
      </c>
      <c r="O6" s="125" t="s">
        <v>2831</v>
      </c>
      <c r="P6" s="124"/>
      <c r="Q6" s="141" t="s">
        <v>2958</v>
      </c>
      <c r="R6" s="141" t="s">
        <v>2959</v>
      </c>
      <c r="S6" s="141" t="s">
        <v>2956</v>
      </c>
      <c r="T6" s="141" t="s">
        <v>2957</v>
      </c>
      <c r="U6" s="141">
        <v>1</v>
      </c>
      <c r="V6" s="141" t="s">
        <v>2805</v>
      </c>
      <c r="W6" s="141" t="s">
        <v>2948</v>
      </c>
      <c r="X6" s="168" t="s">
        <v>2953</v>
      </c>
      <c r="Y6" s="141" t="s">
        <v>42</v>
      </c>
      <c r="Z6" s="141" t="s">
        <v>1743</v>
      </c>
      <c r="AA6" s="14" t="s">
        <v>2005</v>
      </c>
      <c r="AB6" s="99" t="s">
        <v>2805</v>
      </c>
      <c r="AC6" s="19">
        <v>100</v>
      </c>
      <c r="AD6" s="19">
        <v>100</v>
      </c>
      <c r="AE6" s="104" t="s">
        <v>43</v>
      </c>
      <c r="AF6" s="16">
        <v>44350</v>
      </c>
      <c r="AG6" s="144" t="s">
        <v>2812</v>
      </c>
      <c r="AH6" s="222" t="s">
        <v>3044</v>
      </c>
    </row>
    <row r="7" spans="1:34" s="15" customFormat="1" ht="14.25" customHeight="1" x14ac:dyDescent="0.25">
      <c r="A7" s="141" t="s">
        <v>2916</v>
      </c>
      <c r="B7" s="141" t="s">
        <v>26</v>
      </c>
      <c r="C7" s="141" t="s">
        <v>27</v>
      </c>
      <c r="D7" s="141" t="s">
        <v>28</v>
      </c>
      <c r="E7" s="141">
        <v>2020</v>
      </c>
      <c r="F7" s="141">
        <v>107</v>
      </c>
      <c r="G7" s="141" t="s">
        <v>2921</v>
      </c>
      <c r="H7" s="141">
        <v>1</v>
      </c>
      <c r="I7" s="141" t="s">
        <v>30</v>
      </c>
      <c r="J7" s="141" t="s">
        <v>67</v>
      </c>
      <c r="K7" s="141" t="s">
        <v>32</v>
      </c>
      <c r="L7" s="141" t="s">
        <v>424</v>
      </c>
      <c r="M7" s="141" t="s">
        <v>2922</v>
      </c>
      <c r="N7" s="125" t="s">
        <v>2831</v>
      </c>
      <c r="O7" s="125" t="s">
        <v>2831</v>
      </c>
      <c r="P7" s="124" t="s">
        <v>2831</v>
      </c>
      <c r="Q7" s="141" t="s">
        <v>2960</v>
      </c>
      <c r="R7" s="141" t="s">
        <v>2961</v>
      </c>
      <c r="S7" s="141" t="s">
        <v>1422</v>
      </c>
      <c r="T7" s="141" t="s">
        <v>2947</v>
      </c>
      <c r="U7" s="141">
        <v>1</v>
      </c>
      <c r="V7" s="141" t="s">
        <v>2805</v>
      </c>
      <c r="W7" s="141" t="s">
        <v>2948</v>
      </c>
      <c r="X7" s="168" t="s">
        <v>2953</v>
      </c>
      <c r="Y7" s="141" t="s">
        <v>42</v>
      </c>
      <c r="Z7" s="167" t="s">
        <v>1743</v>
      </c>
      <c r="AA7" s="14" t="s">
        <v>2005</v>
      </c>
      <c r="AB7" s="99" t="s">
        <v>2805</v>
      </c>
      <c r="AC7" s="19">
        <v>100</v>
      </c>
      <c r="AD7" s="19">
        <v>100</v>
      </c>
      <c r="AE7" s="104" t="s">
        <v>43</v>
      </c>
      <c r="AF7" s="16">
        <v>44379</v>
      </c>
      <c r="AG7" s="17" t="s">
        <v>2812</v>
      </c>
      <c r="AH7" s="222" t="s">
        <v>3207</v>
      </c>
    </row>
    <row r="8" spans="1:34" s="15" customFormat="1" ht="14.25" customHeight="1" x14ac:dyDescent="0.25">
      <c r="A8" s="141" t="s">
        <v>2916</v>
      </c>
      <c r="B8" s="141" t="s">
        <v>26</v>
      </c>
      <c r="C8" s="141" t="s">
        <v>27</v>
      </c>
      <c r="D8" s="141" t="s">
        <v>28</v>
      </c>
      <c r="E8" s="141">
        <v>2020</v>
      </c>
      <c r="F8" s="141">
        <v>107</v>
      </c>
      <c r="G8" s="141" t="s">
        <v>2923</v>
      </c>
      <c r="H8" s="141">
        <v>1</v>
      </c>
      <c r="I8" s="141" t="s">
        <v>30</v>
      </c>
      <c r="J8" s="141" t="s">
        <v>67</v>
      </c>
      <c r="K8" s="141" t="s">
        <v>32</v>
      </c>
      <c r="L8" s="141" t="s">
        <v>424</v>
      </c>
      <c r="M8" s="141" t="s">
        <v>2924</v>
      </c>
      <c r="N8" s="125" t="s">
        <v>2831</v>
      </c>
      <c r="O8" s="125" t="s">
        <v>2831</v>
      </c>
      <c r="P8" s="124"/>
      <c r="Q8" s="141" t="s">
        <v>2954</v>
      </c>
      <c r="R8" s="141" t="s">
        <v>2959</v>
      </c>
      <c r="S8" s="141" t="s">
        <v>2956</v>
      </c>
      <c r="T8" s="141" t="s">
        <v>2957</v>
      </c>
      <c r="U8" s="141">
        <v>1</v>
      </c>
      <c r="V8" s="141" t="s">
        <v>2805</v>
      </c>
      <c r="W8" s="141" t="s">
        <v>2948</v>
      </c>
      <c r="X8" s="168" t="s">
        <v>2953</v>
      </c>
      <c r="Y8" s="141" t="s">
        <v>42</v>
      </c>
      <c r="Z8" s="167" t="s">
        <v>1743</v>
      </c>
      <c r="AA8" s="14" t="s">
        <v>2005</v>
      </c>
      <c r="AB8" s="99" t="s">
        <v>2805</v>
      </c>
      <c r="AC8" s="19">
        <v>100</v>
      </c>
      <c r="AD8" s="19">
        <v>100</v>
      </c>
      <c r="AE8" s="104" t="s">
        <v>43</v>
      </c>
      <c r="AF8" s="16">
        <v>44350</v>
      </c>
      <c r="AG8" s="17" t="s">
        <v>2812</v>
      </c>
      <c r="AH8" s="222" t="s">
        <v>3045</v>
      </c>
    </row>
    <row r="9" spans="1:34" s="15" customFormat="1" ht="14.25" customHeight="1" x14ac:dyDescent="0.25">
      <c r="A9" s="141" t="s">
        <v>2916</v>
      </c>
      <c r="B9" s="141" t="s">
        <v>26</v>
      </c>
      <c r="C9" s="141" t="s">
        <v>27</v>
      </c>
      <c r="D9" s="141" t="s">
        <v>28</v>
      </c>
      <c r="E9" s="141">
        <v>2020</v>
      </c>
      <c r="F9" s="141">
        <v>107</v>
      </c>
      <c r="G9" s="141" t="s">
        <v>2923</v>
      </c>
      <c r="H9" s="141">
        <v>2</v>
      </c>
      <c r="I9" s="141" t="s">
        <v>30</v>
      </c>
      <c r="J9" s="141" t="s">
        <v>67</v>
      </c>
      <c r="K9" s="141" t="s">
        <v>32</v>
      </c>
      <c r="L9" s="141" t="s">
        <v>424</v>
      </c>
      <c r="M9" s="141" t="s">
        <v>2924</v>
      </c>
      <c r="N9" s="125" t="s">
        <v>2831</v>
      </c>
      <c r="O9" s="125" t="s">
        <v>2831</v>
      </c>
      <c r="P9" s="124"/>
      <c r="Q9" s="141" t="s">
        <v>2962</v>
      </c>
      <c r="R9" s="141" t="s">
        <v>2959</v>
      </c>
      <c r="S9" s="141" t="s">
        <v>2956</v>
      </c>
      <c r="T9" s="141" t="s">
        <v>2957</v>
      </c>
      <c r="U9" s="141">
        <v>1</v>
      </c>
      <c r="V9" s="141" t="s">
        <v>2805</v>
      </c>
      <c r="W9" s="141" t="s">
        <v>2948</v>
      </c>
      <c r="X9" s="168" t="s">
        <v>2953</v>
      </c>
      <c r="Y9" s="141" t="s">
        <v>42</v>
      </c>
      <c r="Z9" s="167" t="s">
        <v>1743</v>
      </c>
      <c r="AA9" s="14" t="s">
        <v>2005</v>
      </c>
      <c r="AB9" s="99" t="s">
        <v>2805</v>
      </c>
      <c r="AC9" s="19">
        <v>100</v>
      </c>
      <c r="AD9" s="19">
        <v>100</v>
      </c>
      <c r="AE9" s="104" t="s">
        <v>43</v>
      </c>
      <c r="AF9" s="16">
        <v>44350</v>
      </c>
      <c r="AG9" s="17" t="s">
        <v>2812</v>
      </c>
      <c r="AH9" s="222" t="s">
        <v>3046</v>
      </c>
    </row>
    <row r="10" spans="1:34" s="15" customFormat="1" ht="14.25" customHeight="1" x14ac:dyDescent="0.25">
      <c r="A10" s="141" t="s">
        <v>2916</v>
      </c>
      <c r="B10" s="141" t="s">
        <v>26</v>
      </c>
      <c r="C10" s="141" t="s">
        <v>27</v>
      </c>
      <c r="D10" s="141" t="s">
        <v>28</v>
      </c>
      <c r="E10" s="141">
        <v>2020</v>
      </c>
      <c r="F10" s="141">
        <v>107</v>
      </c>
      <c r="G10" s="141" t="s">
        <v>2925</v>
      </c>
      <c r="H10" s="141">
        <v>1</v>
      </c>
      <c r="I10" s="141" t="s">
        <v>30</v>
      </c>
      <c r="J10" s="141" t="s">
        <v>67</v>
      </c>
      <c r="K10" s="141" t="s">
        <v>32</v>
      </c>
      <c r="L10" s="141" t="s">
        <v>424</v>
      </c>
      <c r="M10" s="141" t="s">
        <v>2926</v>
      </c>
      <c r="N10" s="125" t="s">
        <v>2831</v>
      </c>
      <c r="O10" s="125" t="s">
        <v>2831</v>
      </c>
      <c r="P10" s="124" t="s">
        <v>2831</v>
      </c>
      <c r="Q10" s="141" t="s">
        <v>2963</v>
      </c>
      <c r="R10" s="141" t="s">
        <v>2964</v>
      </c>
      <c r="S10" s="141" t="s">
        <v>2965</v>
      </c>
      <c r="T10" s="141" t="s">
        <v>460</v>
      </c>
      <c r="U10" s="141">
        <v>1</v>
      </c>
      <c r="V10" s="141" t="s">
        <v>1984</v>
      </c>
      <c r="W10" s="141" t="s">
        <v>2948</v>
      </c>
      <c r="X10" s="168" t="s">
        <v>2953</v>
      </c>
      <c r="Y10" s="141" t="s">
        <v>42</v>
      </c>
      <c r="Z10" s="167" t="s">
        <v>1743</v>
      </c>
      <c r="AA10" s="14" t="s">
        <v>2005</v>
      </c>
      <c r="AB10" s="99" t="s">
        <v>1984</v>
      </c>
      <c r="AC10" s="19">
        <v>100</v>
      </c>
      <c r="AD10" s="19">
        <v>100</v>
      </c>
      <c r="AE10" s="104" t="s">
        <v>43</v>
      </c>
      <c r="AF10" s="16">
        <v>44174</v>
      </c>
      <c r="AG10" s="17" t="s">
        <v>2812</v>
      </c>
      <c r="AH10" s="222" t="s">
        <v>2987</v>
      </c>
    </row>
    <row r="11" spans="1:34" s="15" customFormat="1" ht="14.25" customHeight="1" x14ac:dyDescent="0.25">
      <c r="A11" s="141" t="s">
        <v>2916</v>
      </c>
      <c r="B11" s="141" t="s">
        <v>26</v>
      </c>
      <c r="C11" s="141" t="s">
        <v>27</v>
      </c>
      <c r="D11" s="141" t="s">
        <v>28</v>
      </c>
      <c r="E11" s="141">
        <v>2020</v>
      </c>
      <c r="F11" s="141">
        <v>107</v>
      </c>
      <c r="G11" s="141" t="s">
        <v>2925</v>
      </c>
      <c r="H11" s="141">
        <v>2</v>
      </c>
      <c r="I11" s="141" t="s">
        <v>30</v>
      </c>
      <c r="J11" s="141" t="s">
        <v>67</v>
      </c>
      <c r="K11" s="141" t="s">
        <v>32</v>
      </c>
      <c r="L11" s="141" t="s">
        <v>424</v>
      </c>
      <c r="M11" s="141" t="s">
        <v>2926</v>
      </c>
      <c r="N11" s="125" t="s">
        <v>2831</v>
      </c>
      <c r="O11" s="125" t="s">
        <v>2831</v>
      </c>
      <c r="P11" s="124" t="s">
        <v>2831</v>
      </c>
      <c r="Q11" s="141" t="s">
        <v>2966</v>
      </c>
      <c r="R11" s="141" t="s">
        <v>2967</v>
      </c>
      <c r="S11" s="141" t="s">
        <v>2968</v>
      </c>
      <c r="T11" s="141" t="s">
        <v>2969</v>
      </c>
      <c r="U11" s="141">
        <v>1</v>
      </c>
      <c r="V11" s="141" t="s">
        <v>1984</v>
      </c>
      <c r="W11" s="141" t="s">
        <v>2948</v>
      </c>
      <c r="X11" s="168" t="s">
        <v>2953</v>
      </c>
      <c r="Y11" s="141" t="s">
        <v>42</v>
      </c>
      <c r="Z11" s="167" t="s">
        <v>1743</v>
      </c>
      <c r="AA11" s="14" t="s">
        <v>2005</v>
      </c>
      <c r="AB11" s="99" t="s">
        <v>1984</v>
      </c>
      <c r="AC11" s="19">
        <v>100</v>
      </c>
      <c r="AD11" s="19">
        <v>100</v>
      </c>
      <c r="AE11" s="143" t="s">
        <v>43</v>
      </c>
      <c r="AF11" s="16">
        <v>44379</v>
      </c>
      <c r="AG11" s="17" t="s">
        <v>2812</v>
      </c>
      <c r="AH11" s="222" t="s">
        <v>3042</v>
      </c>
    </row>
    <row r="12" spans="1:34" s="15" customFormat="1" ht="14.25" customHeight="1" x14ac:dyDescent="0.25">
      <c r="A12" s="141" t="s">
        <v>2973</v>
      </c>
      <c r="B12" s="141" t="s">
        <v>26</v>
      </c>
      <c r="C12" s="141" t="s">
        <v>27</v>
      </c>
      <c r="D12" s="141" t="s">
        <v>28</v>
      </c>
      <c r="E12" s="141">
        <v>2020</v>
      </c>
      <c r="F12" s="141">
        <v>112</v>
      </c>
      <c r="G12" s="141" t="s">
        <v>2974</v>
      </c>
      <c r="H12" s="141">
        <v>1</v>
      </c>
      <c r="I12" s="141" t="s">
        <v>30</v>
      </c>
      <c r="J12" s="141" t="s">
        <v>1723</v>
      </c>
      <c r="K12" s="141" t="s">
        <v>32</v>
      </c>
      <c r="L12" s="141" t="s">
        <v>424</v>
      </c>
      <c r="M12" s="141" t="s">
        <v>2975</v>
      </c>
      <c r="N12" s="125" t="s">
        <v>2831</v>
      </c>
      <c r="O12" s="125" t="s">
        <v>2831</v>
      </c>
      <c r="P12" s="125"/>
      <c r="Q12" s="125" t="s">
        <v>2976</v>
      </c>
      <c r="R12" s="125" t="s">
        <v>2977</v>
      </c>
      <c r="S12" s="124" t="s">
        <v>2978</v>
      </c>
      <c r="T12" s="141" t="s">
        <v>2979</v>
      </c>
      <c r="U12" s="141">
        <v>1</v>
      </c>
      <c r="V12" s="141" t="s">
        <v>2804</v>
      </c>
      <c r="W12" s="141" t="s">
        <v>2980</v>
      </c>
      <c r="X12" s="168" t="s">
        <v>2981</v>
      </c>
      <c r="Y12" s="141" t="s">
        <v>42</v>
      </c>
      <c r="Z12" s="141" t="s">
        <v>1743</v>
      </c>
      <c r="AA12" s="17" t="s">
        <v>2804</v>
      </c>
      <c r="AB12" s="141" t="s">
        <v>2804</v>
      </c>
      <c r="AC12" s="19">
        <v>0</v>
      </c>
      <c r="AD12" s="19">
        <v>0</v>
      </c>
      <c r="AE12" s="104" t="s">
        <v>1743</v>
      </c>
      <c r="AF12" s="16">
        <v>44445</v>
      </c>
      <c r="AG12" s="17" t="s">
        <v>2818</v>
      </c>
      <c r="AH12" s="223" t="s">
        <v>3234</v>
      </c>
    </row>
    <row r="13" spans="1:34" s="15" customFormat="1" ht="14.25" customHeight="1" x14ac:dyDescent="0.25">
      <c r="A13" s="141" t="s">
        <v>2988</v>
      </c>
      <c r="B13" s="141" t="s">
        <v>26</v>
      </c>
      <c r="C13" s="141" t="s">
        <v>27</v>
      </c>
      <c r="D13" s="141" t="s">
        <v>28</v>
      </c>
      <c r="E13" s="141">
        <v>2020</v>
      </c>
      <c r="F13" s="141">
        <v>117</v>
      </c>
      <c r="G13" s="141" t="s">
        <v>1722</v>
      </c>
      <c r="H13" s="141">
        <v>1</v>
      </c>
      <c r="I13" s="141" t="s">
        <v>30</v>
      </c>
      <c r="J13" s="141" t="s">
        <v>1723</v>
      </c>
      <c r="K13" s="141" t="s">
        <v>32</v>
      </c>
      <c r="L13" s="141" t="s">
        <v>424</v>
      </c>
      <c r="M13" s="141" t="s">
        <v>2989</v>
      </c>
      <c r="N13" s="125" t="s">
        <v>2831</v>
      </c>
      <c r="O13" s="125" t="s">
        <v>2831</v>
      </c>
      <c r="P13" s="125"/>
      <c r="Q13" s="125" t="s">
        <v>2990</v>
      </c>
      <c r="R13" s="125" t="s">
        <v>2991</v>
      </c>
      <c r="S13" s="125" t="s">
        <v>2992</v>
      </c>
      <c r="T13" s="125" t="s">
        <v>2993</v>
      </c>
      <c r="U13" s="125">
        <v>2</v>
      </c>
      <c r="V13" s="124" t="s">
        <v>2740</v>
      </c>
      <c r="W13" s="141" t="s">
        <v>2994</v>
      </c>
      <c r="X13" s="168" t="s">
        <v>2995</v>
      </c>
      <c r="Y13" s="141" t="s">
        <v>42</v>
      </c>
      <c r="Z13" s="141" t="s">
        <v>1743</v>
      </c>
      <c r="AA13" s="17" t="s">
        <v>2804</v>
      </c>
      <c r="AB13" s="124" t="s">
        <v>2740</v>
      </c>
      <c r="AC13" s="19">
        <v>0</v>
      </c>
      <c r="AD13" s="19">
        <v>0</v>
      </c>
      <c r="AE13" s="104" t="s">
        <v>1743</v>
      </c>
      <c r="AF13" s="16">
        <v>44445</v>
      </c>
      <c r="AG13" s="17" t="s">
        <v>2818</v>
      </c>
      <c r="AH13" s="223" t="s">
        <v>3235</v>
      </c>
    </row>
    <row r="14" spans="1:34" s="15" customFormat="1" ht="14.25" customHeight="1" x14ac:dyDescent="0.25">
      <c r="A14" s="141" t="s">
        <v>2988</v>
      </c>
      <c r="B14" s="141" t="s">
        <v>26</v>
      </c>
      <c r="C14" s="141" t="s">
        <v>27</v>
      </c>
      <c r="D14" s="141" t="s">
        <v>28</v>
      </c>
      <c r="E14" s="141">
        <v>2020</v>
      </c>
      <c r="F14" s="141">
        <v>117</v>
      </c>
      <c r="G14" s="141" t="s">
        <v>1722</v>
      </c>
      <c r="H14" s="141">
        <v>2</v>
      </c>
      <c r="I14" s="141" t="s">
        <v>30</v>
      </c>
      <c r="J14" s="141" t="s">
        <v>1723</v>
      </c>
      <c r="K14" s="141" t="s">
        <v>32</v>
      </c>
      <c r="L14" s="141" t="s">
        <v>424</v>
      </c>
      <c r="M14" s="141" t="s">
        <v>2989</v>
      </c>
      <c r="N14" s="125" t="s">
        <v>2831</v>
      </c>
      <c r="O14" s="125" t="s">
        <v>2831</v>
      </c>
      <c r="P14" s="125"/>
      <c r="Q14" s="125" t="s">
        <v>2990</v>
      </c>
      <c r="R14" s="125" t="s">
        <v>2996</v>
      </c>
      <c r="S14" s="125" t="s">
        <v>2997</v>
      </c>
      <c r="T14" s="125" t="s">
        <v>2998</v>
      </c>
      <c r="U14" s="125">
        <v>1</v>
      </c>
      <c r="V14" s="124" t="s">
        <v>2740</v>
      </c>
      <c r="W14" s="141" t="s">
        <v>2994</v>
      </c>
      <c r="X14" s="168" t="s">
        <v>2995</v>
      </c>
      <c r="Y14" s="141" t="s">
        <v>42</v>
      </c>
      <c r="Z14" s="141" t="s">
        <v>1743</v>
      </c>
      <c r="AA14" s="17" t="s">
        <v>2804</v>
      </c>
      <c r="AB14" s="124" t="s">
        <v>2740</v>
      </c>
      <c r="AC14" s="19">
        <v>0</v>
      </c>
      <c r="AD14" s="19">
        <v>0</v>
      </c>
      <c r="AE14" s="104" t="s">
        <v>1743</v>
      </c>
      <c r="AF14" s="16">
        <v>44445</v>
      </c>
      <c r="AG14" s="17" t="s">
        <v>2818</v>
      </c>
      <c r="AH14" s="223" t="s">
        <v>3235</v>
      </c>
    </row>
    <row r="15" spans="1:34" s="15" customFormat="1" ht="14.25" customHeight="1" x14ac:dyDescent="0.25">
      <c r="A15" s="141" t="s">
        <v>2988</v>
      </c>
      <c r="B15" s="141" t="s">
        <v>26</v>
      </c>
      <c r="C15" s="141" t="s">
        <v>27</v>
      </c>
      <c r="D15" s="141" t="s">
        <v>28</v>
      </c>
      <c r="E15" s="141">
        <v>2020</v>
      </c>
      <c r="F15" s="141">
        <v>117</v>
      </c>
      <c r="G15" s="141" t="s">
        <v>1802</v>
      </c>
      <c r="H15" s="141">
        <v>1</v>
      </c>
      <c r="I15" s="141" t="s">
        <v>30</v>
      </c>
      <c r="J15" s="141" t="s">
        <v>1723</v>
      </c>
      <c r="K15" s="141" t="s">
        <v>32</v>
      </c>
      <c r="L15" s="141" t="s">
        <v>424</v>
      </c>
      <c r="M15" s="141" t="s">
        <v>2999</v>
      </c>
      <c r="N15" s="125" t="s">
        <v>2831</v>
      </c>
      <c r="O15" s="125" t="s">
        <v>2831</v>
      </c>
      <c r="P15" s="125"/>
      <c r="Q15" s="125" t="s">
        <v>3000</v>
      </c>
      <c r="R15" s="125" t="s">
        <v>3001</v>
      </c>
      <c r="S15" s="125" t="s">
        <v>3002</v>
      </c>
      <c r="T15" s="125" t="s">
        <v>3003</v>
      </c>
      <c r="U15" s="125">
        <v>1</v>
      </c>
      <c r="V15" s="124" t="s">
        <v>2740</v>
      </c>
      <c r="W15" s="141" t="s">
        <v>2994</v>
      </c>
      <c r="X15" s="168" t="s">
        <v>2995</v>
      </c>
      <c r="Y15" s="141" t="s">
        <v>42</v>
      </c>
      <c r="Z15" s="141" t="s">
        <v>1743</v>
      </c>
      <c r="AA15" s="17" t="s">
        <v>2804</v>
      </c>
      <c r="AB15" s="124" t="s">
        <v>2740</v>
      </c>
      <c r="AC15" s="19">
        <v>0</v>
      </c>
      <c r="AD15" s="19">
        <v>0</v>
      </c>
      <c r="AE15" s="104" t="s">
        <v>1743</v>
      </c>
      <c r="AF15" s="16">
        <v>44445</v>
      </c>
      <c r="AG15" s="17" t="s">
        <v>2818</v>
      </c>
      <c r="AH15" s="223" t="s">
        <v>3235</v>
      </c>
    </row>
    <row r="16" spans="1:34" s="15" customFormat="1" ht="14.25" customHeight="1" x14ac:dyDescent="0.25">
      <c r="A16" s="141" t="s">
        <v>2988</v>
      </c>
      <c r="B16" s="141" t="s">
        <v>26</v>
      </c>
      <c r="C16" s="141" t="s">
        <v>27</v>
      </c>
      <c r="D16" s="141" t="s">
        <v>28</v>
      </c>
      <c r="E16" s="141">
        <v>2020</v>
      </c>
      <c r="F16" s="141">
        <v>117</v>
      </c>
      <c r="G16" s="141" t="s">
        <v>1968</v>
      </c>
      <c r="H16" s="141">
        <v>1</v>
      </c>
      <c r="I16" s="141" t="s">
        <v>30</v>
      </c>
      <c r="J16" s="141" t="s">
        <v>1723</v>
      </c>
      <c r="K16" s="141" t="s">
        <v>32</v>
      </c>
      <c r="L16" s="141" t="s">
        <v>424</v>
      </c>
      <c r="M16" s="141" t="s">
        <v>3004</v>
      </c>
      <c r="N16" s="125" t="s">
        <v>2831</v>
      </c>
      <c r="O16" s="125"/>
      <c r="P16" s="125"/>
      <c r="Q16" s="125" t="s">
        <v>3005</v>
      </c>
      <c r="R16" s="125" t="s">
        <v>3006</v>
      </c>
      <c r="S16" s="125" t="s">
        <v>3007</v>
      </c>
      <c r="T16" s="125" t="s">
        <v>3008</v>
      </c>
      <c r="U16" s="125">
        <v>1</v>
      </c>
      <c r="V16" s="124" t="s">
        <v>3009</v>
      </c>
      <c r="W16" s="141" t="s">
        <v>2994</v>
      </c>
      <c r="X16" s="168" t="s">
        <v>2995</v>
      </c>
      <c r="Y16" s="141" t="s">
        <v>42</v>
      </c>
      <c r="Z16" s="141" t="s">
        <v>1743</v>
      </c>
      <c r="AA16" s="17" t="s">
        <v>3024</v>
      </c>
      <c r="AB16" s="125" t="s">
        <v>3025</v>
      </c>
      <c r="AC16" s="19">
        <v>100</v>
      </c>
      <c r="AD16" s="19">
        <v>100</v>
      </c>
      <c r="AE16" s="104" t="s">
        <v>43</v>
      </c>
      <c r="AF16" s="16">
        <v>44384</v>
      </c>
      <c r="AG16" s="17" t="s">
        <v>2818</v>
      </c>
      <c r="AH16" s="223" t="s">
        <v>3209</v>
      </c>
    </row>
    <row r="17" spans="1:34" s="15" customFormat="1" ht="14.25" customHeight="1" x14ac:dyDescent="0.25">
      <c r="A17" s="141" t="s">
        <v>2988</v>
      </c>
      <c r="B17" s="141" t="s">
        <v>26</v>
      </c>
      <c r="C17" s="141" t="s">
        <v>27</v>
      </c>
      <c r="D17" s="141" t="s">
        <v>28</v>
      </c>
      <c r="E17" s="141">
        <v>2020</v>
      </c>
      <c r="F17" s="141">
        <v>117</v>
      </c>
      <c r="G17" s="141" t="s">
        <v>2246</v>
      </c>
      <c r="H17" s="141">
        <v>1</v>
      </c>
      <c r="I17" s="141" t="s">
        <v>30</v>
      </c>
      <c r="J17" s="141" t="s">
        <v>1723</v>
      </c>
      <c r="K17" s="141" t="s">
        <v>32</v>
      </c>
      <c r="L17" s="141" t="s">
        <v>424</v>
      </c>
      <c r="M17" s="141" t="s">
        <v>3010</v>
      </c>
      <c r="N17" s="125" t="s">
        <v>2831</v>
      </c>
      <c r="O17" s="125" t="s">
        <v>2831</v>
      </c>
      <c r="P17" s="125"/>
      <c r="Q17" s="125" t="s">
        <v>3011</v>
      </c>
      <c r="R17" s="125" t="s">
        <v>3012</v>
      </c>
      <c r="S17" s="125" t="s">
        <v>3013</v>
      </c>
      <c r="T17" s="125" t="s">
        <v>3014</v>
      </c>
      <c r="U17" s="125">
        <v>1</v>
      </c>
      <c r="V17" s="124" t="s">
        <v>3015</v>
      </c>
      <c r="W17" s="141" t="s">
        <v>2994</v>
      </c>
      <c r="X17" s="168" t="s">
        <v>3016</v>
      </c>
      <c r="Y17" s="141" t="s">
        <v>42</v>
      </c>
      <c r="Z17" s="141" t="s">
        <v>1743</v>
      </c>
      <c r="AA17" s="17" t="s">
        <v>2804</v>
      </c>
      <c r="AB17" s="124" t="s">
        <v>3015</v>
      </c>
      <c r="AC17" s="19">
        <v>100</v>
      </c>
      <c r="AD17" s="19">
        <v>100</v>
      </c>
      <c r="AE17" s="104" t="s">
        <v>43</v>
      </c>
      <c r="AF17" s="16">
        <v>44384</v>
      </c>
      <c r="AG17" s="17" t="s">
        <v>2818</v>
      </c>
      <c r="AH17" s="223" t="s">
        <v>3210</v>
      </c>
    </row>
    <row r="18" spans="1:34" s="15" customFormat="1" ht="14.25" customHeight="1" x14ac:dyDescent="0.25">
      <c r="A18" s="141" t="s">
        <v>2988</v>
      </c>
      <c r="B18" s="141" t="s">
        <v>26</v>
      </c>
      <c r="C18" s="141" t="s">
        <v>27</v>
      </c>
      <c r="D18" s="141" t="s">
        <v>28</v>
      </c>
      <c r="E18" s="141">
        <v>2020</v>
      </c>
      <c r="F18" s="141">
        <v>117</v>
      </c>
      <c r="G18" s="141" t="s">
        <v>2246</v>
      </c>
      <c r="H18" s="141">
        <v>2</v>
      </c>
      <c r="I18" s="141" t="s">
        <v>30</v>
      </c>
      <c r="J18" s="141" t="s">
        <v>1723</v>
      </c>
      <c r="K18" s="141" t="s">
        <v>32</v>
      </c>
      <c r="L18" s="141" t="s">
        <v>424</v>
      </c>
      <c r="M18" s="141" t="s">
        <v>3010</v>
      </c>
      <c r="N18" s="125" t="s">
        <v>2831</v>
      </c>
      <c r="O18" s="125" t="s">
        <v>2831</v>
      </c>
      <c r="P18" s="125"/>
      <c r="Q18" s="125" t="s">
        <v>3017</v>
      </c>
      <c r="R18" s="125" t="s">
        <v>3018</v>
      </c>
      <c r="S18" s="125" t="s">
        <v>3019</v>
      </c>
      <c r="T18" s="125" t="s">
        <v>3020</v>
      </c>
      <c r="U18" s="125">
        <v>2</v>
      </c>
      <c r="V18" s="124" t="s">
        <v>3015</v>
      </c>
      <c r="W18" s="141" t="s">
        <v>2994</v>
      </c>
      <c r="X18" s="168" t="s">
        <v>3016</v>
      </c>
      <c r="Y18" s="141" t="s">
        <v>42</v>
      </c>
      <c r="Z18" s="141" t="s">
        <v>1743</v>
      </c>
      <c r="AA18" s="17" t="s">
        <v>2804</v>
      </c>
      <c r="AB18" s="124" t="s">
        <v>3015</v>
      </c>
      <c r="AC18" s="19">
        <v>100</v>
      </c>
      <c r="AD18" s="19">
        <v>100</v>
      </c>
      <c r="AE18" s="104" t="s">
        <v>43</v>
      </c>
      <c r="AF18" s="16">
        <v>44384</v>
      </c>
      <c r="AG18" s="17" t="s">
        <v>2818</v>
      </c>
      <c r="AH18" s="223" t="s">
        <v>3211</v>
      </c>
    </row>
    <row r="19" spans="1:34" s="15" customFormat="1" ht="14.25" customHeight="1" x14ac:dyDescent="0.25">
      <c r="A19" s="141" t="s">
        <v>2988</v>
      </c>
      <c r="B19" s="141" t="s">
        <v>26</v>
      </c>
      <c r="C19" s="141" t="s">
        <v>27</v>
      </c>
      <c r="D19" s="141" t="s">
        <v>28</v>
      </c>
      <c r="E19" s="141">
        <v>2020</v>
      </c>
      <c r="F19" s="141">
        <v>117</v>
      </c>
      <c r="G19" s="141" t="s">
        <v>2246</v>
      </c>
      <c r="H19" s="141">
        <v>3</v>
      </c>
      <c r="I19" s="141" t="s">
        <v>30</v>
      </c>
      <c r="J19" s="141" t="s">
        <v>1723</v>
      </c>
      <c r="K19" s="141" t="s">
        <v>32</v>
      </c>
      <c r="L19" s="141" t="s">
        <v>424</v>
      </c>
      <c r="M19" s="141" t="s">
        <v>3010</v>
      </c>
      <c r="N19" s="125" t="s">
        <v>2831</v>
      </c>
      <c r="O19" s="125" t="s">
        <v>2831</v>
      </c>
      <c r="P19" s="125"/>
      <c r="Q19" s="125" t="s">
        <v>3017</v>
      </c>
      <c r="R19" s="125" t="s">
        <v>3021</v>
      </c>
      <c r="S19" s="125" t="s">
        <v>3022</v>
      </c>
      <c r="T19" s="125" t="s">
        <v>3023</v>
      </c>
      <c r="U19" s="125">
        <v>6</v>
      </c>
      <c r="V19" s="124" t="s">
        <v>3015</v>
      </c>
      <c r="W19" s="141" t="s">
        <v>2994</v>
      </c>
      <c r="X19" s="168" t="s">
        <v>2995</v>
      </c>
      <c r="Y19" s="141" t="s">
        <v>42</v>
      </c>
      <c r="Z19" s="141" t="s">
        <v>1743</v>
      </c>
      <c r="AA19" s="17" t="s">
        <v>2804</v>
      </c>
      <c r="AB19" s="124" t="s">
        <v>3015</v>
      </c>
      <c r="AC19" s="19">
        <v>0</v>
      </c>
      <c r="AD19" s="19">
        <v>0</v>
      </c>
      <c r="AE19" s="104" t="s">
        <v>1743</v>
      </c>
      <c r="AF19" s="16">
        <v>44445</v>
      </c>
      <c r="AG19" s="17" t="s">
        <v>2818</v>
      </c>
      <c r="AH19" s="224" t="s">
        <v>3235</v>
      </c>
    </row>
    <row r="20" spans="1:34" ht="14.25" customHeight="1" x14ac:dyDescent="0.25">
      <c r="A20" s="169" t="s">
        <v>3047</v>
      </c>
      <c r="B20" s="169" t="s">
        <v>26</v>
      </c>
      <c r="C20" s="169" t="s">
        <v>27</v>
      </c>
      <c r="D20" s="169" t="s">
        <v>28</v>
      </c>
      <c r="E20" s="169">
        <v>2021</v>
      </c>
      <c r="F20" s="169">
        <v>97</v>
      </c>
      <c r="G20" s="169" t="s">
        <v>1975</v>
      </c>
      <c r="H20" s="169">
        <v>1</v>
      </c>
      <c r="I20" s="169" t="s">
        <v>30</v>
      </c>
      <c r="J20" s="169" t="s">
        <v>67</v>
      </c>
      <c r="K20" s="169" t="s">
        <v>32</v>
      </c>
      <c r="L20" s="169" t="s">
        <v>424</v>
      </c>
      <c r="M20" s="169" t="s">
        <v>3048</v>
      </c>
      <c r="N20" s="169" t="s">
        <v>2831</v>
      </c>
      <c r="O20" s="169" t="s">
        <v>2831</v>
      </c>
      <c r="P20" s="125"/>
      <c r="Q20" s="169" t="s">
        <v>3049</v>
      </c>
      <c r="R20" s="169" t="s">
        <v>3050</v>
      </c>
      <c r="S20" s="169" t="s">
        <v>3051</v>
      </c>
      <c r="T20" s="169" t="s">
        <v>3052</v>
      </c>
      <c r="U20" s="169">
        <v>1</v>
      </c>
      <c r="V20" s="169" t="s">
        <v>1984</v>
      </c>
      <c r="W20" s="169" t="s">
        <v>3053</v>
      </c>
      <c r="X20" s="168" t="s">
        <v>3054</v>
      </c>
      <c r="Y20" s="169" t="s">
        <v>42</v>
      </c>
      <c r="Z20" s="169" t="s">
        <v>1743</v>
      </c>
      <c r="AA20" s="14" t="s">
        <v>2005</v>
      </c>
      <c r="AB20" s="169" t="s">
        <v>1984</v>
      </c>
      <c r="AC20" s="19">
        <v>0</v>
      </c>
      <c r="AD20" s="19">
        <v>0</v>
      </c>
      <c r="AE20" s="104" t="s">
        <v>1743</v>
      </c>
      <c r="AF20" s="16">
        <v>44445</v>
      </c>
      <c r="AG20" s="17" t="s">
        <v>2812</v>
      </c>
      <c r="AH20" s="224" t="s">
        <v>3236</v>
      </c>
    </row>
    <row r="21" spans="1:34" ht="14.25" customHeight="1" x14ac:dyDescent="0.25">
      <c r="A21" s="169" t="s">
        <v>3047</v>
      </c>
      <c r="B21" s="169" t="s">
        <v>26</v>
      </c>
      <c r="C21" s="169" t="s">
        <v>27</v>
      </c>
      <c r="D21" s="169" t="s">
        <v>28</v>
      </c>
      <c r="E21" s="169">
        <v>2021</v>
      </c>
      <c r="F21" s="169">
        <v>97</v>
      </c>
      <c r="G21" s="169" t="s">
        <v>3055</v>
      </c>
      <c r="H21" s="169">
        <v>1</v>
      </c>
      <c r="I21" s="169" t="s">
        <v>30</v>
      </c>
      <c r="J21" s="169" t="s">
        <v>67</v>
      </c>
      <c r="K21" s="169" t="s">
        <v>32</v>
      </c>
      <c r="L21" s="169" t="s">
        <v>424</v>
      </c>
      <c r="M21" s="169" t="s">
        <v>3056</v>
      </c>
      <c r="N21" s="169" t="s">
        <v>2831</v>
      </c>
      <c r="O21" s="169" t="s">
        <v>2831</v>
      </c>
      <c r="P21" s="125"/>
      <c r="Q21" s="169" t="s">
        <v>3057</v>
      </c>
      <c r="R21" s="169" t="s">
        <v>3058</v>
      </c>
      <c r="S21" s="169" t="s">
        <v>3051</v>
      </c>
      <c r="T21" s="169" t="s">
        <v>3052</v>
      </c>
      <c r="U21" s="169">
        <v>1</v>
      </c>
      <c r="V21" s="169" t="s">
        <v>1984</v>
      </c>
      <c r="W21" s="169" t="s">
        <v>3053</v>
      </c>
      <c r="X21" s="168" t="s">
        <v>3054</v>
      </c>
      <c r="Y21" s="169" t="s">
        <v>42</v>
      </c>
      <c r="Z21" s="169" t="s">
        <v>1743</v>
      </c>
      <c r="AA21" s="14" t="s">
        <v>2005</v>
      </c>
      <c r="AB21" s="169" t="s">
        <v>1984</v>
      </c>
      <c r="AC21" s="19">
        <v>0</v>
      </c>
      <c r="AD21" s="19">
        <v>0</v>
      </c>
      <c r="AE21" s="104" t="s">
        <v>1743</v>
      </c>
      <c r="AF21" s="16">
        <v>44445</v>
      </c>
      <c r="AG21" s="17" t="s">
        <v>2812</v>
      </c>
      <c r="AH21" s="224" t="s">
        <v>3237</v>
      </c>
    </row>
    <row r="22" spans="1:34" ht="14.25" customHeight="1" x14ac:dyDescent="0.25">
      <c r="A22" s="169" t="s">
        <v>3047</v>
      </c>
      <c r="B22" s="169" t="s">
        <v>26</v>
      </c>
      <c r="C22" s="169" t="s">
        <v>27</v>
      </c>
      <c r="D22" s="169" t="s">
        <v>28</v>
      </c>
      <c r="E22" s="169">
        <v>2021</v>
      </c>
      <c r="F22" s="169">
        <v>97</v>
      </c>
      <c r="G22" s="169" t="s">
        <v>3059</v>
      </c>
      <c r="H22" s="169">
        <v>1</v>
      </c>
      <c r="I22" s="169" t="s">
        <v>30</v>
      </c>
      <c r="J22" s="169" t="s">
        <v>67</v>
      </c>
      <c r="K22" s="169" t="s">
        <v>32</v>
      </c>
      <c r="L22" s="169" t="s">
        <v>424</v>
      </c>
      <c r="M22" s="169" t="s">
        <v>3060</v>
      </c>
      <c r="N22" s="169" t="s">
        <v>2831</v>
      </c>
      <c r="O22" s="169" t="s">
        <v>2831</v>
      </c>
      <c r="P22" s="125"/>
      <c r="Q22" s="169" t="s">
        <v>3061</v>
      </c>
      <c r="R22" s="169" t="s">
        <v>3062</v>
      </c>
      <c r="S22" s="169" t="s">
        <v>1749</v>
      </c>
      <c r="T22" s="169" t="s">
        <v>3063</v>
      </c>
      <c r="U22" s="169">
        <v>1</v>
      </c>
      <c r="V22" s="169" t="s">
        <v>1984</v>
      </c>
      <c r="W22" s="169" t="s">
        <v>3053</v>
      </c>
      <c r="X22" s="168" t="s">
        <v>3054</v>
      </c>
      <c r="Y22" s="169" t="s">
        <v>42</v>
      </c>
      <c r="Z22" s="169" t="s">
        <v>1743</v>
      </c>
      <c r="AA22" s="14" t="s">
        <v>2005</v>
      </c>
      <c r="AB22" s="169" t="s">
        <v>1984</v>
      </c>
      <c r="AC22" s="19">
        <v>0</v>
      </c>
      <c r="AD22" s="19">
        <v>0</v>
      </c>
      <c r="AE22" s="104" t="s">
        <v>1743</v>
      </c>
      <c r="AF22" s="16">
        <v>44445</v>
      </c>
      <c r="AG22" s="17" t="s">
        <v>2812</v>
      </c>
      <c r="AH22" s="224" t="s">
        <v>3226</v>
      </c>
    </row>
    <row r="23" spans="1:34" s="15" customFormat="1" ht="14.25" customHeight="1" x14ac:dyDescent="0.25">
      <c r="A23" s="177" t="s">
        <v>3047</v>
      </c>
      <c r="B23" s="177" t="s">
        <v>26</v>
      </c>
      <c r="C23" s="177" t="s">
        <v>27</v>
      </c>
      <c r="D23" s="177" t="s">
        <v>28</v>
      </c>
      <c r="E23" s="177">
        <v>2021</v>
      </c>
      <c r="F23" s="177">
        <v>97</v>
      </c>
      <c r="G23" s="177" t="s">
        <v>3064</v>
      </c>
      <c r="H23" s="177">
        <v>1</v>
      </c>
      <c r="I23" s="177" t="s">
        <v>30</v>
      </c>
      <c r="J23" s="177" t="s">
        <v>67</v>
      </c>
      <c r="K23" s="177" t="s">
        <v>32</v>
      </c>
      <c r="L23" s="177" t="s">
        <v>424</v>
      </c>
      <c r="M23" s="177" t="s">
        <v>3065</v>
      </c>
      <c r="N23" s="169" t="s">
        <v>2831</v>
      </c>
      <c r="O23" s="169" t="s">
        <v>2831</v>
      </c>
      <c r="P23" s="125"/>
      <c r="Q23" s="177" t="s">
        <v>3066</v>
      </c>
      <c r="R23" s="177" t="s">
        <v>3067</v>
      </c>
      <c r="S23" s="177" t="s">
        <v>3068</v>
      </c>
      <c r="T23" s="177" t="s">
        <v>3069</v>
      </c>
      <c r="U23" s="177">
        <v>1</v>
      </c>
      <c r="V23" s="177" t="s">
        <v>1984</v>
      </c>
      <c r="W23" s="177" t="s">
        <v>3053</v>
      </c>
      <c r="X23" s="168" t="s">
        <v>3054</v>
      </c>
      <c r="Y23" s="177" t="s">
        <v>42</v>
      </c>
      <c r="Z23" s="177" t="s">
        <v>1743</v>
      </c>
      <c r="AA23" s="14" t="s">
        <v>2005</v>
      </c>
      <c r="AB23" s="177" t="s">
        <v>1984</v>
      </c>
      <c r="AC23" s="19">
        <v>0</v>
      </c>
      <c r="AD23" s="19">
        <v>0</v>
      </c>
      <c r="AE23" s="104" t="s">
        <v>1743</v>
      </c>
      <c r="AF23" s="16">
        <v>44445</v>
      </c>
      <c r="AG23" s="17" t="s">
        <v>2812</v>
      </c>
      <c r="AH23" s="223" t="s">
        <v>3227</v>
      </c>
    </row>
    <row r="24" spans="1:34" ht="14.25" customHeight="1" x14ac:dyDescent="0.25">
      <c r="A24" s="169" t="s">
        <v>3047</v>
      </c>
      <c r="B24" s="169" t="s">
        <v>26</v>
      </c>
      <c r="C24" s="169" t="s">
        <v>27</v>
      </c>
      <c r="D24" s="169" t="s">
        <v>28</v>
      </c>
      <c r="E24" s="169">
        <v>2021</v>
      </c>
      <c r="F24" s="169">
        <v>97</v>
      </c>
      <c r="G24" s="169" t="s">
        <v>2067</v>
      </c>
      <c r="H24" s="169">
        <v>1</v>
      </c>
      <c r="I24" s="169" t="s">
        <v>30</v>
      </c>
      <c r="J24" s="169" t="s">
        <v>67</v>
      </c>
      <c r="K24" s="169" t="s">
        <v>32</v>
      </c>
      <c r="L24" s="169" t="s">
        <v>424</v>
      </c>
      <c r="M24" s="169" t="s">
        <v>3070</v>
      </c>
      <c r="N24" s="169" t="s">
        <v>2831</v>
      </c>
      <c r="O24" s="169" t="s">
        <v>2831</v>
      </c>
      <c r="P24" s="125"/>
      <c r="Q24" s="169" t="s">
        <v>3071</v>
      </c>
      <c r="R24" s="169" t="s">
        <v>3072</v>
      </c>
      <c r="S24" s="169" t="s">
        <v>3073</v>
      </c>
      <c r="T24" s="169" t="s">
        <v>3074</v>
      </c>
      <c r="U24" s="169">
        <v>1</v>
      </c>
      <c r="V24" s="169" t="s">
        <v>307</v>
      </c>
      <c r="W24" s="169" t="s">
        <v>3075</v>
      </c>
      <c r="X24" s="168" t="s">
        <v>3076</v>
      </c>
      <c r="Y24" s="169" t="s">
        <v>42</v>
      </c>
      <c r="Z24" s="169" t="s">
        <v>1743</v>
      </c>
      <c r="AA24" s="17" t="s">
        <v>2809</v>
      </c>
      <c r="AB24" s="169" t="s">
        <v>307</v>
      </c>
      <c r="AC24" s="19">
        <v>100</v>
      </c>
      <c r="AD24" s="19">
        <v>100</v>
      </c>
      <c r="AE24" s="104" t="s">
        <v>43</v>
      </c>
      <c r="AF24" s="16">
        <v>44447</v>
      </c>
      <c r="AG24" s="17" t="s">
        <v>2985</v>
      </c>
      <c r="AH24" s="224" t="s">
        <v>3238</v>
      </c>
    </row>
    <row r="25" spans="1:34" ht="14.25" customHeight="1" x14ac:dyDescent="0.25">
      <c r="A25" s="169" t="s">
        <v>3047</v>
      </c>
      <c r="B25" s="169" t="s">
        <v>26</v>
      </c>
      <c r="C25" s="169" t="s">
        <v>27</v>
      </c>
      <c r="D25" s="169" t="s">
        <v>28</v>
      </c>
      <c r="E25" s="169">
        <v>2021</v>
      </c>
      <c r="F25" s="169">
        <v>97</v>
      </c>
      <c r="G25" s="169" t="s">
        <v>2067</v>
      </c>
      <c r="H25" s="169">
        <v>2</v>
      </c>
      <c r="I25" s="169" t="s">
        <v>30</v>
      </c>
      <c r="J25" s="169" t="s">
        <v>67</v>
      </c>
      <c r="K25" s="169" t="s">
        <v>32</v>
      </c>
      <c r="L25" s="169" t="s">
        <v>424</v>
      </c>
      <c r="M25" s="169" t="s">
        <v>3070</v>
      </c>
      <c r="N25" s="169" t="s">
        <v>2831</v>
      </c>
      <c r="O25" s="169" t="s">
        <v>2831</v>
      </c>
      <c r="P25" s="125"/>
      <c r="Q25" s="169" t="s">
        <v>3071</v>
      </c>
      <c r="R25" s="169" t="s">
        <v>3077</v>
      </c>
      <c r="S25" s="169" t="s">
        <v>3078</v>
      </c>
      <c r="T25" s="169" t="s">
        <v>3079</v>
      </c>
      <c r="U25" s="169">
        <v>10</v>
      </c>
      <c r="V25" s="169" t="s">
        <v>307</v>
      </c>
      <c r="W25" s="169" t="s">
        <v>3080</v>
      </c>
      <c r="X25" s="168" t="s">
        <v>3081</v>
      </c>
      <c r="Y25" s="169" t="s">
        <v>42</v>
      </c>
      <c r="Z25" s="169" t="s">
        <v>1743</v>
      </c>
      <c r="AA25" s="17" t="s">
        <v>2809</v>
      </c>
      <c r="AB25" s="169" t="s">
        <v>307</v>
      </c>
      <c r="AC25" s="19">
        <v>0</v>
      </c>
      <c r="AD25" s="19">
        <v>0</v>
      </c>
      <c r="AE25" s="104" t="s">
        <v>1743</v>
      </c>
      <c r="AF25" s="16">
        <v>44447</v>
      </c>
      <c r="AG25" s="17" t="s">
        <v>2985</v>
      </c>
      <c r="AH25" s="224" t="s">
        <v>3239</v>
      </c>
    </row>
    <row r="26" spans="1:34" ht="14.25" customHeight="1" x14ac:dyDescent="0.25">
      <c r="A26" s="169" t="s">
        <v>3047</v>
      </c>
      <c r="B26" s="169" t="s">
        <v>26</v>
      </c>
      <c r="C26" s="169" t="s">
        <v>27</v>
      </c>
      <c r="D26" s="169" t="s">
        <v>28</v>
      </c>
      <c r="E26" s="169">
        <v>2021</v>
      </c>
      <c r="F26" s="169">
        <v>97</v>
      </c>
      <c r="G26" s="169" t="s">
        <v>2067</v>
      </c>
      <c r="H26" s="169">
        <v>3</v>
      </c>
      <c r="I26" s="169" t="s">
        <v>30</v>
      </c>
      <c r="J26" s="169" t="s">
        <v>67</v>
      </c>
      <c r="K26" s="169" t="s">
        <v>32</v>
      </c>
      <c r="L26" s="169" t="s">
        <v>424</v>
      </c>
      <c r="M26" s="169" t="s">
        <v>3070</v>
      </c>
      <c r="N26" s="169" t="s">
        <v>2831</v>
      </c>
      <c r="O26" s="169" t="s">
        <v>2831</v>
      </c>
      <c r="P26" s="125"/>
      <c r="Q26" s="169" t="s">
        <v>3071</v>
      </c>
      <c r="R26" s="169" t="s">
        <v>3082</v>
      </c>
      <c r="S26" s="169" t="s">
        <v>3083</v>
      </c>
      <c r="T26" s="169" t="s">
        <v>3084</v>
      </c>
      <c r="U26" s="169">
        <v>5</v>
      </c>
      <c r="V26" s="169" t="s">
        <v>307</v>
      </c>
      <c r="W26" s="169" t="s">
        <v>3080</v>
      </c>
      <c r="X26" s="168" t="s">
        <v>3081</v>
      </c>
      <c r="Y26" s="169" t="s">
        <v>42</v>
      </c>
      <c r="Z26" s="169" t="s">
        <v>1743</v>
      </c>
      <c r="AA26" s="17" t="s">
        <v>2809</v>
      </c>
      <c r="AB26" s="169" t="s">
        <v>307</v>
      </c>
      <c r="AC26" s="19">
        <v>0</v>
      </c>
      <c r="AD26" s="19">
        <v>0</v>
      </c>
      <c r="AE26" s="104" t="s">
        <v>1743</v>
      </c>
      <c r="AF26" s="16">
        <v>44447</v>
      </c>
      <c r="AG26" s="17" t="s">
        <v>2985</v>
      </c>
      <c r="AH26" s="224" t="s">
        <v>3239</v>
      </c>
    </row>
    <row r="27" spans="1:34" ht="14.25" customHeight="1" x14ac:dyDescent="0.25">
      <c r="A27" s="169" t="s">
        <v>3047</v>
      </c>
      <c r="B27" s="169" t="s">
        <v>26</v>
      </c>
      <c r="C27" s="169" t="s">
        <v>27</v>
      </c>
      <c r="D27" s="169" t="s">
        <v>28</v>
      </c>
      <c r="E27" s="169">
        <v>2021</v>
      </c>
      <c r="F27" s="169">
        <v>97</v>
      </c>
      <c r="G27" s="169" t="s">
        <v>2073</v>
      </c>
      <c r="H27" s="169">
        <v>1</v>
      </c>
      <c r="I27" s="169" t="s">
        <v>30</v>
      </c>
      <c r="J27" s="169" t="s">
        <v>67</v>
      </c>
      <c r="K27" s="169" t="s">
        <v>32</v>
      </c>
      <c r="L27" s="169" t="s">
        <v>424</v>
      </c>
      <c r="M27" s="169" t="s">
        <v>3085</v>
      </c>
      <c r="N27" s="169" t="s">
        <v>2831</v>
      </c>
      <c r="O27" s="169" t="s">
        <v>2831</v>
      </c>
      <c r="P27" s="125"/>
      <c r="Q27" s="169" t="s">
        <v>3071</v>
      </c>
      <c r="R27" s="169" t="s">
        <v>3086</v>
      </c>
      <c r="S27" s="169" t="s">
        <v>3087</v>
      </c>
      <c r="T27" s="169" t="s">
        <v>3088</v>
      </c>
      <c r="U27" s="169">
        <v>1</v>
      </c>
      <c r="V27" s="169" t="s">
        <v>307</v>
      </c>
      <c r="W27" s="169" t="s">
        <v>3075</v>
      </c>
      <c r="X27" s="168" t="s">
        <v>3076</v>
      </c>
      <c r="Y27" s="169" t="s">
        <v>42</v>
      </c>
      <c r="Z27" s="169" t="s">
        <v>1743</v>
      </c>
      <c r="AA27" s="17" t="s">
        <v>2809</v>
      </c>
      <c r="AB27" s="169" t="s">
        <v>307</v>
      </c>
      <c r="AC27" s="19">
        <v>100</v>
      </c>
      <c r="AD27" s="19">
        <v>100</v>
      </c>
      <c r="AE27" s="104" t="s">
        <v>43</v>
      </c>
      <c r="AF27" s="16">
        <v>44447</v>
      </c>
      <c r="AG27" s="17" t="s">
        <v>2985</v>
      </c>
      <c r="AH27" s="224" t="s">
        <v>3240</v>
      </c>
    </row>
    <row r="28" spans="1:34" ht="14.25" customHeight="1" x14ac:dyDescent="0.25">
      <c r="A28" s="169" t="s">
        <v>3047</v>
      </c>
      <c r="B28" s="169" t="s">
        <v>26</v>
      </c>
      <c r="C28" s="169" t="s">
        <v>27</v>
      </c>
      <c r="D28" s="169" t="s">
        <v>28</v>
      </c>
      <c r="E28" s="169">
        <v>2021</v>
      </c>
      <c r="F28" s="169">
        <v>97</v>
      </c>
      <c r="G28" s="169" t="s">
        <v>2073</v>
      </c>
      <c r="H28" s="169">
        <v>2</v>
      </c>
      <c r="I28" s="169" t="s">
        <v>30</v>
      </c>
      <c r="J28" s="169" t="s">
        <v>67</v>
      </c>
      <c r="K28" s="169" t="s">
        <v>32</v>
      </c>
      <c r="L28" s="169" t="s">
        <v>424</v>
      </c>
      <c r="M28" s="169" t="s">
        <v>3085</v>
      </c>
      <c r="N28" s="169" t="s">
        <v>2831</v>
      </c>
      <c r="O28" s="169" t="s">
        <v>2831</v>
      </c>
      <c r="P28" s="125"/>
      <c r="Q28" s="169" t="s">
        <v>3071</v>
      </c>
      <c r="R28" s="169" t="s">
        <v>3072</v>
      </c>
      <c r="S28" s="169" t="s">
        <v>3089</v>
      </c>
      <c r="T28" s="169" t="s">
        <v>3074</v>
      </c>
      <c r="U28" s="169">
        <v>1</v>
      </c>
      <c r="V28" s="169" t="s">
        <v>307</v>
      </c>
      <c r="W28" s="169" t="s">
        <v>3075</v>
      </c>
      <c r="X28" s="168" t="s">
        <v>3076</v>
      </c>
      <c r="Y28" s="169" t="s">
        <v>42</v>
      </c>
      <c r="Z28" s="169" t="s">
        <v>1743</v>
      </c>
      <c r="AA28" s="17" t="s">
        <v>2809</v>
      </c>
      <c r="AB28" s="169" t="s">
        <v>307</v>
      </c>
      <c r="AC28" s="19">
        <v>100</v>
      </c>
      <c r="AD28" s="19">
        <v>100</v>
      </c>
      <c r="AE28" s="104" t="s">
        <v>43</v>
      </c>
      <c r="AF28" s="16">
        <v>44447</v>
      </c>
      <c r="AG28" s="17" t="s">
        <v>2985</v>
      </c>
      <c r="AH28" s="224" t="s">
        <v>3238</v>
      </c>
    </row>
    <row r="29" spans="1:34" ht="14.25" customHeight="1" x14ac:dyDescent="0.25">
      <c r="A29" s="169" t="s">
        <v>3047</v>
      </c>
      <c r="B29" s="169" t="s">
        <v>26</v>
      </c>
      <c r="C29" s="169" t="s">
        <v>27</v>
      </c>
      <c r="D29" s="169" t="s">
        <v>28</v>
      </c>
      <c r="E29" s="169">
        <v>2021</v>
      </c>
      <c r="F29" s="169">
        <v>97</v>
      </c>
      <c r="G29" s="169" t="s">
        <v>2073</v>
      </c>
      <c r="H29" s="169">
        <v>3</v>
      </c>
      <c r="I29" s="169" t="s">
        <v>30</v>
      </c>
      <c r="J29" s="169" t="s">
        <v>67</v>
      </c>
      <c r="K29" s="169" t="s">
        <v>32</v>
      </c>
      <c r="L29" s="169" t="s">
        <v>424</v>
      </c>
      <c r="M29" s="169" t="s">
        <v>3085</v>
      </c>
      <c r="N29" s="169" t="s">
        <v>2831</v>
      </c>
      <c r="O29" s="169" t="s">
        <v>2831</v>
      </c>
      <c r="P29" s="125"/>
      <c r="Q29" s="169" t="s">
        <v>3071</v>
      </c>
      <c r="R29" s="169" t="s">
        <v>3077</v>
      </c>
      <c r="S29" s="169" t="s">
        <v>3090</v>
      </c>
      <c r="T29" s="169" t="s">
        <v>3079</v>
      </c>
      <c r="U29" s="169">
        <v>10</v>
      </c>
      <c r="V29" s="169" t="s">
        <v>307</v>
      </c>
      <c r="W29" s="169" t="s">
        <v>3080</v>
      </c>
      <c r="X29" s="168" t="s">
        <v>3081</v>
      </c>
      <c r="Y29" s="169" t="s">
        <v>42</v>
      </c>
      <c r="Z29" s="169" t="s">
        <v>1743</v>
      </c>
      <c r="AA29" s="17" t="s">
        <v>2809</v>
      </c>
      <c r="AB29" s="169" t="s">
        <v>307</v>
      </c>
      <c r="AC29" s="19">
        <v>0</v>
      </c>
      <c r="AD29" s="19">
        <v>0</v>
      </c>
      <c r="AE29" s="104" t="s">
        <v>1743</v>
      </c>
      <c r="AF29" s="16">
        <v>44447</v>
      </c>
      <c r="AG29" s="17" t="s">
        <v>2985</v>
      </c>
      <c r="AH29" s="224" t="s">
        <v>3239</v>
      </c>
    </row>
    <row r="30" spans="1:34" ht="14.25" customHeight="1" x14ac:dyDescent="0.25">
      <c r="A30" s="169" t="s">
        <v>3047</v>
      </c>
      <c r="B30" s="169" t="s">
        <v>26</v>
      </c>
      <c r="C30" s="169" t="s">
        <v>27</v>
      </c>
      <c r="D30" s="169" t="s">
        <v>28</v>
      </c>
      <c r="E30" s="169">
        <v>2021</v>
      </c>
      <c r="F30" s="169">
        <v>97</v>
      </c>
      <c r="G30" s="169" t="s">
        <v>2073</v>
      </c>
      <c r="H30" s="169">
        <v>4</v>
      </c>
      <c r="I30" s="169" t="s">
        <v>30</v>
      </c>
      <c r="J30" s="169" t="s">
        <v>67</v>
      </c>
      <c r="K30" s="169" t="s">
        <v>32</v>
      </c>
      <c r="L30" s="169" t="s">
        <v>424</v>
      </c>
      <c r="M30" s="169" t="s">
        <v>3085</v>
      </c>
      <c r="N30" s="169" t="s">
        <v>2831</v>
      </c>
      <c r="O30" s="169" t="s">
        <v>2831</v>
      </c>
      <c r="P30" s="125"/>
      <c r="Q30" s="169" t="s">
        <v>3071</v>
      </c>
      <c r="R30" s="169" t="s">
        <v>3082</v>
      </c>
      <c r="S30" s="169" t="s">
        <v>3091</v>
      </c>
      <c r="T30" s="169" t="s">
        <v>3084</v>
      </c>
      <c r="U30" s="169">
        <v>5</v>
      </c>
      <c r="V30" s="169" t="s">
        <v>307</v>
      </c>
      <c r="W30" s="169" t="s">
        <v>3080</v>
      </c>
      <c r="X30" s="168" t="s">
        <v>3081</v>
      </c>
      <c r="Y30" s="169" t="s">
        <v>42</v>
      </c>
      <c r="Z30" s="169" t="s">
        <v>1743</v>
      </c>
      <c r="AA30" s="17" t="s">
        <v>2809</v>
      </c>
      <c r="AB30" s="169" t="s">
        <v>307</v>
      </c>
      <c r="AC30" s="19">
        <v>0</v>
      </c>
      <c r="AD30" s="19">
        <v>0</v>
      </c>
      <c r="AE30" s="104" t="s">
        <v>1743</v>
      </c>
      <c r="AF30" s="16">
        <v>44447</v>
      </c>
      <c r="AG30" s="17" t="s">
        <v>2985</v>
      </c>
      <c r="AH30" s="224" t="s">
        <v>3239</v>
      </c>
    </row>
    <row r="31" spans="1:34" s="15" customFormat="1" ht="14.25" customHeight="1" x14ac:dyDescent="0.25">
      <c r="A31" s="177" t="s">
        <v>3047</v>
      </c>
      <c r="B31" s="177" t="s">
        <v>26</v>
      </c>
      <c r="C31" s="177" t="s">
        <v>27</v>
      </c>
      <c r="D31" s="177" t="s">
        <v>28</v>
      </c>
      <c r="E31" s="177">
        <v>2021</v>
      </c>
      <c r="F31" s="177">
        <v>97</v>
      </c>
      <c r="G31" s="177" t="s">
        <v>2085</v>
      </c>
      <c r="H31" s="177">
        <v>1</v>
      </c>
      <c r="I31" s="177" t="s">
        <v>30</v>
      </c>
      <c r="J31" s="177" t="s">
        <v>67</v>
      </c>
      <c r="K31" s="177" t="s">
        <v>32</v>
      </c>
      <c r="L31" s="177" t="s">
        <v>424</v>
      </c>
      <c r="M31" s="177" t="s">
        <v>3092</v>
      </c>
      <c r="N31" s="169" t="s">
        <v>2831</v>
      </c>
      <c r="O31" s="169" t="s">
        <v>2831</v>
      </c>
      <c r="P31" s="125"/>
      <c r="Q31" s="177" t="s">
        <v>3093</v>
      </c>
      <c r="R31" s="177" t="s">
        <v>3094</v>
      </c>
      <c r="S31" s="177" t="s">
        <v>3095</v>
      </c>
      <c r="T31" s="177" t="s">
        <v>3096</v>
      </c>
      <c r="U31" s="177">
        <v>0.3</v>
      </c>
      <c r="V31" s="177" t="s">
        <v>1984</v>
      </c>
      <c r="W31" s="177" t="s">
        <v>3053</v>
      </c>
      <c r="X31" s="168" t="s">
        <v>3097</v>
      </c>
      <c r="Y31" s="177" t="s">
        <v>42</v>
      </c>
      <c r="Z31" s="177" t="s">
        <v>1743</v>
      </c>
      <c r="AA31" s="14" t="s">
        <v>2005</v>
      </c>
      <c r="AB31" s="177" t="s">
        <v>1984</v>
      </c>
      <c r="AC31" s="19">
        <v>0</v>
      </c>
      <c r="AD31" s="19">
        <v>0</v>
      </c>
      <c r="AE31" s="104" t="s">
        <v>1743</v>
      </c>
      <c r="AF31" s="16">
        <v>44445</v>
      </c>
      <c r="AG31" s="17" t="s">
        <v>2812</v>
      </c>
      <c r="AH31" s="224" t="s">
        <v>3226</v>
      </c>
    </row>
    <row r="32" spans="1:34" s="15" customFormat="1" ht="14.25" customHeight="1" x14ac:dyDescent="0.25">
      <c r="A32" s="177" t="s">
        <v>3047</v>
      </c>
      <c r="B32" s="177" t="s">
        <v>26</v>
      </c>
      <c r="C32" s="177" t="s">
        <v>27</v>
      </c>
      <c r="D32" s="177" t="s">
        <v>28</v>
      </c>
      <c r="E32" s="177">
        <v>2021</v>
      </c>
      <c r="F32" s="177">
        <v>97</v>
      </c>
      <c r="G32" s="177" t="s">
        <v>2085</v>
      </c>
      <c r="H32" s="177">
        <v>2</v>
      </c>
      <c r="I32" s="177" t="s">
        <v>30</v>
      </c>
      <c r="J32" s="177" t="s">
        <v>67</v>
      </c>
      <c r="K32" s="177" t="s">
        <v>32</v>
      </c>
      <c r="L32" s="177" t="s">
        <v>424</v>
      </c>
      <c r="M32" s="177" t="s">
        <v>3092</v>
      </c>
      <c r="N32" s="169" t="s">
        <v>2831</v>
      </c>
      <c r="O32" s="169" t="s">
        <v>2831</v>
      </c>
      <c r="P32" s="125"/>
      <c r="Q32" s="177" t="s">
        <v>3093</v>
      </c>
      <c r="R32" s="177" t="s">
        <v>3098</v>
      </c>
      <c r="S32" s="177" t="s">
        <v>3099</v>
      </c>
      <c r="T32" s="177" t="s">
        <v>3100</v>
      </c>
      <c r="U32" s="177">
        <v>1</v>
      </c>
      <c r="V32" s="177" t="s">
        <v>1984</v>
      </c>
      <c r="W32" s="177" t="s">
        <v>3053</v>
      </c>
      <c r="X32" s="168" t="s">
        <v>3097</v>
      </c>
      <c r="Y32" s="177" t="s">
        <v>42</v>
      </c>
      <c r="Z32" s="177" t="s">
        <v>1743</v>
      </c>
      <c r="AA32" s="14" t="s">
        <v>2005</v>
      </c>
      <c r="AB32" s="177" t="s">
        <v>1984</v>
      </c>
      <c r="AC32" s="19">
        <v>0</v>
      </c>
      <c r="AD32" s="19">
        <v>0</v>
      </c>
      <c r="AE32" s="104" t="s">
        <v>1743</v>
      </c>
      <c r="AF32" s="16">
        <v>44445</v>
      </c>
      <c r="AG32" s="17" t="s">
        <v>2812</v>
      </c>
      <c r="AH32" s="224" t="s">
        <v>3226</v>
      </c>
    </row>
    <row r="33" spans="1:34" s="15" customFormat="1" ht="14.25" customHeight="1" x14ac:dyDescent="0.25">
      <c r="A33" s="177" t="s">
        <v>3047</v>
      </c>
      <c r="B33" s="177" t="s">
        <v>26</v>
      </c>
      <c r="C33" s="177" t="s">
        <v>27</v>
      </c>
      <c r="D33" s="177" t="s">
        <v>28</v>
      </c>
      <c r="E33" s="177">
        <v>2021</v>
      </c>
      <c r="F33" s="177">
        <v>97</v>
      </c>
      <c r="G33" s="177" t="s">
        <v>2085</v>
      </c>
      <c r="H33" s="177">
        <v>3</v>
      </c>
      <c r="I33" s="177" t="s">
        <v>30</v>
      </c>
      <c r="J33" s="177" t="s">
        <v>67</v>
      </c>
      <c r="K33" s="177" t="s">
        <v>32</v>
      </c>
      <c r="L33" s="177" t="s">
        <v>424</v>
      </c>
      <c r="M33" s="177" t="s">
        <v>3092</v>
      </c>
      <c r="N33" s="169" t="s">
        <v>2831</v>
      </c>
      <c r="O33" s="169" t="s">
        <v>2831</v>
      </c>
      <c r="P33" s="125"/>
      <c r="Q33" s="177" t="s">
        <v>3093</v>
      </c>
      <c r="R33" s="177" t="s">
        <v>3101</v>
      </c>
      <c r="S33" s="177" t="s">
        <v>3102</v>
      </c>
      <c r="T33" s="177" t="s">
        <v>3103</v>
      </c>
      <c r="U33" s="177">
        <v>1</v>
      </c>
      <c r="V33" s="177" t="s">
        <v>1984</v>
      </c>
      <c r="W33" s="177" t="s">
        <v>3053</v>
      </c>
      <c r="X33" s="168" t="s">
        <v>3097</v>
      </c>
      <c r="Y33" s="177" t="s">
        <v>42</v>
      </c>
      <c r="Z33" s="177" t="s">
        <v>1743</v>
      </c>
      <c r="AA33" s="14" t="s">
        <v>2005</v>
      </c>
      <c r="AB33" s="177" t="s">
        <v>1984</v>
      </c>
      <c r="AC33" s="19">
        <v>0</v>
      </c>
      <c r="AD33" s="19">
        <v>0</v>
      </c>
      <c r="AE33" s="104" t="s">
        <v>1743</v>
      </c>
      <c r="AF33" s="16">
        <v>44445</v>
      </c>
      <c r="AG33" s="17" t="s">
        <v>2812</v>
      </c>
      <c r="AH33" s="223" t="s">
        <v>3228</v>
      </c>
    </row>
    <row r="34" spans="1:34" s="15" customFormat="1" ht="14.25" customHeight="1" x14ac:dyDescent="0.25">
      <c r="A34" s="177" t="s">
        <v>3047</v>
      </c>
      <c r="B34" s="177" t="s">
        <v>26</v>
      </c>
      <c r="C34" s="177" t="s">
        <v>27</v>
      </c>
      <c r="D34" s="177" t="s">
        <v>28</v>
      </c>
      <c r="E34" s="177">
        <v>2021</v>
      </c>
      <c r="F34" s="177">
        <v>97</v>
      </c>
      <c r="G34" s="177" t="s">
        <v>2103</v>
      </c>
      <c r="H34" s="177">
        <v>1</v>
      </c>
      <c r="I34" s="177" t="s">
        <v>30</v>
      </c>
      <c r="J34" s="177" t="s">
        <v>67</v>
      </c>
      <c r="K34" s="177" t="s">
        <v>32</v>
      </c>
      <c r="L34" s="177" t="s">
        <v>424</v>
      </c>
      <c r="M34" s="177" t="s">
        <v>3104</v>
      </c>
      <c r="N34" s="169" t="s">
        <v>2831</v>
      </c>
      <c r="O34" s="169" t="s">
        <v>2831</v>
      </c>
      <c r="P34" s="125"/>
      <c r="Q34" s="177" t="s">
        <v>3105</v>
      </c>
      <c r="R34" s="177" t="s">
        <v>3106</v>
      </c>
      <c r="S34" s="177" t="s">
        <v>3107</v>
      </c>
      <c r="T34" s="177" t="s">
        <v>3108</v>
      </c>
      <c r="U34" s="177">
        <v>1</v>
      </c>
      <c r="V34" s="177" t="s">
        <v>1910</v>
      </c>
      <c r="W34" s="177" t="s">
        <v>3053</v>
      </c>
      <c r="X34" s="168" t="s">
        <v>3097</v>
      </c>
      <c r="Y34" s="177" t="s">
        <v>42</v>
      </c>
      <c r="Z34" s="177" t="s">
        <v>1743</v>
      </c>
      <c r="AA34" s="14" t="s">
        <v>2005</v>
      </c>
      <c r="AB34" s="177" t="s">
        <v>1910</v>
      </c>
      <c r="AC34" s="19">
        <v>0</v>
      </c>
      <c r="AD34" s="19">
        <v>0</v>
      </c>
      <c r="AE34" s="104" t="s">
        <v>1743</v>
      </c>
      <c r="AF34" s="16">
        <v>44445</v>
      </c>
      <c r="AG34" s="17" t="s">
        <v>2812</v>
      </c>
      <c r="AH34" s="224" t="s">
        <v>3223</v>
      </c>
    </row>
    <row r="35" spans="1:34" s="15" customFormat="1" ht="14.25" customHeight="1" x14ac:dyDescent="0.25">
      <c r="A35" s="177" t="s">
        <v>3047</v>
      </c>
      <c r="B35" s="177" t="s">
        <v>26</v>
      </c>
      <c r="C35" s="177" t="s">
        <v>27</v>
      </c>
      <c r="D35" s="177" t="s">
        <v>28</v>
      </c>
      <c r="E35" s="177">
        <v>2021</v>
      </c>
      <c r="F35" s="177">
        <v>97</v>
      </c>
      <c r="G35" s="177" t="s">
        <v>2103</v>
      </c>
      <c r="H35" s="177">
        <v>2</v>
      </c>
      <c r="I35" s="177" t="s">
        <v>30</v>
      </c>
      <c r="J35" s="177" t="s">
        <v>67</v>
      </c>
      <c r="K35" s="177" t="s">
        <v>32</v>
      </c>
      <c r="L35" s="177" t="s">
        <v>424</v>
      </c>
      <c r="M35" s="177" t="s">
        <v>3104</v>
      </c>
      <c r="N35" s="169" t="s">
        <v>2831</v>
      </c>
      <c r="O35" s="169" t="s">
        <v>2831</v>
      </c>
      <c r="P35" s="125"/>
      <c r="Q35" s="177" t="s">
        <v>3105</v>
      </c>
      <c r="R35" s="177" t="s">
        <v>3109</v>
      </c>
      <c r="S35" s="177" t="s">
        <v>3110</v>
      </c>
      <c r="T35" s="177" t="s">
        <v>3111</v>
      </c>
      <c r="U35" s="177">
        <v>0.1</v>
      </c>
      <c r="V35" s="177" t="s">
        <v>1910</v>
      </c>
      <c r="W35" s="177" t="s">
        <v>3112</v>
      </c>
      <c r="X35" s="168" t="s">
        <v>3097</v>
      </c>
      <c r="Y35" s="177" t="s">
        <v>42</v>
      </c>
      <c r="Z35" s="177" t="s">
        <v>1743</v>
      </c>
      <c r="AA35" s="14" t="s">
        <v>2005</v>
      </c>
      <c r="AB35" s="177" t="s">
        <v>1910</v>
      </c>
      <c r="AC35" s="19">
        <v>0</v>
      </c>
      <c r="AD35" s="19">
        <v>0</v>
      </c>
      <c r="AE35" s="104" t="s">
        <v>1743</v>
      </c>
      <c r="AF35" s="16">
        <v>44445</v>
      </c>
      <c r="AG35" s="17" t="s">
        <v>2812</v>
      </c>
      <c r="AH35" s="223" t="s">
        <v>3224</v>
      </c>
    </row>
    <row r="36" spans="1:34" s="15" customFormat="1" ht="14.25" customHeight="1" x14ac:dyDescent="0.25">
      <c r="A36" s="177" t="s">
        <v>3047</v>
      </c>
      <c r="B36" s="177" t="s">
        <v>26</v>
      </c>
      <c r="C36" s="177" t="s">
        <v>27</v>
      </c>
      <c r="D36" s="177" t="s">
        <v>28</v>
      </c>
      <c r="E36" s="177">
        <v>2021</v>
      </c>
      <c r="F36" s="177">
        <v>97</v>
      </c>
      <c r="G36" s="177" t="s">
        <v>3113</v>
      </c>
      <c r="H36" s="177">
        <v>1</v>
      </c>
      <c r="I36" s="177" t="s">
        <v>30</v>
      </c>
      <c r="J36" s="177" t="s">
        <v>67</v>
      </c>
      <c r="K36" s="177" t="s">
        <v>32</v>
      </c>
      <c r="L36" s="177" t="s">
        <v>424</v>
      </c>
      <c r="M36" s="177" t="s">
        <v>3114</v>
      </c>
      <c r="N36" s="170" t="s">
        <v>2831</v>
      </c>
      <c r="O36" s="169" t="s">
        <v>2831</v>
      </c>
      <c r="P36" s="125"/>
      <c r="Q36" s="177" t="s">
        <v>3115</v>
      </c>
      <c r="R36" s="177" t="s">
        <v>3116</v>
      </c>
      <c r="S36" s="177" t="s">
        <v>3117</v>
      </c>
      <c r="T36" s="177" t="s">
        <v>3118</v>
      </c>
      <c r="U36" s="177">
        <v>1</v>
      </c>
      <c r="V36" s="177" t="s">
        <v>1910</v>
      </c>
      <c r="W36" s="177" t="s">
        <v>3053</v>
      </c>
      <c r="X36" s="168" t="s">
        <v>3054</v>
      </c>
      <c r="Y36" s="177" t="s">
        <v>42</v>
      </c>
      <c r="Z36" s="177" t="s">
        <v>1743</v>
      </c>
      <c r="AA36" s="14" t="s">
        <v>2005</v>
      </c>
      <c r="AB36" s="177" t="s">
        <v>1910</v>
      </c>
      <c r="AC36" s="19">
        <v>0</v>
      </c>
      <c r="AD36" s="19">
        <v>0</v>
      </c>
      <c r="AE36" s="104" t="s">
        <v>1743</v>
      </c>
      <c r="AF36" s="16">
        <v>44445</v>
      </c>
      <c r="AG36" s="17" t="s">
        <v>2812</v>
      </c>
      <c r="AH36" s="224" t="s">
        <v>3225</v>
      </c>
    </row>
    <row r="37" spans="1:34" ht="14.25" customHeight="1" x14ac:dyDescent="0.25">
      <c r="A37" s="169" t="s">
        <v>3047</v>
      </c>
      <c r="B37" s="169" t="s">
        <v>26</v>
      </c>
      <c r="C37" s="169" t="s">
        <v>27</v>
      </c>
      <c r="D37" s="169" t="s">
        <v>28</v>
      </c>
      <c r="E37" s="169">
        <v>2021</v>
      </c>
      <c r="F37" s="169">
        <v>97</v>
      </c>
      <c r="G37" s="169" t="s">
        <v>2927</v>
      </c>
      <c r="H37" s="169">
        <v>1</v>
      </c>
      <c r="I37" s="169" t="s">
        <v>30</v>
      </c>
      <c r="J37" s="169" t="s">
        <v>67</v>
      </c>
      <c r="K37" s="169" t="s">
        <v>1017</v>
      </c>
      <c r="L37" s="169" t="s">
        <v>2928</v>
      </c>
      <c r="M37" s="169" t="s">
        <v>3119</v>
      </c>
      <c r="N37" s="169" t="s">
        <v>2831</v>
      </c>
      <c r="O37" s="169"/>
      <c r="P37" s="125"/>
      <c r="Q37" s="169" t="s">
        <v>3120</v>
      </c>
      <c r="R37" s="169" t="s">
        <v>3121</v>
      </c>
      <c r="S37" s="169" t="s">
        <v>3122</v>
      </c>
      <c r="T37" s="169" t="s">
        <v>3123</v>
      </c>
      <c r="U37" s="169">
        <v>1</v>
      </c>
      <c r="V37" s="169" t="s">
        <v>2005</v>
      </c>
      <c r="W37" s="169" t="s">
        <v>3053</v>
      </c>
      <c r="X37" s="168" t="s">
        <v>3054</v>
      </c>
      <c r="Y37" s="169" t="s">
        <v>42</v>
      </c>
      <c r="Z37" s="169" t="s">
        <v>1743</v>
      </c>
      <c r="AA37" s="14" t="s">
        <v>2005</v>
      </c>
      <c r="AB37" s="169" t="s">
        <v>2005</v>
      </c>
      <c r="AC37" s="19">
        <v>0</v>
      </c>
      <c r="AD37" s="19">
        <v>0</v>
      </c>
      <c r="AE37" s="104" t="s">
        <v>1743</v>
      </c>
      <c r="AF37" s="16">
        <v>44445</v>
      </c>
      <c r="AG37" s="17" t="s">
        <v>2812</v>
      </c>
      <c r="AH37" s="224" t="s">
        <v>3226</v>
      </c>
    </row>
    <row r="38" spans="1:34" ht="14.25" customHeight="1" x14ac:dyDescent="0.25">
      <c r="A38" s="169" t="s">
        <v>3047</v>
      </c>
      <c r="B38" s="169" t="s">
        <v>26</v>
      </c>
      <c r="C38" s="169" t="s">
        <v>27</v>
      </c>
      <c r="D38" s="169" t="s">
        <v>28</v>
      </c>
      <c r="E38" s="169">
        <v>2021</v>
      </c>
      <c r="F38" s="169">
        <v>97</v>
      </c>
      <c r="G38" s="169" t="s">
        <v>2927</v>
      </c>
      <c r="H38" s="169">
        <v>2</v>
      </c>
      <c r="I38" s="169" t="s">
        <v>30</v>
      </c>
      <c r="J38" s="169" t="s">
        <v>67</v>
      </c>
      <c r="K38" s="169" t="s">
        <v>1017</v>
      </c>
      <c r="L38" s="169" t="s">
        <v>2928</v>
      </c>
      <c r="M38" s="169" t="s">
        <v>3119</v>
      </c>
      <c r="N38" s="169" t="s">
        <v>2831</v>
      </c>
      <c r="O38" s="169"/>
      <c r="P38" s="125"/>
      <c r="Q38" s="169" t="s">
        <v>3120</v>
      </c>
      <c r="R38" s="169" t="s">
        <v>3124</v>
      </c>
      <c r="S38" s="169" t="s">
        <v>912</v>
      </c>
      <c r="T38" s="169" t="s">
        <v>3125</v>
      </c>
      <c r="U38" s="169">
        <v>1</v>
      </c>
      <c r="V38" s="169" t="s">
        <v>1787</v>
      </c>
      <c r="W38" s="169" t="s">
        <v>3126</v>
      </c>
      <c r="X38" s="168" t="s">
        <v>3127</v>
      </c>
      <c r="Y38" s="169" t="s">
        <v>42</v>
      </c>
      <c r="Z38" s="169" t="s">
        <v>1743</v>
      </c>
      <c r="AA38" s="169" t="s">
        <v>1787</v>
      </c>
      <c r="AB38" s="169" t="s">
        <v>1787</v>
      </c>
      <c r="AC38" s="19">
        <v>0</v>
      </c>
      <c r="AD38" s="19">
        <v>0</v>
      </c>
      <c r="AE38" s="104" t="s">
        <v>1743</v>
      </c>
      <c r="AF38" s="16"/>
      <c r="AG38" s="17"/>
      <c r="AH38" s="224"/>
    </row>
    <row r="39" spans="1:34" ht="14.25" customHeight="1" x14ac:dyDescent="0.25">
      <c r="A39" s="169" t="s">
        <v>3047</v>
      </c>
      <c r="B39" s="169" t="s">
        <v>26</v>
      </c>
      <c r="C39" s="169" t="s">
        <v>27</v>
      </c>
      <c r="D39" s="169" t="s">
        <v>28</v>
      </c>
      <c r="E39" s="169">
        <v>2021</v>
      </c>
      <c r="F39" s="169">
        <v>97</v>
      </c>
      <c r="G39" s="169" t="s">
        <v>2927</v>
      </c>
      <c r="H39" s="169">
        <v>3</v>
      </c>
      <c r="I39" s="169" t="s">
        <v>30</v>
      </c>
      <c r="J39" s="169" t="s">
        <v>67</v>
      </c>
      <c r="K39" s="169" t="s">
        <v>1017</v>
      </c>
      <c r="L39" s="169" t="s">
        <v>2928</v>
      </c>
      <c r="M39" s="169" t="s">
        <v>3119</v>
      </c>
      <c r="N39" s="169" t="s">
        <v>2831</v>
      </c>
      <c r="O39" s="169"/>
      <c r="P39" s="125"/>
      <c r="Q39" s="169" t="s">
        <v>3120</v>
      </c>
      <c r="R39" s="169" t="s">
        <v>3128</v>
      </c>
      <c r="S39" s="169" t="s">
        <v>3129</v>
      </c>
      <c r="T39" s="169" t="s">
        <v>3130</v>
      </c>
      <c r="U39" s="169">
        <v>1</v>
      </c>
      <c r="V39" s="169" t="s">
        <v>3131</v>
      </c>
      <c r="W39" s="169" t="s">
        <v>3132</v>
      </c>
      <c r="X39" s="168" t="s">
        <v>3133</v>
      </c>
      <c r="Y39" s="169" t="s">
        <v>42</v>
      </c>
      <c r="Z39" s="169" t="s">
        <v>1743</v>
      </c>
      <c r="AA39" s="169" t="s">
        <v>3206</v>
      </c>
      <c r="AB39" s="169" t="s">
        <v>3131</v>
      </c>
      <c r="AC39" s="19">
        <v>0</v>
      </c>
      <c r="AD39" s="19">
        <v>0</v>
      </c>
      <c r="AE39" s="104" t="s">
        <v>1743</v>
      </c>
      <c r="AF39" s="16"/>
      <c r="AG39" s="17"/>
      <c r="AH39" s="224"/>
    </row>
    <row r="40" spans="1:34" ht="14.25" customHeight="1" x14ac:dyDescent="0.25">
      <c r="A40" s="169" t="s">
        <v>3047</v>
      </c>
      <c r="B40" s="169" t="s">
        <v>26</v>
      </c>
      <c r="C40" s="169" t="s">
        <v>27</v>
      </c>
      <c r="D40" s="169" t="s">
        <v>28</v>
      </c>
      <c r="E40" s="169">
        <v>2021</v>
      </c>
      <c r="F40" s="169">
        <v>97</v>
      </c>
      <c r="G40" s="169" t="s">
        <v>2929</v>
      </c>
      <c r="H40" s="169">
        <v>1</v>
      </c>
      <c r="I40" s="169" t="s">
        <v>30</v>
      </c>
      <c r="J40" s="169" t="s">
        <v>67</v>
      </c>
      <c r="K40" s="169" t="s">
        <v>1017</v>
      </c>
      <c r="L40" s="169" t="s">
        <v>2928</v>
      </c>
      <c r="M40" s="169" t="s">
        <v>3134</v>
      </c>
      <c r="N40" s="169" t="s">
        <v>2831</v>
      </c>
      <c r="O40" s="169"/>
      <c r="P40" s="125"/>
      <c r="Q40" s="169" t="s">
        <v>3120</v>
      </c>
      <c r="R40" s="169" t="s">
        <v>3135</v>
      </c>
      <c r="S40" s="169" t="s">
        <v>3122</v>
      </c>
      <c r="T40" s="169" t="s">
        <v>3136</v>
      </c>
      <c r="U40" s="169">
        <v>1</v>
      </c>
      <c r="V40" s="169" t="s">
        <v>2807</v>
      </c>
      <c r="W40" s="169" t="s">
        <v>3053</v>
      </c>
      <c r="X40" s="168" t="s">
        <v>3054</v>
      </c>
      <c r="Y40" s="169" t="s">
        <v>42</v>
      </c>
      <c r="Z40" s="169" t="s">
        <v>1743</v>
      </c>
      <c r="AA40" s="169" t="s">
        <v>2807</v>
      </c>
      <c r="AB40" s="169" t="s">
        <v>2807</v>
      </c>
      <c r="AC40" s="19">
        <v>0</v>
      </c>
      <c r="AD40" s="19">
        <v>0</v>
      </c>
      <c r="AE40" s="104" t="s">
        <v>1743</v>
      </c>
      <c r="AF40" s="16"/>
      <c r="AG40" s="17"/>
      <c r="AH40" s="224"/>
    </row>
    <row r="41" spans="1:34" ht="14.25" customHeight="1" x14ac:dyDescent="0.25">
      <c r="A41" s="169" t="s">
        <v>3047</v>
      </c>
      <c r="B41" s="169" t="s">
        <v>26</v>
      </c>
      <c r="C41" s="169" t="s">
        <v>27</v>
      </c>
      <c r="D41" s="169" t="s">
        <v>28</v>
      </c>
      <c r="E41" s="169">
        <v>2021</v>
      </c>
      <c r="F41" s="169">
        <v>97</v>
      </c>
      <c r="G41" s="169" t="s">
        <v>2929</v>
      </c>
      <c r="H41" s="169">
        <v>2</v>
      </c>
      <c r="I41" s="169" t="s">
        <v>30</v>
      </c>
      <c r="J41" s="169" t="s">
        <v>67</v>
      </c>
      <c r="K41" s="169" t="s">
        <v>1017</v>
      </c>
      <c r="L41" s="169" t="s">
        <v>2928</v>
      </c>
      <c r="M41" s="169" t="s">
        <v>3134</v>
      </c>
      <c r="N41" s="169" t="s">
        <v>2831</v>
      </c>
      <c r="O41" s="169"/>
      <c r="P41" s="125"/>
      <c r="Q41" s="169" t="s">
        <v>3120</v>
      </c>
      <c r="R41" s="169" t="s">
        <v>3124</v>
      </c>
      <c r="S41" s="169" t="s">
        <v>912</v>
      </c>
      <c r="T41" s="169" t="s">
        <v>3125</v>
      </c>
      <c r="U41" s="169">
        <v>1</v>
      </c>
      <c r="V41" s="169" t="s">
        <v>1787</v>
      </c>
      <c r="W41" s="169" t="s">
        <v>3126</v>
      </c>
      <c r="X41" s="168" t="s">
        <v>3127</v>
      </c>
      <c r="Y41" s="169" t="s">
        <v>42</v>
      </c>
      <c r="Z41" s="169" t="s">
        <v>1743</v>
      </c>
      <c r="AA41" s="169" t="s">
        <v>1787</v>
      </c>
      <c r="AB41" s="169" t="s">
        <v>1787</v>
      </c>
      <c r="AC41" s="19">
        <v>0</v>
      </c>
      <c r="AD41" s="19">
        <v>0</v>
      </c>
      <c r="AE41" s="104" t="s">
        <v>1743</v>
      </c>
      <c r="AF41" s="16"/>
      <c r="AG41" s="17"/>
      <c r="AH41" s="224"/>
    </row>
    <row r="42" spans="1:34" ht="14.25" customHeight="1" x14ac:dyDescent="0.25">
      <c r="A42" s="169" t="s">
        <v>3047</v>
      </c>
      <c r="B42" s="169" t="s">
        <v>26</v>
      </c>
      <c r="C42" s="169" t="s">
        <v>27</v>
      </c>
      <c r="D42" s="169" t="s">
        <v>28</v>
      </c>
      <c r="E42" s="169">
        <v>2021</v>
      </c>
      <c r="F42" s="169">
        <v>97</v>
      </c>
      <c r="G42" s="169" t="s">
        <v>2929</v>
      </c>
      <c r="H42" s="169">
        <v>3</v>
      </c>
      <c r="I42" s="169" t="s">
        <v>30</v>
      </c>
      <c r="J42" s="169" t="s">
        <v>67</v>
      </c>
      <c r="K42" s="169" t="s">
        <v>1017</v>
      </c>
      <c r="L42" s="169" t="s">
        <v>2928</v>
      </c>
      <c r="M42" s="169" t="s">
        <v>3134</v>
      </c>
      <c r="N42" s="169" t="s">
        <v>2831</v>
      </c>
      <c r="O42" s="169"/>
      <c r="P42" s="125"/>
      <c r="Q42" s="169" t="s">
        <v>3120</v>
      </c>
      <c r="R42" s="169" t="s">
        <v>3128</v>
      </c>
      <c r="S42" s="169" t="s">
        <v>3129</v>
      </c>
      <c r="T42" s="169" t="s">
        <v>3130</v>
      </c>
      <c r="U42" s="169">
        <v>1</v>
      </c>
      <c r="V42" s="169" t="s">
        <v>3131</v>
      </c>
      <c r="W42" s="169" t="s">
        <v>3132</v>
      </c>
      <c r="X42" s="168" t="s">
        <v>3133</v>
      </c>
      <c r="Y42" s="169" t="s">
        <v>42</v>
      </c>
      <c r="Z42" s="169" t="s">
        <v>1743</v>
      </c>
      <c r="AA42" s="169" t="s">
        <v>3206</v>
      </c>
      <c r="AB42" s="169" t="s">
        <v>3131</v>
      </c>
      <c r="AC42" s="19">
        <v>0</v>
      </c>
      <c r="AD42" s="19">
        <v>0</v>
      </c>
      <c r="AE42" s="104" t="s">
        <v>1743</v>
      </c>
      <c r="AF42" s="16"/>
      <c r="AG42" s="17"/>
      <c r="AH42" s="224"/>
    </row>
    <row r="43" spans="1:34" ht="14.25" customHeight="1" x14ac:dyDescent="0.25">
      <c r="A43" s="169" t="s">
        <v>3047</v>
      </c>
      <c r="B43" s="169" t="s">
        <v>26</v>
      </c>
      <c r="C43" s="169" t="s">
        <v>27</v>
      </c>
      <c r="D43" s="169" t="s">
        <v>28</v>
      </c>
      <c r="E43" s="169">
        <v>2021</v>
      </c>
      <c r="F43" s="169">
        <v>97</v>
      </c>
      <c r="G43" s="169" t="s">
        <v>2930</v>
      </c>
      <c r="H43" s="169">
        <v>1</v>
      </c>
      <c r="I43" s="169" t="s">
        <v>30</v>
      </c>
      <c r="J43" s="169" t="s">
        <v>67</v>
      </c>
      <c r="K43" s="169" t="s">
        <v>1017</v>
      </c>
      <c r="L43" s="169" t="s">
        <v>2928</v>
      </c>
      <c r="M43" s="169" t="s">
        <v>3137</v>
      </c>
      <c r="N43" s="169" t="s">
        <v>2831</v>
      </c>
      <c r="O43" s="169"/>
      <c r="P43" s="125"/>
      <c r="Q43" s="169" t="s">
        <v>3138</v>
      </c>
      <c r="R43" s="169" t="s">
        <v>3139</v>
      </c>
      <c r="S43" s="169" t="s">
        <v>3140</v>
      </c>
      <c r="T43" s="169" t="s">
        <v>3141</v>
      </c>
      <c r="U43" s="169">
        <v>0.8</v>
      </c>
      <c r="V43" s="169" t="s">
        <v>2005</v>
      </c>
      <c r="W43" s="169" t="s">
        <v>3053</v>
      </c>
      <c r="X43" s="168" t="s">
        <v>3054</v>
      </c>
      <c r="Y43" s="169" t="s">
        <v>42</v>
      </c>
      <c r="Z43" s="169" t="s">
        <v>1743</v>
      </c>
      <c r="AA43" s="14" t="s">
        <v>2005</v>
      </c>
      <c r="AB43" s="169" t="s">
        <v>2005</v>
      </c>
      <c r="AC43" s="19">
        <v>0</v>
      </c>
      <c r="AD43" s="19">
        <v>0</v>
      </c>
      <c r="AE43" s="104" t="s">
        <v>1743</v>
      </c>
      <c r="AF43" s="16">
        <v>44445</v>
      </c>
      <c r="AG43" s="17" t="s">
        <v>2812</v>
      </c>
      <c r="AH43" s="224" t="s">
        <v>3226</v>
      </c>
    </row>
    <row r="44" spans="1:34" ht="14.25" customHeight="1" x14ac:dyDescent="0.25">
      <c r="A44" s="169" t="s">
        <v>3047</v>
      </c>
      <c r="B44" s="169" t="s">
        <v>26</v>
      </c>
      <c r="C44" s="169" t="s">
        <v>27</v>
      </c>
      <c r="D44" s="169" t="s">
        <v>28</v>
      </c>
      <c r="E44" s="169">
        <v>2021</v>
      </c>
      <c r="F44" s="169">
        <v>97</v>
      </c>
      <c r="G44" s="169" t="s">
        <v>3142</v>
      </c>
      <c r="H44" s="169">
        <v>1</v>
      </c>
      <c r="I44" s="169" t="s">
        <v>30</v>
      </c>
      <c r="J44" s="169" t="s">
        <v>67</v>
      </c>
      <c r="K44" s="169" t="s">
        <v>1017</v>
      </c>
      <c r="L44" s="169" t="s">
        <v>2928</v>
      </c>
      <c r="M44" s="169" t="s">
        <v>3143</v>
      </c>
      <c r="N44" s="169" t="s">
        <v>2831</v>
      </c>
      <c r="O44" s="169" t="s">
        <v>2831</v>
      </c>
      <c r="P44" s="125"/>
      <c r="Q44" s="169" t="s">
        <v>3144</v>
      </c>
      <c r="R44" s="169" t="s">
        <v>3145</v>
      </c>
      <c r="S44" s="169" t="s">
        <v>3146</v>
      </c>
      <c r="T44" s="169" t="s">
        <v>3147</v>
      </c>
      <c r="U44" s="169">
        <v>1</v>
      </c>
      <c r="V44" s="169" t="s">
        <v>3148</v>
      </c>
      <c r="W44" s="169" t="s">
        <v>3112</v>
      </c>
      <c r="X44" s="168" t="s">
        <v>3054</v>
      </c>
      <c r="Y44" s="169" t="s">
        <v>42</v>
      </c>
      <c r="Z44" s="169" t="s">
        <v>1743</v>
      </c>
      <c r="AA44" s="14" t="s">
        <v>2005</v>
      </c>
      <c r="AB44" s="169" t="s">
        <v>2005</v>
      </c>
      <c r="AC44" s="19">
        <v>0</v>
      </c>
      <c r="AD44" s="19">
        <v>0</v>
      </c>
      <c r="AE44" s="104" t="s">
        <v>1743</v>
      </c>
      <c r="AF44" s="16">
        <v>44417</v>
      </c>
      <c r="AG44" s="17" t="s">
        <v>2812</v>
      </c>
      <c r="AH44" s="223" t="s">
        <v>3221</v>
      </c>
    </row>
    <row r="45" spans="1:34" ht="14.25" customHeight="1" x14ac:dyDescent="0.25">
      <c r="A45" s="169" t="s">
        <v>3047</v>
      </c>
      <c r="B45" s="169" t="s">
        <v>26</v>
      </c>
      <c r="C45" s="169" t="s">
        <v>27</v>
      </c>
      <c r="D45" s="169" t="s">
        <v>28</v>
      </c>
      <c r="E45" s="169">
        <v>2021</v>
      </c>
      <c r="F45" s="169">
        <v>97</v>
      </c>
      <c r="G45" s="169" t="s">
        <v>2931</v>
      </c>
      <c r="H45" s="169">
        <v>1</v>
      </c>
      <c r="I45" s="169" t="s">
        <v>30</v>
      </c>
      <c r="J45" s="169" t="s">
        <v>67</v>
      </c>
      <c r="K45" s="169" t="s">
        <v>1286</v>
      </c>
      <c r="L45" s="169" t="s">
        <v>2932</v>
      </c>
      <c r="M45" s="169" t="s">
        <v>3149</v>
      </c>
      <c r="N45" s="169" t="s">
        <v>2831</v>
      </c>
      <c r="O45" s="169" t="s">
        <v>2831</v>
      </c>
      <c r="P45" s="125"/>
      <c r="Q45" s="169" t="s">
        <v>3150</v>
      </c>
      <c r="R45" s="169" t="s">
        <v>3151</v>
      </c>
      <c r="S45" s="169" t="s">
        <v>2135</v>
      </c>
      <c r="T45" s="169" t="s">
        <v>2982</v>
      </c>
      <c r="U45" s="169">
        <v>12</v>
      </c>
      <c r="V45" s="169" t="s">
        <v>3152</v>
      </c>
      <c r="W45" s="169" t="s">
        <v>3053</v>
      </c>
      <c r="X45" s="168" t="s">
        <v>3081</v>
      </c>
      <c r="Y45" s="169" t="s">
        <v>42</v>
      </c>
      <c r="Z45" s="169" t="s">
        <v>1743</v>
      </c>
      <c r="AA45" s="169" t="s">
        <v>3152</v>
      </c>
      <c r="AB45" s="169" t="s">
        <v>3152</v>
      </c>
      <c r="AC45" s="19">
        <v>0</v>
      </c>
      <c r="AD45" s="19">
        <v>0</v>
      </c>
      <c r="AE45" s="104" t="s">
        <v>1743</v>
      </c>
      <c r="AF45" s="16">
        <v>44447</v>
      </c>
      <c r="AG45" s="17" t="s">
        <v>3028</v>
      </c>
      <c r="AH45" s="224" t="s">
        <v>3230</v>
      </c>
    </row>
    <row r="46" spans="1:34" ht="14.25" customHeight="1" x14ac:dyDescent="0.25">
      <c r="A46" s="169" t="s">
        <v>3047</v>
      </c>
      <c r="B46" s="169" t="s">
        <v>26</v>
      </c>
      <c r="C46" s="169" t="s">
        <v>27</v>
      </c>
      <c r="D46" s="169" t="s">
        <v>28</v>
      </c>
      <c r="E46" s="169">
        <v>2021</v>
      </c>
      <c r="F46" s="169">
        <v>97</v>
      </c>
      <c r="G46" s="169" t="s">
        <v>3153</v>
      </c>
      <c r="H46" s="169">
        <v>1</v>
      </c>
      <c r="I46" s="169" t="s">
        <v>30</v>
      </c>
      <c r="J46" s="169" t="s">
        <v>67</v>
      </c>
      <c r="K46" s="169" t="s">
        <v>1286</v>
      </c>
      <c r="L46" s="169" t="s">
        <v>2932</v>
      </c>
      <c r="M46" s="169" t="s">
        <v>3154</v>
      </c>
      <c r="N46" s="169" t="s">
        <v>2831</v>
      </c>
      <c r="O46" s="169" t="s">
        <v>2831</v>
      </c>
      <c r="P46" s="125"/>
      <c r="Q46" s="169" t="s">
        <v>3155</v>
      </c>
      <c r="R46" s="169" t="s">
        <v>3156</v>
      </c>
      <c r="S46" s="169" t="s">
        <v>3157</v>
      </c>
      <c r="T46" s="169" t="s">
        <v>3158</v>
      </c>
      <c r="U46" s="169">
        <v>1</v>
      </c>
      <c r="V46" s="169" t="s">
        <v>481</v>
      </c>
      <c r="W46" s="169" t="s">
        <v>3053</v>
      </c>
      <c r="X46" s="168" t="s">
        <v>3054</v>
      </c>
      <c r="Y46" s="169" t="s">
        <v>42</v>
      </c>
      <c r="Z46" s="169" t="s">
        <v>1743</v>
      </c>
      <c r="AA46" s="17" t="s">
        <v>2809</v>
      </c>
      <c r="AB46" s="169" t="s">
        <v>481</v>
      </c>
      <c r="AC46" s="19">
        <v>0</v>
      </c>
      <c r="AD46" s="19">
        <v>0</v>
      </c>
      <c r="AE46" s="104" t="s">
        <v>1743</v>
      </c>
      <c r="AF46" s="16">
        <v>44447</v>
      </c>
      <c r="AG46" s="17" t="s">
        <v>2985</v>
      </c>
      <c r="AH46" s="224" t="s">
        <v>3239</v>
      </c>
    </row>
    <row r="47" spans="1:34" ht="14.25" customHeight="1" x14ac:dyDescent="0.25">
      <c r="A47" s="169" t="s">
        <v>3047</v>
      </c>
      <c r="B47" s="169" t="s">
        <v>26</v>
      </c>
      <c r="C47" s="169" t="s">
        <v>27</v>
      </c>
      <c r="D47" s="169" t="s">
        <v>28</v>
      </c>
      <c r="E47" s="169">
        <v>2021</v>
      </c>
      <c r="F47" s="169">
        <v>97</v>
      </c>
      <c r="G47" s="169" t="s">
        <v>3153</v>
      </c>
      <c r="H47" s="169">
        <v>2</v>
      </c>
      <c r="I47" s="169" t="s">
        <v>30</v>
      </c>
      <c r="J47" s="169" t="s">
        <v>67</v>
      </c>
      <c r="K47" s="169" t="s">
        <v>1286</v>
      </c>
      <c r="L47" s="169" t="s">
        <v>2932</v>
      </c>
      <c r="M47" s="169" t="s">
        <v>3154</v>
      </c>
      <c r="N47" s="169" t="s">
        <v>2831</v>
      </c>
      <c r="O47" s="169" t="s">
        <v>2831</v>
      </c>
      <c r="P47" s="125"/>
      <c r="Q47" s="169" t="s">
        <v>3155</v>
      </c>
      <c r="R47" s="169" t="s">
        <v>3159</v>
      </c>
      <c r="S47" s="169" t="s">
        <v>1835</v>
      </c>
      <c r="T47" s="169" t="s">
        <v>3160</v>
      </c>
      <c r="U47" s="169">
        <v>1</v>
      </c>
      <c r="V47" s="169" t="s">
        <v>481</v>
      </c>
      <c r="W47" s="169" t="s">
        <v>3053</v>
      </c>
      <c r="X47" s="168" t="s">
        <v>3054</v>
      </c>
      <c r="Y47" s="169" t="s">
        <v>42</v>
      </c>
      <c r="Z47" s="169" t="s">
        <v>1743</v>
      </c>
      <c r="AA47" s="17" t="s">
        <v>2809</v>
      </c>
      <c r="AB47" s="169" t="s">
        <v>481</v>
      </c>
      <c r="AC47" s="19">
        <v>0</v>
      </c>
      <c r="AD47" s="19">
        <v>0</v>
      </c>
      <c r="AE47" s="104" t="s">
        <v>1743</v>
      </c>
      <c r="AF47" s="16">
        <v>44447</v>
      </c>
      <c r="AG47" s="17" t="s">
        <v>2985</v>
      </c>
      <c r="AH47" s="224" t="s">
        <v>3239</v>
      </c>
    </row>
    <row r="48" spans="1:34" ht="14.25" customHeight="1" x14ac:dyDescent="0.25">
      <c r="A48" s="169" t="s">
        <v>3047</v>
      </c>
      <c r="B48" s="169" t="s">
        <v>26</v>
      </c>
      <c r="C48" s="169" t="s">
        <v>27</v>
      </c>
      <c r="D48" s="169" t="s">
        <v>28</v>
      </c>
      <c r="E48" s="169">
        <v>2021</v>
      </c>
      <c r="F48" s="169">
        <v>97</v>
      </c>
      <c r="G48" s="169" t="s">
        <v>2933</v>
      </c>
      <c r="H48" s="169">
        <v>1</v>
      </c>
      <c r="I48" s="169" t="s">
        <v>30</v>
      </c>
      <c r="J48" s="169" t="s">
        <v>67</v>
      </c>
      <c r="K48" s="169" t="s">
        <v>1286</v>
      </c>
      <c r="L48" s="169" t="s">
        <v>2932</v>
      </c>
      <c r="M48" s="169" t="s">
        <v>3161</v>
      </c>
      <c r="N48" s="169" t="s">
        <v>2831</v>
      </c>
      <c r="O48" s="169"/>
      <c r="P48" s="125"/>
      <c r="Q48" s="169" t="s">
        <v>3162</v>
      </c>
      <c r="R48" s="169" t="s">
        <v>3163</v>
      </c>
      <c r="S48" s="169" t="s">
        <v>3164</v>
      </c>
      <c r="T48" s="169" t="s">
        <v>2982</v>
      </c>
      <c r="U48" s="169">
        <v>2</v>
      </c>
      <c r="V48" s="169" t="s">
        <v>3165</v>
      </c>
      <c r="W48" s="169" t="s">
        <v>3053</v>
      </c>
      <c r="X48" s="168" t="s">
        <v>3054</v>
      </c>
      <c r="Y48" s="169" t="s">
        <v>42</v>
      </c>
      <c r="Z48" s="169" t="s">
        <v>1743</v>
      </c>
      <c r="AA48" s="17" t="s">
        <v>2809</v>
      </c>
      <c r="AB48" s="169" t="s">
        <v>3165</v>
      </c>
      <c r="AC48" s="19">
        <v>0</v>
      </c>
      <c r="AD48" s="19">
        <v>0</v>
      </c>
      <c r="AE48" s="104" t="s">
        <v>1743</v>
      </c>
      <c r="AF48" s="16">
        <v>44447</v>
      </c>
      <c r="AG48" s="17" t="s">
        <v>2985</v>
      </c>
      <c r="AH48" s="224" t="s">
        <v>3239</v>
      </c>
    </row>
    <row r="49" spans="1:35" ht="14.25" customHeight="1" x14ac:dyDescent="0.25">
      <c r="A49" s="169" t="s">
        <v>3047</v>
      </c>
      <c r="B49" s="169" t="s">
        <v>26</v>
      </c>
      <c r="C49" s="169" t="s">
        <v>27</v>
      </c>
      <c r="D49" s="169" t="s">
        <v>28</v>
      </c>
      <c r="E49" s="169">
        <v>2021</v>
      </c>
      <c r="F49" s="169">
        <v>97</v>
      </c>
      <c r="G49" s="169" t="s">
        <v>2933</v>
      </c>
      <c r="H49" s="169">
        <v>2</v>
      </c>
      <c r="I49" s="169" t="s">
        <v>30</v>
      </c>
      <c r="J49" s="169" t="s">
        <v>67</v>
      </c>
      <c r="K49" s="169" t="s">
        <v>1286</v>
      </c>
      <c r="L49" s="169" t="s">
        <v>2932</v>
      </c>
      <c r="M49" s="169" t="s">
        <v>3161</v>
      </c>
      <c r="N49" s="169" t="s">
        <v>2831</v>
      </c>
      <c r="O49" s="169"/>
      <c r="P49" s="125"/>
      <c r="Q49" s="169" t="s">
        <v>3166</v>
      </c>
      <c r="R49" s="169" t="s">
        <v>3167</v>
      </c>
      <c r="S49" s="169" t="s">
        <v>3164</v>
      </c>
      <c r="T49" s="169" t="s">
        <v>2982</v>
      </c>
      <c r="U49" s="169">
        <v>4</v>
      </c>
      <c r="V49" s="169" t="s">
        <v>3168</v>
      </c>
      <c r="W49" s="169" t="s">
        <v>3053</v>
      </c>
      <c r="X49" s="168" t="s">
        <v>3081</v>
      </c>
      <c r="Y49" s="169" t="s">
        <v>42</v>
      </c>
      <c r="Z49" s="169" t="s">
        <v>1743</v>
      </c>
      <c r="AA49" s="169" t="s">
        <v>3152</v>
      </c>
      <c r="AB49" s="169" t="s">
        <v>3168</v>
      </c>
      <c r="AC49" s="19">
        <v>0</v>
      </c>
      <c r="AD49" s="19">
        <v>0</v>
      </c>
      <c r="AE49" s="104" t="s">
        <v>1743</v>
      </c>
      <c r="AF49" s="16">
        <v>44447</v>
      </c>
      <c r="AG49" s="17" t="s">
        <v>3028</v>
      </c>
      <c r="AH49" s="224" t="s">
        <v>3231</v>
      </c>
    </row>
    <row r="50" spans="1:35" ht="14.25" customHeight="1" x14ac:dyDescent="0.25">
      <c r="A50" s="169" t="s">
        <v>3047</v>
      </c>
      <c r="B50" s="169" t="s">
        <v>26</v>
      </c>
      <c r="C50" s="169" t="s">
        <v>27</v>
      </c>
      <c r="D50" s="169" t="s">
        <v>28</v>
      </c>
      <c r="E50" s="169">
        <v>2021</v>
      </c>
      <c r="F50" s="169">
        <v>97</v>
      </c>
      <c r="G50" s="169" t="s">
        <v>3169</v>
      </c>
      <c r="H50" s="169">
        <v>1</v>
      </c>
      <c r="I50" s="169" t="s">
        <v>30</v>
      </c>
      <c r="J50" s="169" t="s">
        <v>67</v>
      </c>
      <c r="K50" s="169" t="s">
        <v>1286</v>
      </c>
      <c r="L50" s="169" t="s">
        <v>2932</v>
      </c>
      <c r="M50" s="169" t="s">
        <v>3170</v>
      </c>
      <c r="N50" s="169" t="s">
        <v>2831</v>
      </c>
      <c r="O50" s="169"/>
      <c r="P50" s="125"/>
      <c r="Q50" s="169" t="s">
        <v>3171</v>
      </c>
      <c r="R50" s="169" t="s">
        <v>3172</v>
      </c>
      <c r="S50" s="169" t="s">
        <v>3173</v>
      </c>
      <c r="T50" s="169" t="s">
        <v>3174</v>
      </c>
      <c r="U50" s="169">
        <v>1</v>
      </c>
      <c r="V50" s="169" t="s">
        <v>3175</v>
      </c>
      <c r="W50" s="169" t="s">
        <v>3053</v>
      </c>
      <c r="X50" s="168" t="s">
        <v>3081</v>
      </c>
      <c r="Y50" s="169" t="s">
        <v>42</v>
      </c>
      <c r="Z50" s="169" t="s">
        <v>1743</v>
      </c>
      <c r="AA50" s="17" t="s">
        <v>2808</v>
      </c>
      <c r="AB50" s="169" t="s">
        <v>3175</v>
      </c>
      <c r="AC50" s="19">
        <v>0</v>
      </c>
      <c r="AD50" s="19">
        <v>0</v>
      </c>
      <c r="AE50" s="104" t="s">
        <v>1743</v>
      </c>
      <c r="AF50" s="16"/>
      <c r="AG50" s="17"/>
      <c r="AH50" s="224"/>
    </row>
    <row r="51" spans="1:35" ht="14.25" customHeight="1" x14ac:dyDescent="0.25">
      <c r="A51" s="169" t="s">
        <v>3047</v>
      </c>
      <c r="B51" s="169" t="s">
        <v>26</v>
      </c>
      <c r="C51" s="169" t="s">
        <v>27</v>
      </c>
      <c r="D51" s="169" t="s">
        <v>28</v>
      </c>
      <c r="E51" s="169">
        <v>2021</v>
      </c>
      <c r="F51" s="169">
        <v>97</v>
      </c>
      <c r="G51" s="169" t="s">
        <v>2934</v>
      </c>
      <c r="H51" s="169">
        <v>1</v>
      </c>
      <c r="I51" s="169" t="s">
        <v>30</v>
      </c>
      <c r="J51" s="169" t="s">
        <v>67</v>
      </c>
      <c r="K51" s="169" t="s">
        <v>1286</v>
      </c>
      <c r="L51" s="169" t="s">
        <v>2932</v>
      </c>
      <c r="M51" s="169" t="s">
        <v>3176</v>
      </c>
      <c r="N51" s="169" t="s">
        <v>2831</v>
      </c>
      <c r="O51" s="169" t="s">
        <v>2831</v>
      </c>
      <c r="P51" s="125"/>
      <c r="Q51" s="169" t="s">
        <v>3177</v>
      </c>
      <c r="R51" s="169" t="s">
        <v>3178</v>
      </c>
      <c r="S51" s="169" t="s">
        <v>3179</v>
      </c>
      <c r="T51" s="169" t="s">
        <v>3180</v>
      </c>
      <c r="U51" s="169">
        <v>1</v>
      </c>
      <c r="V51" s="169" t="s">
        <v>481</v>
      </c>
      <c r="W51" s="169" t="s">
        <v>3053</v>
      </c>
      <c r="X51" s="168" t="s">
        <v>3081</v>
      </c>
      <c r="Y51" s="169" t="s">
        <v>42</v>
      </c>
      <c r="Z51" s="169" t="s">
        <v>1743</v>
      </c>
      <c r="AA51" s="17" t="s">
        <v>2809</v>
      </c>
      <c r="AB51" s="169" t="s">
        <v>481</v>
      </c>
      <c r="AC51" s="19">
        <v>0</v>
      </c>
      <c r="AD51" s="19">
        <v>0</v>
      </c>
      <c r="AE51" s="104" t="s">
        <v>1743</v>
      </c>
      <c r="AF51" s="16">
        <v>44447</v>
      </c>
      <c r="AG51" s="17" t="s">
        <v>2985</v>
      </c>
      <c r="AH51" s="224" t="s">
        <v>3239</v>
      </c>
    </row>
    <row r="52" spans="1:35" ht="14.25" customHeight="1" x14ac:dyDescent="0.25">
      <c r="A52" s="169" t="s">
        <v>3047</v>
      </c>
      <c r="B52" s="169" t="s">
        <v>26</v>
      </c>
      <c r="C52" s="169" t="s">
        <v>27</v>
      </c>
      <c r="D52" s="169" t="s">
        <v>28</v>
      </c>
      <c r="E52" s="169">
        <v>2021</v>
      </c>
      <c r="F52" s="169">
        <v>97</v>
      </c>
      <c r="G52" s="169" t="s">
        <v>2935</v>
      </c>
      <c r="H52" s="169">
        <v>1</v>
      </c>
      <c r="I52" s="169" t="s">
        <v>30</v>
      </c>
      <c r="J52" s="169" t="s">
        <v>67</v>
      </c>
      <c r="K52" s="169" t="s">
        <v>1286</v>
      </c>
      <c r="L52" s="169" t="s">
        <v>2932</v>
      </c>
      <c r="M52" s="169" t="s">
        <v>3181</v>
      </c>
      <c r="N52" s="169" t="s">
        <v>2831</v>
      </c>
      <c r="O52" s="169"/>
      <c r="P52" s="125"/>
      <c r="Q52" s="169" t="s">
        <v>3182</v>
      </c>
      <c r="R52" s="169" t="s">
        <v>3183</v>
      </c>
      <c r="S52" s="169" t="s">
        <v>3184</v>
      </c>
      <c r="T52" s="169" t="s">
        <v>503</v>
      </c>
      <c r="U52" s="169">
        <v>1</v>
      </c>
      <c r="V52" s="169" t="s">
        <v>481</v>
      </c>
      <c r="W52" s="169" t="s">
        <v>3053</v>
      </c>
      <c r="X52" s="168" t="s">
        <v>3054</v>
      </c>
      <c r="Y52" s="169" t="s">
        <v>42</v>
      </c>
      <c r="Z52" s="169" t="s">
        <v>1743</v>
      </c>
      <c r="AA52" s="17" t="s">
        <v>2809</v>
      </c>
      <c r="AB52" s="169" t="s">
        <v>481</v>
      </c>
      <c r="AC52" s="19">
        <v>0</v>
      </c>
      <c r="AD52" s="19">
        <v>0</v>
      </c>
      <c r="AE52" s="104" t="s">
        <v>1743</v>
      </c>
      <c r="AF52" s="16">
        <v>44447</v>
      </c>
      <c r="AG52" s="17" t="s">
        <v>2985</v>
      </c>
      <c r="AH52" s="224" t="s">
        <v>3239</v>
      </c>
    </row>
    <row r="53" spans="1:35" ht="14.25" customHeight="1" x14ac:dyDescent="0.25">
      <c r="A53" s="169" t="s">
        <v>3047</v>
      </c>
      <c r="B53" s="169" t="s">
        <v>26</v>
      </c>
      <c r="C53" s="169" t="s">
        <v>27</v>
      </c>
      <c r="D53" s="169" t="s">
        <v>28</v>
      </c>
      <c r="E53" s="169">
        <v>2021</v>
      </c>
      <c r="F53" s="169">
        <v>97</v>
      </c>
      <c r="G53" s="169" t="s">
        <v>2936</v>
      </c>
      <c r="H53" s="169">
        <v>1</v>
      </c>
      <c r="I53" s="169" t="s">
        <v>30</v>
      </c>
      <c r="J53" s="169" t="s">
        <v>67</v>
      </c>
      <c r="K53" s="169" t="s">
        <v>1286</v>
      </c>
      <c r="L53" s="169" t="s">
        <v>2932</v>
      </c>
      <c r="M53" s="169" t="s">
        <v>2937</v>
      </c>
      <c r="N53" s="169" t="s">
        <v>2831</v>
      </c>
      <c r="O53" s="169"/>
      <c r="P53" s="125"/>
      <c r="Q53" s="169" t="s">
        <v>3185</v>
      </c>
      <c r="R53" s="169" t="s">
        <v>3186</v>
      </c>
      <c r="S53" s="169" t="s">
        <v>3187</v>
      </c>
      <c r="T53" s="169" t="s">
        <v>3188</v>
      </c>
      <c r="U53" s="169">
        <v>1</v>
      </c>
      <c r="V53" s="169" t="s">
        <v>481</v>
      </c>
      <c r="W53" s="169" t="s">
        <v>3053</v>
      </c>
      <c r="X53" s="168" t="s">
        <v>3054</v>
      </c>
      <c r="Y53" s="169" t="s">
        <v>42</v>
      </c>
      <c r="Z53" s="169" t="s">
        <v>1743</v>
      </c>
      <c r="AA53" s="17" t="s">
        <v>2809</v>
      </c>
      <c r="AB53" s="169" t="s">
        <v>481</v>
      </c>
      <c r="AC53" s="19">
        <v>0</v>
      </c>
      <c r="AD53" s="19">
        <v>0</v>
      </c>
      <c r="AE53" s="104" t="s">
        <v>1743</v>
      </c>
      <c r="AF53" s="16">
        <v>44447</v>
      </c>
      <c r="AG53" s="17" t="s">
        <v>2985</v>
      </c>
      <c r="AH53" s="224" t="s">
        <v>3239</v>
      </c>
    </row>
    <row r="54" spans="1:35" ht="14.25" customHeight="1" x14ac:dyDescent="0.25">
      <c r="A54" s="169" t="s">
        <v>3047</v>
      </c>
      <c r="B54" s="169" t="s">
        <v>26</v>
      </c>
      <c r="C54" s="169" t="s">
        <v>27</v>
      </c>
      <c r="D54" s="169" t="s">
        <v>28</v>
      </c>
      <c r="E54" s="169">
        <v>2021</v>
      </c>
      <c r="F54" s="169">
        <v>97</v>
      </c>
      <c r="G54" s="169" t="s">
        <v>2938</v>
      </c>
      <c r="H54" s="169">
        <v>1</v>
      </c>
      <c r="I54" s="169" t="s">
        <v>30</v>
      </c>
      <c r="J54" s="169" t="s">
        <v>67</v>
      </c>
      <c r="K54" s="169" t="s">
        <v>1286</v>
      </c>
      <c r="L54" s="169" t="s">
        <v>2932</v>
      </c>
      <c r="M54" s="169" t="s">
        <v>2939</v>
      </c>
      <c r="N54" s="169" t="s">
        <v>2831</v>
      </c>
      <c r="O54" s="169"/>
      <c r="P54" s="125"/>
      <c r="Q54" s="169" t="s">
        <v>3189</v>
      </c>
      <c r="R54" s="169" t="s">
        <v>2970</v>
      </c>
      <c r="S54" s="169" t="s">
        <v>3190</v>
      </c>
      <c r="T54" s="169" t="s">
        <v>3191</v>
      </c>
      <c r="U54" s="169">
        <v>1</v>
      </c>
      <c r="V54" s="169" t="s">
        <v>481</v>
      </c>
      <c r="W54" s="169" t="s">
        <v>3053</v>
      </c>
      <c r="X54" s="168" t="s">
        <v>3054</v>
      </c>
      <c r="Y54" s="169" t="s">
        <v>42</v>
      </c>
      <c r="Z54" s="169" t="s">
        <v>1743</v>
      </c>
      <c r="AA54" s="17" t="s">
        <v>2809</v>
      </c>
      <c r="AB54" s="169" t="s">
        <v>481</v>
      </c>
      <c r="AC54" s="19">
        <v>0</v>
      </c>
      <c r="AD54" s="19">
        <v>0</v>
      </c>
      <c r="AE54" s="104" t="s">
        <v>1743</v>
      </c>
      <c r="AF54" s="16">
        <v>44447</v>
      </c>
      <c r="AG54" s="17" t="s">
        <v>2985</v>
      </c>
      <c r="AH54" s="224" t="s">
        <v>3239</v>
      </c>
    </row>
    <row r="55" spans="1:35" ht="14.25" customHeight="1" x14ac:dyDescent="0.25">
      <c r="A55" s="169" t="s">
        <v>3047</v>
      </c>
      <c r="B55" s="169" t="s">
        <v>26</v>
      </c>
      <c r="C55" s="169" t="s">
        <v>27</v>
      </c>
      <c r="D55" s="169" t="s">
        <v>28</v>
      </c>
      <c r="E55" s="169">
        <v>2021</v>
      </c>
      <c r="F55" s="169">
        <v>97</v>
      </c>
      <c r="G55" s="169" t="s">
        <v>2940</v>
      </c>
      <c r="H55" s="169">
        <v>1</v>
      </c>
      <c r="I55" s="169" t="s">
        <v>30</v>
      </c>
      <c r="J55" s="169" t="s">
        <v>67</v>
      </c>
      <c r="K55" s="169" t="s">
        <v>1286</v>
      </c>
      <c r="L55" s="169" t="s">
        <v>926</v>
      </c>
      <c r="M55" s="169" t="s">
        <v>3192</v>
      </c>
      <c r="N55" s="169" t="s">
        <v>2831</v>
      </c>
      <c r="O55" s="169"/>
      <c r="P55" s="125"/>
      <c r="Q55" s="169" t="s">
        <v>3193</v>
      </c>
      <c r="R55" s="169" t="s">
        <v>3194</v>
      </c>
      <c r="S55" s="169" t="s">
        <v>3195</v>
      </c>
      <c r="T55" s="169" t="s">
        <v>3196</v>
      </c>
      <c r="U55" s="169">
        <v>6</v>
      </c>
      <c r="V55" s="169" t="s">
        <v>481</v>
      </c>
      <c r="W55" s="169" t="s">
        <v>3053</v>
      </c>
      <c r="X55" s="168" t="s">
        <v>3054</v>
      </c>
      <c r="Y55" s="169" t="s">
        <v>42</v>
      </c>
      <c r="Z55" s="169" t="s">
        <v>1743</v>
      </c>
      <c r="AA55" s="17" t="s">
        <v>2809</v>
      </c>
      <c r="AB55" s="169" t="s">
        <v>481</v>
      </c>
      <c r="AC55" s="19">
        <v>0</v>
      </c>
      <c r="AD55" s="19">
        <v>0</v>
      </c>
      <c r="AE55" s="104" t="s">
        <v>1743</v>
      </c>
      <c r="AF55" s="16">
        <v>44447</v>
      </c>
      <c r="AG55" s="17" t="s">
        <v>2985</v>
      </c>
      <c r="AH55" s="224" t="s">
        <v>3239</v>
      </c>
    </row>
    <row r="56" spans="1:35" ht="14.25" customHeight="1" x14ac:dyDescent="0.25">
      <c r="A56" s="169" t="s">
        <v>3047</v>
      </c>
      <c r="B56" s="169" t="s">
        <v>26</v>
      </c>
      <c r="C56" s="169" t="s">
        <v>27</v>
      </c>
      <c r="D56" s="169" t="s">
        <v>28</v>
      </c>
      <c r="E56" s="169">
        <v>2021</v>
      </c>
      <c r="F56" s="169">
        <v>97</v>
      </c>
      <c r="G56" s="169" t="s">
        <v>2940</v>
      </c>
      <c r="H56" s="169">
        <v>2</v>
      </c>
      <c r="I56" s="169" t="s">
        <v>30</v>
      </c>
      <c r="J56" s="169" t="s">
        <v>67</v>
      </c>
      <c r="K56" s="169" t="s">
        <v>1286</v>
      </c>
      <c r="L56" s="169" t="s">
        <v>926</v>
      </c>
      <c r="M56" s="169" t="s">
        <v>3192</v>
      </c>
      <c r="N56" s="169" t="s">
        <v>2831</v>
      </c>
      <c r="O56" s="169"/>
      <c r="P56" s="125"/>
      <c r="Q56" s="169" t="s">
        <v>3193</v>
      </c>
      <c r="R56" s="169" t="s">
        <v>3197</v>
      </c>
      <c r="S56" s="169" t="s">
        <v>3198</v>
      </c>
      <c r="T56" s="169" t="s">
        <v>3199</v>
      </c>
      <c r="U56" s="169">
        <v>1</v>
      </c>
      <c r="V56" s="169" t="s">
        <v>1188</v>
      </c>
      <c r="W56" s="169" t="s">
        <v>3053</v>
      </c>
      <c r="X56" s="168" t="s">
        <v>3054</v>
      </c>
      <c r="Y56" s="169" t="s">
        <v>42</v>
      </c>
      <c r="Z56" s="169" t="s">
        <v>1743</v>
      </c>
      <c r="AA56" s="169" t="s">
        <v>1188</v>
      </c>
      <c r="AB56" s="169" t="s">
        <v>1188</v>
      </c>
      <c r="AC56" s="19">
        <v>0</v>
      </c>
      <c r="AD56" s="19">
        <v>0</v>
      </c>
      <c r="AE56" s="104" t="s">
        <v>1743</v>
      </c>
      <c r="AF56" s="16">
        <v>44447</v>
      </c>
      <c r="AG56" s="17" t="s">
        <v>3028</v>
      </c>
      <c r="AH56" s="223" t="s">
        <v>3232</v>
      </c>
    </row>
    <row r="57" spans="1:35" ht="14.25" customHeight="1" x14ac:dyDescent="0.25">
      <c r="A57" s="169" t="s">
        <v>3047</v>
      </c>
      <c r="B57" s="169" t="s">
        <v>26</v>
      </c>
      <c r="C57" s="169" t="s">
        <v>27</v>
      </c>
      <c r="D57" s="169" t="s">
        <v>28</v>
      </c>
      <c r="E57" s="169">
        <v>2021</v>
      </c>
      <c r="F57" s="169">
        <v>97</v>
      </c>
      <c r="G57" s="169" t="s">
        <v>2940</v>
      </c>
      <c r="H57" s="169">
        <v>3</v>
      </c>
      <c r="I57" s="169" t="s">
        <v>30</v>
      </c>
      <c r="J57" s="169" t="s">
        <v>67</v>
      </c>
      <c r="K57" s="169" t="s">
        <v>1286</v>
      </c>
      <c r="L57" s="169" t="s">
        <v>926</v>
      </c>
      <c r="M57" s="169" t="s">
        <v>3192</v>
      </c>
      <c r="N57" s="169" t="s">
        <v>2831</v>
      </c>
      <c r="O57" s="169"/>
      <c r="P57" s="125"/>
      <c r="Q57" s="169" t="s">
        <v>3193</v>
      </c>
      <c r="R57" s="169" t="s">
        <v>3200</v>
      </c>
      <c r="S57" s="169" t="s">
        <v>2135</v>
      </c>
      <c r="T57" s="169" t="s">
        <v>2982</v>
      </c>
      <c r="U57" s="169">
        <v>3</v>
      </c>
      <c r="V57" s="169" t="s">
        <v>3201</v>
      </c>
      <c r="W57" s="169" t="s">
        <v>3053</v>
      </c>
      <c r="X57" s="168" t="s">
        <v>3054</v>
      </c>
      <c r="Y57" s="169" t="s">
        <v>42</v>
      </c>
      <c r="Z57" s="169" t="s">
        <v>1743</v>
      </c>
      <c r="AA57" s="169" t="s">
        <v>3205</v>
      </c>
      <c r="AB57" s="169" t="s">
        <v>3201</v>
      </c>
      <c r="AC57" s="19">
        <v>0</v>
      </c>
      <c r="AD57" s="19">
        <v>0</v>
      </c>
      <c r="AE57" s="104" t="s">
        <v>1743</v>
      </c>
      <c r="AF57" s="16">
        <v>44447</v>
      </c>
      <c r="AG57" s="17" t="s">
        <v>3028</v>
      </c>
      <c r="AH57" s="223" t="s">
        <v>3233</v>
      </c>
    </row>
    <row r="58" spans="1:35" ht="14.25" customHeight="1" x14ac:dyDescent="0.25">
      <c r="A58" s="169" t="s">
        <v>3047</v>
      </c>
      <c r="B58" s="169" t="s">
        <v>26</v>
      </c>
      <c r="C58" s="169" t="s">
        <v>27</v>
      </c>
      <c r="D58" s="169" t="s">
        <v>28</v>
      </c>
      <c r="E58" s="169">
        <v>2021</v>
      </c>
      <c r="F58" s="169">
        <v>97</v>
      </c>
      <c r="G58" s="169" t="s">
        <v>2940</v>
      </c>
      <c r="H58" s="169">
        <v>4</v>
      </c>
      <c r="I58" s="169" t="s">
        <v>30</v>
      </c>
      <c r="J58" s="169" t="s">
        <v>67</v>
      </c>
      <c r="K58" s="169" t="s">
        <v>1286</v>
      </c>
      <c r="L58" s="169" t="s">
        <v>926</v>
      </c>
      <c r="M58" s="169" t="s">
        <v>3192</v>
      </c>
      <c r="N58" s="169" t="s">
        <v>2831</v>
      </c>
      <c r="O58" s="169"/>
      <c r="P58" s="125"/>
      <c r="Q58" s="169" t="s">
        <v>3193</v>
      </c>
      <c r="R58" s="169" t="s">
        <v>3202</v>
      </c>
      <c r="S58" s="169" t="s">
        <v>3203</v>
      </c>
      <c r="T58" s="169" t="s">
        <v>3204</v>
      </c>
      <c r="U58" s="169">
        <v>1</v>
      </c>
      <c r="V58" s="169" t="s">
        <v>481</v>
      </c>
      <c r="W58" s="169" t="s">
        <v>3053</v>
      </c>
      <c r="X58" s="168" t="s">
        <v>3054</v>
      </c>
      <c r="Y58" s="169" t="s">
        <v>42</v>
      </c>
      <c r="Z58" s="169" t="s">
        <v>1743</v>
      </c>
      <c r="AA58" s="17" t="s">
        <v>2809</v>
      </c>
      <c r="AB58" s="169" t="s">
        <v>481</v>
      </c>
      <c r="AC58" s="19">
        <v>0</v>
      </c>
      <c r="AD58" s="19">
        <v>0</v>
      </c>
      <c r="AE58" s="104" t="s">
        <v>1743</v>
      </c>
      <c r="AF58" s="16">
        <v>44447</v>
      </c>
      <c r="AG58" s="17" t="s">
        <v>2985</v>
      </c>
      <c r="AH58" s="224" t="s">
        <v>3239</v>
      </c>
    </row>
    <row r="61" spans="1:35" x14ac:dyDescent="0.25">
      <c r="AI61" s="24"/>
    </row>
    <row r="62" spans="1:35" x14ac:dyDescent="0.25">
      <c r="AI62" s="24"/>
    </row>
    <row r="63" spans="1:35" x14ac:dyDescent="0.25">
      <c r="AI63" s="24"/>
    </row>
    <row r="64" spans="1:35" x14ac:dyDescent="0.25">
      <c r="AI64" s="24"/>
    </row>
    <row r="65" spans="35:35" x14ac:dyDescent="0.25">
      <c r="AI65" s="24"/>
    </row>
    <row r="66" spans="35:35" x14ac:dyDescent="0.25">
      <c r="AI66" s="24"/>
    </row>
  </sheetData>
  <autoFilter ref="A2:AH58" xr:uid="{00000000-0009-0000-0000-000002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6"/>
  <sheetViews>
    <sheetView topLeftCell="A13" zoomScaleNormal="100" workbookViewId="0">
      <selection activeCell="B18" sqref="B18:B20"/>
    </sheetView>
  </sheetViews>
  <sheetFormatPr baseColWidth="10" defaultRowHeight="15" x14ac:dyDescent="0.25"/>
  <cols>
    <col min="1" max="1" width="11.42578125" customWidth="1"/>
    <col min="2" max="2" width="32" customWidth="1"/>
    <col min="3" max="3" width="23.85546875" customWidth="1"/>
  </cols>
  <sheetData>
    <row r="1" spans="1:8" ht="23.25" hidden="1" x14ac:dyDescent="0.35">
      <c r="A1" s="186">
        <v>2020</v>
      </c>
      <c r="B1" s="187"/>
      <c r="C1" s="187"/>
      <c r="D1" s="187"/>
      <c r="E1" s="187"/>
      <c r="F1" s="187"/>
      <c r="G1" s="187"/>
      <c r="H1" s="188"/>
    </row>
    <row r="2" spans="1:8" ht="15" hidden="1" customHeight="1" x14ac:dyDescent="0.25">
      <c r="A2" s="184" t="s">
        <v>12</v>
      </c>
      <c r="B2" s="185" t="s">
        <v>2882</v>
      </c>
      <c r="C2" s="181" t="s">
        <v>13</v>
      </c>
      <c r="D2" s="191" t="s">
        <v>2883</v>
      </c>
      <c r="E2" s="193" t="s">
        <v>2884</v>
      </c>
      <c r="F2" s="194"/>
      <c r="G2" s="195"/>
      <c r="H2" s="189" t="s">
        <v>2907</v>
      </c>
    </row>
    <row r="3" spans="1:8" hidden="1" x14ac:dyDescent="0.25">
      <c r="A3" s="184"/>
      <c r="B3" s="185"/>
      <c r="C3" s="181"/>
      <c r="D3" s="192"/>
      <c r="E3" s="103" t="s">
        <v>2887</v>
      </c>
      <c r="F3" s="103" t="s">
        <v>2888</v>
      </c>
      <c r="G3" s="103" t="s">
        <v>2889</v>
      </c>
      <c r="H3" s="190"/>
    </row>
    <row r="4" spans="1:8" ht="39.75" hidden="1" customHeight="1" x14ac:dyDescent="0.25">
      <c r="A4" s="182" t="s">
        <v>2905</v>
      </c>
      <c r="B4" s="183" t="s">
        <v>2891</v>
      </c>
      <c r="C4" s="98" t="s">
        <v>68</v>
      </c>
      <c r="D4" s="73">
        <v>0.15</v>
      </c>
      <c r="E4" s="129">
        <v>0.87</v>
      </c>
      <c r="F4" s="129">
        <v>0.85</v>
      </c>
      <c r="G4" s="129"/>
      <c r="H4" s="149">
        <f>+AVERAGE(E4,F4)</f>
        <v>0.86</v>
      </c>
    </row>
    <row r="5" spans="1:8" ht="50.25" hidden="1" customHeight="1" x14ac:dyDescent="0.25">
      <c r="A5" s="182"/>
      <c r="B5" s="183"/>
      <c r="C5" s="98" t="s">
        <v>2893</v>
      </c>
      <c r="D5" s="73">
        <v>0.1</v>
      </c>
      <c r="E5" s="129">
        <v>0.92</v>
      </c>
      <c r="F5" s="130">
        <v>0.89</v>
      </c>
      <c r="G5" s="129"/>
      <c r="H5" s="149">
        <f>+AVERAGE(E5,F5)</f>
        <v>0.90500000000000003</v>
      </c>
    </row>
    <row r="6" spans="1:8" ht="47.25" hidden="1" customHeight="1" x14ac:dyDescent="0.25">
      <c r="A6" s="182"/>
      <c r="B6" s="183"/>
      <c r="C6" s="98" t="s">
        <v>424</v>
      </c>
      <c r="D6" s="73">
        <v>0.75</v>
      </c>
      <c r="E6" s="129">
        <v>0.87</v>
      </c>
      <c r="F6" s="129"/>
      <c r="G6" s="129">
        <v>0.9</v>
      </c>
      <c r="H6" s="150">
        <f>+AVERAGE(E6,G6)</f>
        <v>0.88500000000000001</v>
      </c>
    </row>
    <row r="7" spans="1:8" ht="129.75" hidden="1" customHeight="1" x14ac:dyDescent="0.25">
      <c r="A7" s="151" t="s">
        <v>2894</v>
      </c>
      <c r="B7" s="146" t="s">
        <v>2895</v>
      </c>
      <c r="C7" s="128" t="s">
        <v>2896</v>
      </c>
      <c r="D7" s="73">
        <v>1</v>
      </c>
      <c r="E7" s="129">
        <v>0.89</v>
      </c>
      <c r="F7" s="129">
        <v>0.98</v>
      </c>
      <c r="G7" s="129"/>
      <c r="H7" s="149">
        <f>+AVERAGE(E7,F7)</f>
        <v>0.93500000000000005</v>
      </c>
    </row>
    <row r="8" spans="1:8" ht="45" hidden="1" customHeight="1" x14ac:dyDescent="0.25">
      <c r="A8" s="182" t="s">
        <v>2908</v>
      </c>
      <c r="B8" s="183" t="s">
        <v>2898</v>
      </c>
      <c r="C8" s="98" t="s">
        <v>1287</v>
      </c>
      <c r="D8" s="73">
        <v>0.6</v>
      </c>
      <c r="E8" s="129">
        <v>0.75</v>
      </c>
      <c r="F8" s="129"/>
      <c r="G8" s="129"/>
      <c r="H8" s="150">
        <f>+E8</f>
        <v>0.75</v>
      </c>
    </row>
    <row r="9" spans="1:8" ht="56.25" hidden="1" customHeight="1" x14ac:dyDescent="0.25">
      <c r="A9" s="182"/>
      <c r="B9" s="183"/>
      <c r="C9" s="98" t="s">
        <v>2906</v>
      </c>
      <c r="D9" s="73">
        <v>0.1</v>
      </c>
      <c r="E9" s="129">
        <v>0.77500000000000002</v>
      </c>
      <c r="F9" s="129">
        <v>0.81699999999999995</v>
      </c>
      <c r="G9" s="129"/>
      <c r="H9" s="149">
        <f>+AVERAGE(E9,F9)</f>
        <v>0.79600000000000004</v>
      </c>
    </row>
    <row r="10" spans="1:8" ht="55.5" hidden="1" customHeight="1" x14ac:dyDescent="0.25">
      <c r="A10" s="182"/>
      <c r="B10" s="183"/>
      <c r="C10" s="98" t="s">
        <v>2899</v>
      </c>
      <c r="D10" s="73">
        <v>0.1</v>
      </c>
      <c r="E10" s="129" t="s">
        <v>33</v>
      </c>
      <c r="F10" s="129"/>
      <c r="G10" s="129"/>
      <c r="H10" s="150" t="s">
        <v>33</v>
      </c>
    </row>
    <row r="11" spans="1:8" ht="57" hidden="1" customHeight="1" thickBot="1" x14ac:dyDescent="0.3">
      <c r="A11" s="196"/>
      <c r="B11" s="197"/>
      <c r="C11" s="152" t="s">
        <v>926</v>
      </c>
      <c r="D11" s="153">
        <v>0.2</v>
      </c>
      <c r="E11" s="154">
        <v>0.76400000000000001</v>
      </c>
      <c r="F11" s="154"/>
      <c r="G11" s="154"/>
      <c r="H11" s="155">
        <f>+E11</f>
        <v>0.76400000000000001</v>
      </c>
    </row>
    <row r="12" spans="1:8" ht="21" hidden="1" x14ac:dyDescent="0.35">
      <c r="E12" s="131" t="s">
        <v>2909</v>
      </c>
      <c r="F12" s="131"/>
      <c r="G12" s="131"/>
      <c r="H12" s="132" t="s">
        <v>2910</v>
      </c>
    </row>
    <row r="14" spans="1:8" ht="15.75" thickBot="1" x14ac:dyDescent="0.3"/>
    <row r="15" spans="1:8" ht="23.25" x14ac:dyDescent="0.35">
      <c r="A15" s="186" t="s">
        <v>3041</v>
      </c>
      <c r="B15" s="187"/>
      <c r="C15" s="187"/>
      <c r="D15" s="187"/>
      <c r="E15" s="187"/>
      <c r="F15" s="187"/>
      <c r="G15" s="187"/>
      <c r="H15" s="188"/>
    </row>
    <row r="16" spans="1:8" x14ac:dyDescent="0.25">
      <c r="A16" s="184" t="s">
        <v>12</v>
      </c>
      <c r="B16" s="185" t="s">
        <v>2882</v>
      </c>
      <c r="C16" s="181" t="s">
        <v>13</v>
      </c>
      <c r="D16" s="191" t="s">
        <v>2883</v>
      </c>
      <c r="E16" s="193" t="s">
        <v>2884</v>
      </c>
      <c r="F16" s="194"/>
      <c r="G16" s="195"/>
      <c r="H16" s="189" t="s">
        <v>2907</v>
      </c>
    </row>
    <row r="17" spans="1:8" x14ac:dyDescent="0.25">
      <c r="A17" s="184"/>
      <c r="B17" s="185"/>
      <c r="C17" s="181"/>
      <c r="D17" s="192"/>
      <c r="E17" s="103" t="s">
        <v>2887</v>
      </c>
      <c r="F17" s="103" t="s">
        <v>2888</v>
      </c>
      <c r="G17" s="103" t="s">
        <v>2889</v>
      </c>
      <c r="H17" s="190"/>
    </row>
    <row r="18" spans="1:8" ht="42" customHeight="1" x14ac:dyDescent="0.25">
      <c r="A18" s="182" t="s">
        <v>2905</v>
      </c>
      <c r="B18" s="183" t="s">
        <v>2891</v>
      </c>
      <c r="C18" s="98" t="s">
        <v>68</v>
      </c>
      <c r="D18" s="73">
        <v>0.15</v>
      </c>
      <c r="E18" s="129"/>
      <c r="F18" s="129"/>
      <c r="G18" s="129"/>
      <c r="H18" s="149" t="e">
        <f>+AVERAGE(E18,F18)</f>
        <v>#DIV/0!</v>
      </c>
    </row>
    <row r="19" spans="1:8" ht="42" customHeight="1" x14ac:dyDescent="0.25">
      <c r="A19" s="182"/>
      <c r="B19" s="183"/>
      <c r="C19" s="98" t="s">
        <v>2893</v>
      </c>
      <c r="D19" s="73">
        <v>0.1</v>
      </c>
      <c r="E19" s="129"/>
      <c r="F19" s="129"/>
      <c r="G19" s="129"/>
      <c r="H19" s="149" t="e">
        <f>+AVERAGE(E19,F19)</f>
        <v>#DIV/0!</v>
      </c>
    </row>
    <row r="20" spans="1:8" ht="42" customHeight="1" x14ac:dyDescent="0.25">
      <c r="A20" s="182"/>
      <c r="B20" s="183"/>
      <c r="C20" s="98" t="s">
        <v>424</v>
      </c>
      <c r="D20" s="73">
        <v>0.75</v>
      </c>
      <c r="E20" s="129"/>
      <c r="F20" s="129"/>
      <c r="G20" s="129"/>
      <c r="H20" s="150" t="e">
        <f>+AVERAGE(E20,G20)</f>
        <v>#DIV/0!</v>
      </c>
    </row>
    <row r="21" spans="1:8" ht="84" x14ac:dyDescent="0.25">
      <c r="A21" s="151" t="s">
        <v>2894</v>
      </c>
      <c r="B21" s="146" t="s">
        <v>2895</v>
      </c>
      <c r="C21" s="128" t="s">
        <v>2896</v>
      </c>
      <c r="D21" s="73">
        <v>1</v>
      </c>
      <c r="E21" s="129"/>
      <c r="F21" s="129"/>
      <c r="G21" s="129"/>
      <c r="H21" s="149" t="e">
        <f>+AVERAGE(E21,F21)</f>
        <v>#DIV/0!</v>
      </c>
    </row>
    <row r="22" spans="1:8" ht="45" customHeight="1" x14ac:dyDescent="0.25">
      <c r="A22" s="182" t="s">
        <v>2908</v>
      </c>
      <c r="B22" s="183" t="s">
        <v>2898</v>
      </c>
      <c r="C22" s="98" t="s">
        <v>1287</v>
      </c>
      <c r="D22" s="73">
        <v>0.7</v>
      </c>
      <c r="E22" s="129"/>
      <c r="F22" s="129"/>
      <c r="G22" s="129"/>
      <c r="H22" s="150">
        <f>+E22</f>
        <v>0</v>
      </c>
    </row>
    <row r="23" spans="1:8" ht="45" customHeight="1" x14ac:dyDescent="0.25">
      <c r="A23" s="182"/>
      <c r="B23" s="183"/>
      <c r="C23" s="98" t="s">
        <v>2906</v>
      </c>
      <c r="D23" s="73">
        <v>0.1</v>
      </c>
      <c r="E23" s="129"/>
      <c r="F23" s="129"/>
      <c r="G23" s="129"/>
      <c r="H23" s="149" t="e">
        <f>+AVERAGE(E23,F23)</f>
        <v>#DIV/0!</v>
      </c>
    </row>
    <row r="24" spans="1:8" ht="45" customHeight="1" x14ac:dyDescent="0.25">
      <c r="A24" s="182"/>
      <c r="B24" s="183"/>
      <c r="C24" s="98" t="s">
        <v>2899</v>
      </c>
      <c r="D24" s="73" t="s">
        <v>33</v>
      </c>
      <c r="E24" s="129" t="s">
        <v>33</v>
      </c>
      <c r="F24" s="129"/>
      <c r="G24" s="129"/>
      <c r="H24" s="150" t="s">
        <v>33</v>
      </c>
    </row>
    <row r="25" spans="1:8" ht="45" customHeight="1" x14ac:dyDescent="0.25">
      <c r="A25" s="182"/>
      <c r="B25" s="183"/>
      <c r="C25" s="98" t="s">
        <v>926</v>
      </c>
      <c r="D25" s="73">
        <v>0.2</v>
      </c>
      <c r="E25" s="129"/>
      <c r="F25" s="129"/>
      <c r="G25" s="129"/>
      <c r="H25" s="150">
        <f>+E25</f>
        <v>0</v>
      </c>
    </row>
    <row r="26" spans="1:8" ht="21.75" thickBot="1" x14ac:dyDescent="0.4">
      <c r="A26" s="156"/>
      <c r="B26" s="157"/>
      <c r="C26" s="157"/>
      <c r="D26" s="157"/>
      <c r="E26" s="158" t="s">
        <v>2909</v>
      </c>
      <c r="F26" s="158"/>
      <c r="G26" s="158"/>
      <c r="H26" s="159" t="s">
        <v>2910</v>
      </c>
    </row>
  </sheetData>
  <mergeCells count="22">
    <mergeCell ref="A1:H1"/>
    <mergeCell ref="A15:H15"/>
    <mergeCell ref="H16:H17"/>
    <mergeCell ref="A18:A20"/>
    <mergeCell ref="B18:B20"/>
    <mergeCell ref="D16:D17"/>
    <mergeCell ref="E16:G16"/>
    <mergeCell ref="E2:G2"/>
    <mergeCell ref="H2:H3"/>
    <mergeCell ref="A4:A6"/>
    <mergeCell ref="B4:B6"/>
    <mergeCell ref="A8:A11"/>
    <mergeCell ref="B8:B11"/>
    <mergeCell ref="D2:D3"/>
    <mergeCell ref="A2:A3"/>
    <mergeCell ref="B2:B3"/>
    <mergeCell ref="C2:C3"/>
    <mergeCell ref="A22:A25"/>
    <mergeCell ref="B22:B25"/>
    <mergeCell ref="A16:A17"/>
    <mergeCell ref="B16:B17"/>
    <mergeCell ref="C16:C17"/>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8"/>
  <sheetViews>
    <sheetView workbookViewId="0">
      <selection activeCell="C15" sqref="C15"/>
    </sheetView>
  </sheetViews>
  <sheetFormatPr baseColWidth="10" defaultRowHeight="15" x14ac:dyDescent="0.25"/>
  <cols>
    <col min="1" max="1" width="22.42578125" bestFit="1" customWidth="1"/>
    <col min="2" max="2" width="25.42578125" customWidth="1"/>
  </cols>
  <sheetData>
    <row r="1" spans="1:2" x14ac:dyDescent="0.25">
      <c r="A1" s="8" t="s">
        <v>24</v>
      </c>
      <c r="B1" t="s">
        <v>1743</v>
      </c>
    </row>
    <row r="3" spans="1:2" x14ac:dyDescent="0.25">
      <c r="A3" s="8" t="s">
        <v>2815</v>
      </c>
      <c r="B3" t="s">
        <v>2811</v>
      </c>
    </row>
    <row r="4" spans="1:2" x14ac:dyDescent="0.25">
      <c r="A4" s="21" t="s">
        <v>32</v>
      </c>
      <c r="B4" s="9">
        <v>17</v>
      </c>
    </row>
    <row r="5" spans="1:2" x14ac:dyDescent="0.25">
      <c r="A5" s="25" t="s">
        <v>424</v>
      </c>
      <c r="B5" s="9">
        <v>17</v>
      </c>
    </row>
    <row r="6" spans="1:2" x14ac:dyDescent="0.25">
      <c r="A6" s="21" t="s">
        <v>2810</v>
      </c>
      <c r="B6" s="9">
        <v>17</v>
      </c>
    </row>
    <row r="18" spans="1:6" ht="65.25" customHeight="1" x14ac:dyDescent="0.35">
      <c r="A18" s="198" t="s">
        <v>3040</v>
      </c>
      <c r="B18" s="198"/>
      <c r="C18" s="198"/>
      <c r="D18" s="198"/>
      <c r="E18" s="198"/>
      <c r="F18" s="198"/>
    </row>
    <row r="19" spans="1:6" ht="60" x14ac:dyDescent="0.25">
      <c r="A19" s="160" t="s">
        <v>3038</v>
      </c>
      <c r="B19" s="160" t="s">
        <v>2986</v>
      </c>
      <c r="C19" s="160" t="s">
        <v>3035</v>
      </c>
      <c r="D19" s="160" t="s">
        <v>3036</v>
      </c>
      <c r="E19" s="160" t="s">
        <v>3037</v>
      </c>
      <c r="F19" s="160" t="s">
        <v>3039</v>
      </c>
    </row>
    <row r="20" spans="1:6" x14ac:dyDescent="0.25">
      <c r="A20" s="161" t="s">
        <v>1017</v>
      </c>
      <c r="B20" s="162">
        <v>12</v>
      </c>
      <c r="C20" s="162">
        <v>0</v>
      </c>
      <c r="D20" s="162">
        <v>12</v>
      </c>
      <c r="E20" s="162">
        <v>0</v>
      </c>
      <c r="F20" s="164">
        <f>+D20/(B20-C20)</f>
        <v>1</v>
      </c>
    </row>
    <row r="21" spans="1:6" x14ac:dyDescent="0.25">
      <c r="A21" s="148" t="s">
        <v>3030</v>
      </c>
      <c r="B21">
        <v>12</v>
      </c>
      <c r="C21">
        <v>0</v>
      </c>
      <c r="D21">
        <v>12</v>
      </c>
      <c r="E21">
        <v>0</v>
      </c>
      <c r="F21" s="163">
        <f t="shared" ref="F21:F28" si="0">+D21/(B21-C21)</f>
        <v>1</v>
      </c>
    </row>
    <row r="22" spans="1:6" x14ac:dyDescent="0.25">
      <c r="A22" s="161" t="s">
        <v>1286</v>
      </c>
      <c r="B22" s="162">
        <v>18</v>
      </c>
      <c r="C22" s="162">
        <v>0</v>
      </c>
      <c r="D22" s="162">
        <v>15</v>
      </c>
      <c r="E22" s="162">
        <v>3</v>
      </c>
      <c r="F22" s="164">
        <f t="shared" si="0"/>
        <v>0.83333333333333337</v>
      </c>
    </row>
    <row r="23" spans="1:6" x14ac:dyDescent="0.25">
      <c r="A23" s="148" t="s">
        <v>3031</v>
      </c>
      <c r="B23">
        <v>8</v>
      </c>
      <c r="C23">
        <v>0</v>
      </c>
      <c r="D23">
        <v>5</v>
      </c>
      <c r="E23">
        <v>3</v>
      </c>
      <c r="F23" s="165">
        <f t="shared" si="0"/>
        <v>0.625</v>
      </c>
    </row>
    <row r="24" spans="1:6" x14ac:dyDescent="0.25">
      <c r="A24" s="148" t="s">
        <v>3032</v>
      </c>
      <c r="B24">
        <v>10</v>
      </c>
      <c r="C24">
        <v>0</v>
      </c>
      <c r="D24">
        <v>10</v>
      </c>
      <c r="E24">
        <v>0</v>
      </c>
      <c r="F24" s="163">
        <f t="shared" si="0"/>
        <v>1</v>
      </c>
    </row>
    <row r="25" spans="1:6" x14ac:dyDescent="0.25">
      <c r="A25" s="161" t="s">
        <v>32</v>
      </c>
      <c r="B25" s="162">
        <v>45</v>
      </c>
      <c r="C25" s="162">
        <v>17</v>
      </c>
      <c r="D25" s="162">
        <v>27</v>
      </c>
      <c r="E25" s="162">
        <v>1</v>
      </c>
      <c r="F25" s="164">
        <f t="shared" si="0"/>
        <v>0.9642857142857143</v>
      </c>
    </row>
    <row r="26" spans="1:6" x14ac:dyDescent="0.25">
      <c r="A26" s="148" t="s">
        <v>3033</v>
      </c>
      <c r="B26">
        <v>14</v>
      </c>
      <c r="C26">
        <v>0</v>
      </c>
      <c r="D26">
        <v>13</v>
      </c>
      <c r="E26">
        <v>1</v>
      </c>
      <c r="F26" s="163">
        <f t="shared" si="0"/>
        <v>0.9285714285714286</v>
      </c>
    </row>
    <row r="27" spans="1:6" x14ac:dyDescent="0.25">
      <c r="A27" s="148" t="s">
        <v>3034</v>
      </c>
      <c r="B27">
        <v>31</v>
      </c>
      <c r="C27">
        <v>17</v>
      </c>
      <c r="D27">
        <v>14</v>
      </c>
      <c r="E27">
        <v>0</v>
      </c>
      <c r="F27" s="166">
        <f t="shared" si="0"/>
        <v>1</v>
      </c>
    </row>
    <row r="28" spans="1:6" x14ac:dyDescent="0.25">
      <c r="A28" s="147" t="s">
        <v>2810</v>
      </c>
      <c r="B28" s="162">
        <v>75</v>
      </c>
      <c r="C28" s="162">
        <v>17</v>
      </c>
      <c r="D28" s="162">
        <v>54</v>
      </c>
      <c r="E28" s="162">
        <v>4</v>
      </c>
      <c r="F28" s="164">
        <f t="shared" si="0"/>
        <v>0.93103448275862066</v>
      </c>
    </row>
  </sheetData>
  <mergeCells count="1">
    <mergeCell ref="A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8"/>
  <sheetViews>
    <sheetView view="pageBreakPreview" zoomScale="90" zoomScaleNormal="100" zoomScaleSheetLayoutView="90" workbookViewId="0">
      <selection activeCell="A4" sqref="A4"/>
    </sheetView>
  </sheetViews>
  <sheetFormatPr baseColWidth="10" defaultRowHeight="12" x14ac:dyDescent="0.2"/>
  <cols>
    <col min="1" max="1" width="12.5703125" style="29" customWidth="1"/>
    <col min="2" max="2" width="11.28515625" style="29" customWidth="1"/>
    <col min="3" max="3" width="17.42578125" style="29" customWidth="1"/>
    <col min="4" max="4" width="67.5703125" style="29" customWidth="1"/>
    <col min="5" max="5" width="17.5703125" style="29" customWidth="1"/>
    <col min="6" max="6" width="31" style="29" customWidth="1"/>
    <col min="7" max="7" width="49.140625" style="29" customWidth="1"/>
    <col min="8" max="8" width="42" style="29" customWidth="1"/>
    <col min="9" max="9" width="14.140625" style="29" customWidth="1"/>
    <col min="10" max="16384" width="11.42578125" style="29"/>
  </cols>
  <sheetData>
    <row r="1" spans="1:14" s="27" customFormat="1" ht="12.75" thickBot="1" x14ac:dyDescent="0.25">
      <c r="A1" s="26" t="s">
        <v>2845</v>
      </c>
      <c r="B1" s="26"/>
      <c r="C1" s="26"/>
      <c r="F1" s="181" t="s">
        <v>12</v>
      </c>
      <c r="G1" s="185" t="s">
        <v>2882</v>
      </c>
      <c r="H1" s="181" t="s">
        <v>13</v>
      </c>
      <c r="I1" s="102" t="s">
        <v>2883</v>
      </c>
      <c r="J1" s="193" t="s">
        <v>2884</v>
      </c>
      <c r="K1" s="194"/>
      <c r="L1" s="195"/>
      <c r="M1" s="210" t="s">
        <v>2885</v>
      </c>
      <c r="N1" s="191" t="s">
        <v>2886</v>
      </c>
    </row>
    <row r="2" spans="1:14" ht="12.75" thickBot="1" x14ac:dyDescent="0.25">
      <c r="A2" s="171" t="s">
        <v>2855</v>
      </c>
      <c r="B2" s="172" t="s">
        <v>2856</v>
      </c>
      <c r="C2" s="28" t="s">
        <v>2857</v>
      </c>
      <c r="F2" s="181"/>
      <c r="G2" s="185"/>
      <c r="H2" s="181"/>
      <c r="I2" s="74"/>
      <c r="J2" s="103" t="s">
        <v>2887</v>
      </c>
      <c r="K2" s="103" t="s">
        <v>2888</v>
      </c>
      <c r="L2" s="103" t="s">
        <v>2889</v>
      </c>
      <c r="M2" s="211"/>
      <c r="N2" s="192"/>
    </row>
    <row r="3" spans="1:14" ht="15" customHeight="1" thickBot="1" x14ac:dyDescent="0.25">
      <c r="A3" s="173">
        <v>2019</v>
      </c>
      <c r="B3" s="174">
        <v>14</v>
      </c>
      <c r="C3" s="30">
        <v>33</v>
      </c>
      <c r="F3" s="183" t="s">
        <v>2890</v>
      </c>
      <c r="G3" s="183" t="s">
        <v>2891</v>
      </c>
      <c r="H3" s="98" t="s">
        <v>68</v>
      </c>
      <c r="I3" s="73">
        <v>0.2</v>
      </c>
      <c r="J3" s="98" t="s">
        <v>2831</v>
      </c>
      <c r="K3" s="98" t="s">
        <v>2831</v>
      </c>
      <c r="L3" s="98"/>
      <c r="M3" s="98" t="s">
        <v>2892</v>
      </c>
      <c r="N3" s="100">
        <v>9.5000000000000001E-2</v>
      </c>
    </row>
    <row r="4" spans="1:14" ht="15" customHeight="1" x14ac:dyDescent="0.2">
      <c r="A4" s="175" t="s">
        <v>2810</v>
      </c>
      <c r="B4" s="176">
        <v>14</v>
      </c>
      <c r="C4" s="30">
        <v>34</v>
      </c>
      <c r="F4" s="183"/>
      <c r="G4" s="183"/>
      <c r="H4" s="98" t="s">
        <v>2893</v>
      </c>
      <c r="I4" s="73">
        <v>0.1</v>
      </c>
      <c r="J4" s="98" t="s">
        <v>2831</v>
      </c>
      <c r="K4" s="98"/>
      <c r="L4" s="98"/>
      <c r="M4" s="73">
        <v>0.90759999999999996</v>
      </c>
      <c r="N4" s="100">
        <v>0.91</v>
      </c>
    </row>
    <row r="5" spans="1:14" ht="15" customHeight="1" x14ac:dyDescent="0.25">
      <c r="A5"/>
      <c r="B5"/>
      <c r="C5" s="32">
        <f>+C3+C4</f>
        <v>67</v>
      </c>
      <c r="F5" s="183"/>
      <c r="G5" s="183"/>
      <c r="H5" s="98" t="s">
        <v>424</v>
      </c>
      <c r="I5" s="73">
        <v>0.6</v>
      </c>
      <c r="J5" s="98" t="s">
        <v>2831</v>
      </c>
      <c r="K5" s="98" t="s">
        <v>2831</v>
      </c>
      <c r="L5" s="98" t="s">
        <v>2831</v>
      </c>
      <c r="M5" s="98" t="s">
        <v>2892</v>
      </c>
      <c r="N5" s="100">
        <v>0.34699999999999998</v>
      </c>
    </row>
    <row r="6" spans="1:14" ht="15" customHeight="1" x14ac:dyDescent="0.2">
      <c r="A6" s="33"/>
      <c r="B6" s="31"/>
      <c r="C6" s="31"/>
      <c r="F6" s="183"/>
      <c r="G6" s="183"/>
      <c r="H6" s="98" t="s">
        <v>926</v>
      </c>
      <c r="I6" s="73">
        <v>0.1</v>
      </c>
      <c r="J6" s="98"/>
      <c r="K6" s="98" t="s">
        <v>2831</v>
      </c>
      <c r="L6" s="98"/>
      <c r="M6" s="98" t="s">
        <v>2892</v>
      </c>
      <c r="N6" s="100">
        <v>4.4999999999999998E-2</v>
      </c>
    </row>
    <row r="7" spans="1:14" ht="15" customHeight="1" x14ac:dyDescent="0.2">
      <c r="A7" s="202" t="s">
        <v>2848</v>
      </c>
      <c r="B7" s="203"/>
      <c r="C7" s="34">
        <v>78</v>
      </c>
      <c r="F7" s="101" t="s">
        <v>2894</v>
      </c>
      <c r="G7" s="101" t="s">
        <v>2895</v>
      </c>
      <c r="H7" s="98" t="s">
        <v>2896</v>
      </c>
      <c r="I7" s="73">
        <v>1</v>
      </c>
      <c r="J7" s="98" t="s">
        <v>2831</v>
      </c>
      <c r="K7" s="98" t="s">
        <v>2831</v>
      </c>
      <c r="L7" s="98"/>
      <c r="M7" s="98" t="s">
        <v>2892</v>
      </c>
      <c r="N7" s="100">
        <v>0.97399999999999998</v>
      </c>
    </row>
    <row r="8" spans="1:14" ht="15" customHeight="1" x14ac:dyDescent="0.2">
      <c r="A8" s="204" t="s">
        <v>2849</v>
      </c>
      <c r="B8" s="205"/>
      <c r="C8" s="35">
        <v>16</v>
      </c>
      <c r="F8" s="183" t="s">
        <v>2897</v>
      </c>
      <c r="G8" s="183" t="s">
        <v>2898</v>
      </c>
      <c r="H8" s="98" t="s">
        <v>1287</v>
      </c>
      <c r="I8" s="73">
        <v>0.7</v>
      </c>
      <c r="J8" s="98" t="s">
        <v>2831</v>
      </c>
      <c r="K8" s="98"/>
      <c r="L8" s="98"/>
      <c r="M8" s="98" t="s">
        <v>2892</v>
      </c>
      <c r="N8" s="208">
        <v>0.75</v>
      </c>
    </row>
    <row r="9" spans="1:14" ht="15" customHeight="1" x14ac:dyDescent="0.2">
      <c r="A9" s="204" t="s">
        <v>2850</v>
      </c>
      <c r="B9" s="205"/>
      <c r="C9" s="35">
        <v>7</v>
      </c>
      <c r="F9" s="183"/>
      <c r="G9" s="183"/>
      <c r="H9" s="98" t="s">
        <v>2899</v>
      </c>
      <c r="I9" s="73">
        <v>0.3</v>
      </c>
      <c r="J9" s="98"/>
      <c r="K9" s="98"/>
      <c r="L9" s="98"/>
      <c r="M9" s="98"/>
      <c r="N9" s="209"/>
    </row>
    <row r="10" spans="1:14" x14ac:dyDescent="0.2">
      <c r="A10" s="206" t="s">
        <v>2851</v>
      </c>
      <c r="B10" s="207"/>
      <c r="C10" s="36">
        <v>101</v>
      </c>
    </row>
    <row r="11" spans="1:14" x14ac:dyDescent="0.2">
      <c r="A11" s="37"/>
      <c r="B11" s="38"/>
      <c r="C11" s="38"/>
    </row>
    <row r="12" spans="1:14" x14ac:dyDescent="0.2">
      <c r="A12" s="200" t="s">
        <v>2837</v>
      </c>
      <c r="B12" s="200"/>
      <c r="C12" s="200"/>
      <c r="D12" s="201"/>
      <c r="E12" s="105"/>
    </row>
    <row r="13" spans="1:14" x14ac:dyDescent="0.2">
      <c r="A13" s="65"/>
      <c r="B13" s="66" t="s">
        <v>2840</v>
      </c>
      <c r="C13" s="66" t="s">
        <v>2835</v>
      </c>
      <c r="D13" s="67" t="s">
        <v>2841</v>
      </c>
      <c r="E13" s="105"/>
    </row>
    <row r="14" spans="1:14" x14ac:dyDescent="0.2">
      <c r="A14" s="68" t="s">
        <v>2838</v>
      </c>
      <c r="B14" s="64">
        <v>11</v>
      </c>
      <c r="C14" s="64">
        <v>5</v>
      </c>
      <c r="D14" s="69">
        <f>200000000+1251027582+980416380+30867300+68764800</f>
        <v>2531076062</v>
      </c>
      <c r="E14" s="106"/>
    </row>
    <row r="15" spans="1:14" x14ac:dyDescent="0.2">
      <c r="A15" s="70" t="s">
        <v>2839</v>
      </c>
      <c r="B15" s="63">
        <v>16</v>
      </c>
      <c r="C15" s="63">
        <v>8</v>
      </c>
      <c r="D15" s="71"/>
      <c r="E15" s="107"/>
    </row>
    <row r="16" spans="1:14" ht="9" customHeight="1" x14ac:dyDescent="0.2">
      <c r="A16" s="39"/>
      <c r="B16" s="40"/>
      <c r="C16" s="40"/>
      <c r="D16" s="41"/>
      <c r="E16" s="107"/>
    </row>
    <row r="17" spans="1:5" x14ac:dyDescent="0.2">
      <c r="A17" s="200" t="s">
        <v>2900</v>
      </c>
      <c r="B17" s="200"/>
      <c r="C17" s="200"/>
      <c r="D17" s="201"/>
      <c r="E17" s="105"/>
    </row>
    <row r="18" spans="1:5" x14ac:dyDescent="0.2">
      <c r="A18" s="55" t="s">
        <v>2843</v>
      </c>
      <c r="B18" s="56" t="s">
        <v>2844</v>
      </c>
      <c r="C18" s="56" t="s">
        <v>2835</v>
      </c>
      <c r="D18" s="57" t="s">
        <v>2842</v>
      </c>
      <c r="E18" s="108"/>
    </row>
    <row r="19" spans="1:5" x14ac:dyDescent="0.2">
      <c r="A19" s="58" t="s">
        <v>2415</v>
      </c>
      <c r="B19" s="64">
        <v>1</v>
      </c>
      <c r="C19" s="61">
        <v>200000000</v>
      </c>
      <c r="D19" s="75" t="s">
        <v>2804</v>
      </c>
      <c r="E19" s="109"/>
    </row>
    <row r="20" spans="1:5" x14ac:dyDescent="0.2">
      <c r="A20" s="59" t="s">
        <v>2817</v>
      </c>
      <c r="B20" s="62">
        <v>1</v>
      </c>
      <c r="C20" s="62"/>
      <c r="D20" s="76" t="s">
        <v>2806</v>
      </c>
      <c r="E20" s="109"/>
    </row>
    <row r="21" spans="1:5" x14ac:dyDescent="0.2">
      <c r="A21" s="60" t="s">
        <v>2246</v>
      </c>
      <c r="B21" s="63">
        <v>1</v>
      </c>
      <c r="C21" s="63"/>
      <c r="D21" s="77" t="s">
        <v>2804</v>
      </c>
      <c r="E21" s="109"/>
    </row>
    <row r="22" spans="1:5" x14ac:dyDescent="0.2">
      <c r="A22" s="212" t="s">
        <v>2901</v>
      </c>
      <c r="B22" s="213"/>
      <c r="C22" s="213"/>
      <c r="D22" s="214"/>
      <c r="E22" s="105" t="s">
        <v>2904</v>
      </c>
    </row>
    <row r="23" spans="1:5" x14ac:dyDescent="0.2">
      <c r="A23" s="85" t="s">
        <v>2246</v>
      </c>
      <c r="B23" s="86">
        <v>2</v>
      </c>
      <c r="C23" s="87"/>
      <c r="D23" s="85" t="s">
        <v>2804</v>
      </c>
      <c r="E23" s="85" t="s">
        <v>2816</v>
      </c>
    </row>
    <row r="24" spans="1:5" x14ac:dyDescent="0.2">
      <c r="A24" s="59" t="s">
        <v>1722</v>
      </c>
      <c r="B24" s="83">
        <v>1</v>
      </c>
      <c r="C24" s="84">
        <v>1251027582</v>
      </c>
      <c r="D24" s="82" t="s">
        <v>2819</v>
      </c>
      <c r="E24" s="82" t="s">
        <v>2820</v>
      </c>
    </row>
    <row r="25" spans="1:5" x14ac:dyDescent="0.2">
      <c r="A25" s="85" t="s">
        <v>1802</v>
      </c>
      <c r="B25" s="86">
        <v>1</v>
      </c>
      <c r="C25" s="215">
        <v>980416380</v>
      </c>
      <c r="D25" s="85" t="s">
        <v>2821</v>
      </c>
      <c r="E25" s="85" t="s">
        <v>2820</v>
      </c>
    </row>
    <row r="26" spans="1:5" x14ac:dyDescent="0.2">
      <c r="A26" s="85" t="s">
        <v>1802</v>
      </c>
      <c r="B26" s="86">
        <v>2</v>
      </c>
      <c r="C26" s="215"/>
      <c r="D26" s="85" t="s">
        <v>2821</v>
      </c>
      <c r="E26" s="85" t="s">
        <v>2820</v>
      </c>
    </row>
    <row r="27" spans="1:5" x14ac:dyDescent="0.2">
      <c r="A27" s="85" t="s">
        <v>1802</v>
      </c>
      <c r="B27" s="86">
        <v>3</v>
      </c>
      <c r="C27" s="215"/>
      <c r="D27" s="85" t="s">
        <v>2822</v>
      </c>
      <c r="E27" s="85" t="s">
        <v>2820</v>
      </c>
    </row>
    <row r="28" spans="1:5" x14ac:dyDescent="0.2">
      <c r="A28" s="85" t="s">
        <v>1802</v>
      </c>
      <c r="B28" s="86">
        <v>4</v>
      </c>
      <c r="C28" s="215"/>
      <c r="D28" s="85" t="s">
        <v>2822</v>
      </c>
      <c r="E28" s="85" t="s">
        <v>2820</v>
      </c>
    </row>
    <row r="29" spans="1:5" x14ac:dyDescent="0.2">
      <c r="A29" s="85" t="s">
        <v>1968</v>
      </c>
      <c r="B29" s="86">
        <v>1</v>
      </c>
      <c r="C29" s="87">
        <v>30867300</v>
      </c>
      <c r="D29" s="85" t="s">
        <v>2822</v>
      </c>
      <c r="E29" s="85" t="s">
        <v>2820</v>
      </c>
    </row>
    <row r="30" spans="1:5" x14ac:dyDescent="0.2">
      <c r="A30" s="85" t="s">
        <v>2823</v>
      </c>
      <c r="B30" s="86">
        <v>1</v>
      </c>
      <c r="C30" s="86"/>
      <c r="D30" s="85" t="s">
        <v>2822</v>
      </c>
      <c r="E30" s="85" t="s">
        <v>2820</v>
      </c>
    </row>
    <row r="31" spans="1:5" x14ac:dyDescent="0.2">
      <c r="A31" s="85" t="s">
        <v>2823</v>
      </c>
      <c r="B31" s="86">
        <v>2</v>
      </c>
      <c r="C31" s="86"/>
      <c r="D31" s="85" t="s">
        <v>2822</v>
      </c>
      <c r="E31" s="120" t="s">
        <v>2824</v>
      </c>
    </row>
    <row r="32" spans="1:5" x14ac:dyDescent="0.2">
      <c r="A32" s="85" t="s">
        <v>2825</v>
      </c>
      <c r="B32" s="86">
        <v>1</v>
      </c>
      <c r="C32" s="87"/>
      <c r="D32" s="85" t="s">
        <v>2819</v>
      </c>
      <c r="E32" s="85" t="s">
        <v>2820</v>
      </c>
    </row>
    <row r="33" spans="1:5" x14ac:dyDescent="0.2">
      <c r="A33" s="85" t="s">
        <v>2826</v>
      </c>
      <c r="B33" s="86">
        <v>1</v>
      </c>
      <c r="C33" s="86"/>
      <c r="D33" s="85" t="s">
        <v>2827</v>
      </c>
      <c r="E33" s="85" t="s">
        <v>2820</v>
      </c>
    </row>
    <row r="34" spans="1:5" x14ac:dyDescent="0.2">
      <c r="A34" s="85" t="s">
        <v>2246</v>
      </c>
      <c r="B34" s="86">
        <v>2</v>
      </c>
      <c r="C34" s="86"/>
      <c r="D34" s="85" t="s">
        <v>2740</v>
      </c>
      <c r="E34" s="120" t="s">
        <v>2824</v>
      </c>
    </row>
    <row r="35" spans="1:5" x14ac:dyDescent="0.2">
      <c r="A35" s="85" t="s">
        <v>2368</v>
      </c>
      <c r="B35" s="86">
        <v>1</v>
      </c>
      <c r="C35" s="87"/>
      <c r="D35" s="85" t="s">
        <v>2740</v>
      </c>
      <c r="E35" s="120" t="s">
        <v>2824</v>
      </c>
    </row>
    <row r="36" spans="1:5" x14ac:dyDescent="0.2">
      <c r="A36" s="42"/>
      <c r="B36" s="42"/>
      <c r="C36" s="81"/>
      <c r="D36" s="81"/>
      <c r="E36" s="110"/>
    </row>
    <row r="37" spans="1:5" x14ac:dyDescent="0.2">
      <c r="A37" s="200" t="s">
        <v>2847</v>
      </c>
      <c r="B37" s="200"/>
      <c r="C37" s="200"/>
      <c r="D37" s="201"/>
      <c r="E37" s="105"/>
    </row>
    <row r="38" spans="1:5" s="27" customFormat="1" x14ac:dyDescent="0.2">
      <c r="A38" s="55" t="s">
        <v>2843</v>
      </c>
      <c r="B38" s="56" t="s">
        <v>2844</v>
      </c>
      <c r="C38" s="56" t="s">
        <v>2835</v>
      </c>
      <c r="D38" s="57" t="s">
        <v>2846</v>
      </c>
      <c r="E38" s="108"/>
    </row>
    <row r="39" spans="1:5" x14ac:dyDescent="0.2">
      <c r="A39" s="85" t="s">
        <v>2113</v>
      </c>
      <c r="B39" s="86">
        <v>2</v>
      </c>
      <c r="C39" s="87">
        <v>34800000</v>
      </c>
      <c r="D39" s="88" t="s">
        <v>1984</v>
      </c>
      <c r="E39" s="111"/>
    </row>
    <row r="40" spans="1:5" x14ac:dyDescent="0.2">
      <c r="A40" s="85" t="s">
        <v>2741</v>
      </c>
      <c r="B40" s="86">
        <v>1</v>
      </c>
      <c r="C40" s="86"/>
      <c r="D40" s="88" t="s">
        <v>1902</v>
      </c>
      <c r="E40" s="111"/>
    </row>
    <row r="41" spans="1:5" x14ac:dyDescent="0.2">
      <c r="A41" s="85" t="s">
        <v>2080</v>
      </c>
      <c r="B41" s="86">
        <v>1</v>
      </c>
      <c r="C41" s="86"/>
      <c r="D41" s="88" t="s">
        <v>2740</v>
      </c>
      <c r="E41" s="111"/>
    </row>
    <row r="42" spans="1:5" x14ac:dyDescent="0.2">
      <c r="A42" s="85" t="s">
        <v>2067</v>
      </c>
      <c r="B42" s="86">
        <v>2</v>
      </c>
      <c r="C42" s="86"/>
      <c r="D42" s="88" t="s">
        <v>2740</v>
      </c>
      <c r="E42" s="111"/>
    </row>
    <row r="43" spans="1:5" x14ac:dyDescent="0.2">
      <c r="A43" s="85" t="s">
        <v>2067</v>
      </c>
      <c r="B43" s="86">
        <v>1</v>
      </c>
      <c r="C43" s="86"/>
      <c r="D43" s="88" t="s">
        <v>2740</v>
      </c>
      <c r="E43" s="111"/>
    </row>
    <row r="44" spans="1:5" x14ac:dyDescent="0.2">
      <c r="A44" s="85" t="s">
        <v>2046</v>
      </c>
      <c r="B44" s="86">
        <v>1</v>
      </c>
      <c r="C44" s="86"/>
      <c r="D44" s="88" t="s">
        <v>2740</v>
      </c>
      <c r="E44" s="111"/>
    </row>
    <row r="45" spans="1:5" x14ac:dyDescent="0.2">
      <c r="A45" s="85" t="s">
        <v>2032</v>
      </c>
      <c r="B45" s="86">
        <v>1</v>
      </c>
      <c r="C45" s="86"/>
      <c r="D45" s="88" t="s">
        <v>2740</v>
      </c>
      <c r="E45" s="111"/>
    </row>
    <row r="49" spans="1:5" x14ac:dyDescent="0.2">
      <c r="A49" s="43" t="s">
        <v>2854</v>
      </c>
      <c r="B49" s="44" t="s">
        <v>2853</v>
      </c>
      <c r="C49" s="45" t="s">
        <v>2852</v>
      </c>
      <c r="D49" s="97" t="s">
        <v>2902</v>
      </c>
      <c r="E49" s="112"/>
    </row>
    <row r="50" spans="1:5" x14ac:dyDescent="0.2">
      <c r="A50" s="46" t="s">
        <v>1017</v>
      </c>
      <c r="B50" s="47">
        <f>+B51</f>
        <v>1</v>
      </c>
      <c r="C50" s="48">
        <f>+C51</f>
        <v>4</v>
      </c>
      <c r="D50" s="93"/>
      <c r="E50" s="113"/>
    </row>
    <row r="51" spans="1:5" ht="15" customHeight="1" x14ac:dyDescent="0.2">
      <c r="A51" s="49" t="s">
        <v>1018</v>
      </c>
      <c r="B51" s="50">
        <f>+B52</f>
        <v>1</v>
      </c>
      <c r="C51" s="51">
        <f>+C52</f>
        <v>4</v>
      </c>
      <c r="D51" s="216" t="s">
        <v>2858</v>
      </c>
      <c r="E51" s="114"/>
    </row>
    <row r="52" spans="1:5" ht="27" customHeight="1" x14ac:dyDescent="0.2">
      <c r="A52" s="52">
        <v>2019</v>
      </c>
      <c r="B52" s="53">
        <v>1</v>
      </c>
      <c r="C52" s="54">
        <v>4</v>
      </c>
      <c r="D52" s="217"/>
      <c r="E52" s="114"/>
    </row>
    <row r="53" spans="1:5" x14ac:dyDescent="0.2">
      <c r="A53" s="46" t="s">
        <v>1286</v>
      </c>
      <c r="B53" s="47">
        <f>+B54</f>
        <v>3</v>
      </c>
      <c r="C53" s="48">
        <f>+C54</f>
        <v>3</v>
      </c>
      <c r="D53" s="95"/>
      <c r="E53" s="115"/>
    </row>
    <row r="54" spans="1:5" ht="15" customHeight="1" x14ac:dyDescent="0.2">
      <c r="A54" s="49" t="s">
        <v>1287</v>
      </c>
      <c r="B54" s="50">
        <f>SUM(B55:B56)</f>
        <v>3</v>
      </c>
      <c r="C54" s="51">
        <f>SUM(C55:C56)</f>
        <v>3</v>
      </c>
      <c r="D54" s="216" t="s">
        <v>2860</v>
      </c>
      <c r="E54" s="114"/>
    </row>
    <row r="55" spans="1:5" ht="36" customHeight="1" x14ac:dyDescent="0.2">
      <c r="A55" s="52">
        <v>2018</v>
      </c>
      <c r="B55" s="53">
        <v>2</v>
      </c>
      <c r="C55" s="54">
        <v>2</v>
      </c>
      <c r="D55" s="218"/>
      <c r="E55" s="114"/>
    </row>
    <row r="56" spans="1:5" x14ac:dyDescent="0.2">
      <c r="A56" s="52">
        <v>2019</v>
      </c>
      <c r="B56" s="53">
        <v>1</v>
      </c>
      <c r="C56" s="54">
        <v>1</v>
      </c>
      <c r="D56" s="217"/>
      <c r="E56" s="114"/>
    </row>
    <row r="57" spans="1:5" x14ac:dyDescent="0.2">
      <c r="A57" s="46" t="s">
        <v>32</v>
      </c>
      <c r="B57" s="47">
        <f>+B58+B60+B63+B65</f>
        <v>63</v>
      </c>
      <c r="C57" s="48">
        <f>+C58+C60+C63+C65</f>
        <v>94</v>
      </c>
      <c r="D57" s="95"/>
      <c r="E57" s="115"/>
    </row>
    <row r="58" spans="1:5" ht="15" customHeight="1" x14ac:dyDescent="0.2">
      <c r="A58" s="49" t="s">
        <v>68</v>
      </c>
      <c r="B58" s="50">
        <f>+B59</f>
        <v>8</v>
      </c>
      <c r="C58" s="51">
        <f>+C59</f>
        <v>13</v>
      </c>
      <c r="D58" s="216" t="s">
        <v>2859</v>
      </c>
      <c r="E58" s="114"/>
    </row>
    <row r="59" spans="1:5" ht="135.75" customHeight="1" x14ac:dyDescent="0.2">
      <c r="A59" s="78">
        <v>2019</v>
      </c>
      <c r="B59" s="79">
        <v>8</v>
      </c>
      <c r="C59" s="80">
        <v>13</v>
      </c>
      <c r="D59" s="217"/>
      <c r="E59" s="114"/>
    </row>
    <row r="60" spans="1:5" x14ac:dyDescent="0.2">
      <c r="A60" s="49" t="s">
        <v>424</v>
      </c>
      <c r="B60" s="50">
        <f>SUM(B61:B62)</f>
        <v>40</v>
      </c>
      <c r="C60" s="51">
        <f>SUM(C61:C62)</f>
        <v>65</v>
      </c>
      <c r="D60" s="219" t="s">
        <v>2903</v>
      </c>
      <c r="E60" s="116"/>
    </row>
    <row r="61" spans="1:5" x14ac:dyDescent="0.2">
      <c r="A61" s="52">
        <v>2018</v>
      </c>
      <c r="B61" s="53">
        <v>24</v>
      </c>
      <c r="C61" s="54">
        <v>39</v>
      </c>
      <c r="D61" s="220"/>
      <c r="E61" s="116"/>
    </row>
    <row r="62" spans="1:5" x14ac:dyDescent="0.2">
      <c r="A62" s="52">
        <v>2019</v>
      </c>
      <c r="B62" s="53">
        <v>16</v>
      </c>
      <c r="C62" s="54">
        <v>26</v>
      </c>
      <c r="D62" s="221"/>
      <c r="E62" s="116"/>
    </row>
    <row r="63" spans="1:5" x14ac:dyDescent="0.2">
      <c r="A63" s="49" t="s">
        <v>926</v>
      </c>
      <c r="B63" s="50">
        <f>+B64</f>
        <v>5</v>
      </c>
      <c r="C63" s="51">
        <f>+C64</f>
        <v>5</v>
      </c>
      <c r="D63" s="95"/>
      <c r="E63" s="115"/>
    </row>
    <row r="64" spans="1:5" ht="88.5" customHeight="1" x14ac:dyDescent="0.2">
      <c r="A64" s="78">
        <v>2019</v>
      </c>
      <c r="B64" s="79">
        <v>5</v>
      </c>
      <c r="C64" s="80">
        <v>5</v>
      </c>
      <c r="D64" s="94" t="s">
        <v>2878</v>
      </c>
      <c r="E64" s="117"/>
    </row>
    <row r="65" spans="1:5" x14ac:dyDescent="0.2">
      <c r="A65" s="49" t="s">
        <v>283</v>
      </c>
      <c r="B65" s="50">
        <f>SUM(B66:B67)</f>
        <v>10</v>
      </c>
      <c r="C65" s="51">
        <f>SUM(C66:C67)</f>
        <v>11</v>
      </c>
      <c r="D65" s="93"/>
      <c r="E65" s="113"/>
    </row>
    <row r="66" spans="1:5" ht="24" x14ac:dyDescent="0.2">
      <c r="A66" s="52">
        <v>2018</v>
      </c>
      <c r="B66" s="53">
        <v>7</v>
      </c>
      <c r="C66" s="54">
        <v>8</v>
      </c>
      <c r="D66" s="96" t="s">
        <v>2861</v>
      </c>
      <c r="E66" s="118"/>
    </row>
    <row r="67" spans="1:5" x14ac:dyDescent="0.2">
      <c r="A67" s="52">
        <v>2019</v>
      </c>
      <c r="B67" s="53">
        <v>3</v>
      </c>
      <c r="C67" s="54">
        <v>3</v>
      </c>
      <c r="D67" s="93"/>
      <c r="E67" s="113"/>
    </row>
    <row r="68" spans="1:5" x14ac:dyDescent="0.2">
      <c r="A68" s="89" t="s">
        <v>2810</v>
      </c>
      <c r="B68" s="90">
        <f>+B50+B53+B57</f>
        <v>67</v>
      </c>
      <c r="C68" s="91">
        <f>+C50+C53+C57</f>
        <v>101</v>
      </c>
      <c r="D68" s="93"/>
      <c r="E68" s="113"/>
    </row>
    <row r="69" spans="1:5" ht="18" x14ac:dyDescent="0.25">
      <c r="A69" s="92" t="s">
        <v>424</v>
      </c>
      <c r="B69" s="93"/>
      <c r="C69" s="93"/>
      <c r="D69" s="93"/>
      <c r="E69" s="113"/>
    </row>
    <row r="70" spans="1:5" s="72" customFormat="1" ht="33.75" customHeight="1" x14ac:dyDescent="0.2">
      <c r="A70" s="199" t="s">
        <v>2862</v>
      </c>
      <c r="B70" s="199"/>
      <c r="C70" s="199"/>
      <c r="D70" s="199"/>
      <c r="E70" s="119"/>
    </row>
    <row r="71" spans="1:5" s="72" customFormat="1" ht="20.25" customHeight="1" x14ac:dyDescent="0.2">
      <c r="A71" s="199" t="s">
        <v>2863</v>
      </c>
      <c r="B71" s="199"/>
      <c r="C71" s="199"/>
      <c r="D71" s="199"/>
      <c r="E71" s="119"/>
    </row>
    <row r="72" spans="1:5" s="72" customFormat="1" ht="18" customHeight="1" x14ac:dyDescent="0.2">
      <c r="A72" s="199" t="s">
        <v>2864</v>
      </c>
      <c r="B72" s="199"/>
      <c r="C72" s="199"/>
      <c r="D72" s="199"/>
      <c r="E72" s="119"/>
    </row>
    <row r="73" spans="1:5" s="72" customFormat="1" ht="16.5" customHeight="1" x14ac:dyDescent="0.2">
      <c r="A73" s="199" t="s">
        <v>2866</v>
      </c>
      <c r="B73" s="199"/>
      <c r="C73" s="199"/>
      <c r="D73" s="199"/>
      <c r="E73" s="119"/>
    </row>
    <row r="74" spans="1:5" s="72" customFormat="1" ht="20.25" customHeight="1" x14ac:dyDescent="0.2">
      <c r="A74" s="199" t="s">
        <v>2865</v>
      </c>
      <c r="B74" s="199"/>
      <c r="C74" s="199"/>
      <c r="D74" s="199"/>
      <c r="E74" s="119"/>
    </row>
    <row r="75" spans="1:5" s="72" customFormat="1" ht="20.25" customHeight="1" x14ac:dyDescent="0.2">
      <c r="A75" s="199" t="s">
        <v>2867</v>
      </c>
      <c r="B75" s="199"/>
      <c r="C75" s="199"/>
      <c r="D75" s="199"/>
      <c r="E75" s="119"/>
    </row>
    <row r="76" spans="1:5" s="72" customFormat="1" ht="16.5" customHeight="1" x14ac:dyDescent="0.2">
      <c r="A76" s="199" t="s">
        <v>2868</v>
      </c>
      <c r="B76" s="199"/>
      <c r="C76" s="199"/>
      <c r="D76" s="199"/>
      <c r="E76" s="119"/>
    </row>
    <row r="77" spans="1:5" s="72" customFormat="1" ht="18" customHeight="1" x14ac:dyDescent="0.2">
      <c r="A77" s="199" t="s">
        <v>2869</v>
      </c>
      <c r="B77" s="199"/>
      <c r="C77" s="199"/>
      <c r="D77" s="199"/>
      <c r="E77" s="119"/>
    </row>
    <row r="78" spans="1:5" s="72" customFormat="1" ht="17.25" customHeight="1" x14ac:dyDescent="0.2">
      <c r="A78" s="199" t="s">
        <v>2870</v>
      </c>
      <c r="B78" s="199"/>
      <c r="C78" s="199"/>
      <c r="D78" s="199"/>
      <c r="E78" s="119"/>
    </row>
    <row r="79" spans="1:5" s="72" customFormat="1" ht="15" customHeight="1" x14ac:dyDescent="0.2">
      <c r="A79" s="199" t="s">
        <v>2871</v>
      </c>
      <c r="B79" s="199"/>
      <c r="C79" s="199"/>
      <c r="D79" s="199"/>
      <c r="E79" s="119"/>
    </row>
    <row r="80" spans="1:5" s="72" customFormat="1" ht="14.25" customHeight="1" x14ac:dyDescent="0.2">
      <c r="A80" s="199" t="s">
        <v>2872</v>
      </c>
      <c r="B80" s="199"/>
      <c r="C80" s="199"/>
      <c r="D80" s="199"/>
      <c r="E80" s="119"/>
    </row>
    <row r="81" spans="1:5" s="72" customFormat="1" ht="26.25" customHeight="1" x14ac:dyDescent="0.2">
      <c r="A81" s="199" t="s">
        <v>2873</v>
      </c>
      <c r="B81" s="199"/>
      <c r="C81" s="199"/>
      <c r="D81" s="199"/>
      <c r="E81" s="119"/>
    </row>
    <row r="82" spans="1:5" s="72" customFormat="1" ht="13.5" customHeight="1" x14ac:dyDescent="0.2">
      <c r="A82" s="199" t="s">
        <v>2874</v>
      </c>
      <c r="B82" s="199"/>
      <c r="C82" s="199"/>
      <c r="D82" s="199"/>
      <c r="E82" s="119"/>
    </row>
    <row r="83" spans="1:5" s="72" customFormat="1" ht="13.5" customHeight="1" x14ac:dyDescent="0.2">
      <c r="A83" s="199" t="s">
        <v>2875</v>
      </c>
      <c r="B83" s="199"/>
      <c r="C83" s="199"/>
      <c r="D83" s="199"/>
      <c r="E83" s="119"/>
    </row>
    <row r="84" spans="1:5" s="72" customFormat="1" ht="35.25" customHeight="1" x14ac:dyDescent="0.2">
      <c r="A84" s="199" t="s">
        <v>2876</v>
      </c>
      <c r="B84" s="199"/>
      <c r="C84" s="199"/>
      <c r="D84" s="199"/>
      <c r="E84" s="119"/>
    </row>
    <row r="85" spans="1:5" s="72" customFormat="1" ht="39.75" customHeight="1" x14ac:dyDescent="0.2">
      <c r="A85" s="199" t="s">
        <v>2877</v>
      </c>
      <c r="B85" s="199"/>
      <c r="C85" s="199"/>
      <c r="D85" s="199"/>
      <c r="E85" s="119"/>
    </row>
    <row r="86" spans="1:5" s="72" customFormat="1" ht="15" customHeight="1" x14ac:dyDescent="0.2">
      <c r="A86" s="199" t="s">
        <v>2879</v>
      </c>
      <c r="B86" s="199"/>
      <c r="C86" s="199"/>
      <c r="D86" s="199"/>
      <c r="E86" s="119"/>
    </row>
    <row r="87" spans="1:5" s="72" customFormat="1" ht="24.75" customHeight="1" x14ac:dyDescent="0.2">
      <c r="A87" s="199" t="s">
        <v>2880</v>
      </c>
      <c r="B87" s="199"/>
      <c r="C87" s="199"/>
      <c r="D87" s="199"/>
      <c r="E87" s="119"/>
    </row>
    <row r="88" spans="1:5" s="72" customFormat="1" ht="44.25" customHeight="1" x14ac:dyDescent="0.2">
      <c r="A88" s="199" t="s">
        <v>2881</v>
      </c>
      <c r="B88" s="199"/>
      <c r="C88" s="199"/>
      <c r="D88" s="199"/>
      <c r="E88" s="119"/>
    </row>
  </sheetData>
  <mergeCells count="43">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 ref="N8:N9"/>
    <mergeCell ref="G1:G2"/>
    <mergeCell ref="F1:F2"/>
    <mergeCell ref="H1:H2"/>
    <mergeCell ref="M1:M2"/>
    <mergeCell ref="N1:N2"/>
    <mergeCell ref="F3:F6"/>
    <mergeCell ref="G3:G6"/>
    <mergeCell ref="F8:F9"/>
    <mergeCell ref="G8:G9"/>
    <mergeCell ref="J1:L1"/>
    <mergeCell ref="A12:D12"/>
    <mergeCell ref="A17:D17"/>
    <mergeCell ref="A37:D37"/>
    <mergeCell ref="A7:B7"/>
    <mergeCell ref="A8:B8"/>
    <mergeCell ref="A9:B9"/>
    <mergeCell ref="A10:B10"/>
    <mergeCell ref="A83:D83"/>
    <mergeCell ref="A84:D84"/>
    <mergeCell ref="A85:D85"/>
    <mergeCell ref="A86:D86"/>
    <mergeCell ref="A78:D78"/>
    <mergeCell ref="A79:D79"/>
    <mergeCell ref="A80:D80"/>
    <mergeCell ref="A81:D81"/>
    <mergeCell ref="A82:D82"/>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Base General</vt:lpstr>
      <vt:lpstr>DINAMICA</vt:lpstr>
      <vt:lpstr>ESTADO ACCIONES AGOSTO</vt:lpstr>
      <vt:lpstr>RESULTADO FENECIMIENTO</vt:lpstr>
      <vt:lpstr>COMPONENTES Y FACTORES</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 pc</cp:lastModifiedBy>
  <cp:lastPrinted>2020-02-05T19:17:50Z</cp:lastPrinted>
  <dcterms:created xsi:type="dcterms:W3CDTF">2019-07-10T13:55:13Z</dcterms:created>
  <dcterms:modified xsi:type="dcterms:W3CDTF">2021-09-08T22:53:33Z</dcterms:modified>
</cp:coreProperties>
</file>