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hidePivotFieldList="1"/>
  <mc:AlternateContent xmlns:mc="http://schemas.openxmlformats.org/markup-compatibility/2006">
    <mc:Choice Requires="x15">
      <x15ac:absPath xmlns:x15ac="http://schemas.microsoft.com/office/spreadsheetml/2010/11/ac" url="\\192.168.100.105\Control Interno1\23. Auditorias\03. PM\2022\PMI\"/>
    </mc:Choice>
  </mc:AlternateContent>
  <xr:revisionPtr revIDLastSave="0" documentId="13_ncr:1_{568B3A4C-3513-454D-8912-780935F4A855}" xr6:coauthVersionLast="47" xr6:coauthVersionMax="47" xr10:uidLastSave="{00000000-0000-0000-0000-000000000000}"/>
  <bookViews>
    <workbookView xWindow="-120" yWindow="-120" windowWidth="19440" windowHeight="15000" firstSheet="1" activeTab="1" xr2:uid="{00000000-000D-0000-FFFF-FFFF00000000}"/>
  </bookViews>
  <sheets>
    <sheet name="Base General" sheetId="1" state="hidden" r:id="rId1"/>
    <sheet name="DINAMICA" sheetId="23" r:id="rId2"/>
    <sheet name="ESTADO ACCIONES ENERO" sheetId="22" r:id="rId3"/>
    <sheet name="RESULTADO FENECIMIENTO" sheetId="28" state="hidden" r:id="rId4"/>
    <sheet name="COMPONENTES Y FACTORES" sheetId="29" state="hidden" r:id="rId5"/>
    <sheet name="Inicio de vigencia" sheetId="25" state="hidden" r:id="rId6"/>
  </sheets>
  <definedNames>
    <definedName name="__bookmark_1">'Base General'!$A$2:$X$42,#REF!,#REF!,#REF!,#REF!,#REF!,#REF!,#REF!,#REF!,#REF!,#REF!,#REF!,#REF!,#REF!,#REF!,#REF!,#REF!,#REF!,#REF!,#REF!,#REF!</definedName>
    <definedName name="_xlnm._FilterDatabase" localSheetId="0" hidden="1">'Base General'!$A$2:$X$811</definedName>
    <definedName name="_xlnm._FilterDatabase" localSheetId="2" hidden="1">'ESTADO ACCIONES ENERO'!$A$2:$AH$80</definedName>
    <definedName name="_xlnm.Print_Area" localSheetId="5">'Inicio de vigencia'!$A$1:$E$88</definedName>
  </definedNames>
  <calcPr calcId="191029"/>
  <pivotCaches>
    <pivotCache cacheId="56" r:id="rId7"/>
    <pivotCache cacheId="57" r:id="rId8"/>
    <pivotCache cacheId="58" r:id="rId9"/>
  </pivotCache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65" i="25" l="1"/>
  <c r="B65" i="25"/>
  <c r="C63" i="25"/>
  <c r="B63" i="25"/>
  <c r="B57" i="25" s="1"/>
  <c r="C60" i="25"/>
  <c r="C57" i="25" s="1"/>
  <c r="B60" i="25"/>
  <c r="C58" i="25"/>
  <c r="B58" i="25"/>
  <c r="C54" i="25"/>
  <c r="B54" i="25"/>
  <c r="C53" i="25"/>
  <c r="B53" i="25"/>
  <c r="C51" i="25"/>
  <c r="B51" i="25"/>
  <c r="C50" i="25"/>
  <c r="B50" i="25"/>
  <c r="D14" i="25"/>
  <c r="C5" i="25"/>
  <c r="F28" i="29"/>
  <c r="F27" i="29"/>
  <c r="F26" i="29"/>
  <c r="F25" i="29"/>
  <c r="F24" i="29"/>
  <c r="F23" i="29"/>
  <c r="F22" i="29"/>
  <c r="F21" i="29"/>
  <c r="F20" i="29"/>
  <c r="H25" i="28"/>
  <c r="H23" i="28"/>
  <c r="H22" i="28"/>
  <c r="H21" i="28"/>
  <c r="H20" i="28"/>
  <c r="H19" i="28"/>
  <c r="H18" i="28"/>
  <c r="H11" i="28"/>
  <c r="H9" i="28"/>
  <c r="H8" i="28"/>
  <c r="H7" i="28"/>
  <c r="H6" i="28"/>
  <c r="H5" i="28"/>
  <c r="H4" i="28"/>
  <c r="B68" i="25" l="1"/>
  <c r="C68"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A4" authorId="0" shapeId="0" xr:uid="{00000000-0006-0000-0300-000001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4" authorId="0" shapeId="0" xr:uid="{00000000-0006-0000-0300-000002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5" authorId="0" shapeId="0" xr:uid="{00000000-0006-0000-0300-000003000000}">
      <text>
        <r>
          <rPr>
            <b/>
            <sz val="9"/>
            <color indexed="81"/>
            <rFont val="Tahoma"/>
            <family val="2"/>
          </rPr>
          <t>Maria Janneth Romero Martinez:</t>
        </r>
        <r>
          <rPr>
            <sz val="9"/>
            <color indexed="81"/>
            <rFont val="Tahoma"/>
            <family val="2"/>
          </rPr>
          <t xml:space="preserve">
% de cumplimiento según el informe
</t>
        </r>
      </text>
    </comment>
    <comment ref="F5" authorId="0" shapeId="0" xr:uid="{00000000-0006-0000-0300-000004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6" authorId="0" shapeId="0" xr:uid="{00000000-0006-0000-0300-000005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8" authorId="0" shapeId="0" xr:uid="{00000000-0006-0000-0300-000006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8" authorId="0" shapeId="0" xr:uid="{00000000-0006-0000-0300-000007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10" authorId="0" shapeId="0" xr:uid="{00000000-0006-0000-0300-000008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10" authorId="0" shapeId="0" xr:uid="{00000000-0006-0000-0300-000009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1" authorId="0" shapeId="0" xr:uid="{00000000-0006-0000-0300-00000A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 ref="A18" authorId="0" shapeId="0" xr:uid="{00000000-0006-0000-0300-00000B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18" authorId="0" shapeId="0" xr:uid="{00000000-0006-0000-0300-00000C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19" authorId="0" shapeId="0" xr:uid="{00000000-0006-0000-0300-00000D000000}">
      <text>
        <r>
          <rPr>
            <b/>
            <sz val="9"/>
            <color indexed="81"/>
            <rFont val="Tahoma"/>
            <family val="2"/>
          </rPr>
          <t>Maria Janneth Romero Martinez:</t>
        </r>
        <r>
          <rPr>
            <sz val="9"/>
            <color indexed="81"/>
            <rFont val="Tahoma"/>
            <family val="2"/>
          </rPr>
          <t xml:space="preserve">
% de cumplimiento según el informe
</t>
        </r>
      </text>
    </comment>
    <comment ref="F19" authorId="0" shapeId="0" xr:uid="{00000000-0006-0000-0300-00000E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20" authorId="0" shapeId="0" xr:uid="{00000000-0006-0000-0300-00000F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22" authorId="0" shapeId="0" xr:uid="{00000000-0006-0000-0300-000010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22" authorId="0" shapeId="0" xr:uid="{00000000-0006-0000-0300-000011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24" authorId="0" shapeId="0" xr:uid="{00000000-0006-0000-0300-000012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24" authorId="0" shapeId="0" xr:uid="{00000000-0006-0000-0300-000013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25" authorId="0" shapeId="0" xr:uid="{00000000-0006-0000-0300-000014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List>
</comments>
</file>

<file path=xl/sharedStrings.xml><?xml version="1.0" encoding="utf-8"?>
<sst xmlns="http://schemas.openxmlformats.org/spreadsheetml/2006/main" count="17841" uniqueCount="3388">
  <si>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</si>
  <si>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</si>
  <si>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</si>
  <si>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</si>
  <si>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</si>
  <si>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</si>
  <si>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</si>
  <si>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</si>
  <si>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</si>
  <si>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</si>
  <si>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</si>
  <si>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</si>
  <si>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</si>
  <si>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</si>
  <si>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</si>
  <si>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</si>
  <si>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</si>
  <si>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</si>
  <si>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</si>
  <si>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</si>
  <si>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</si>
  <si>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</si>
  <si>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</si>
  <si>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</si>
  <si>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</si>
  <si>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</si>
  <si>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</si>
  <si>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</si>
  <si>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</si>
  <si>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</si>
  <si>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</si>
  <si>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</si>
  <si>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</si>
  <si>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</si>
  <si>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</si>
  <si>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</si>
  <si>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</si>
  <si>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</si>
  <si>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</si>
  <si>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</si>
  <si>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</si>
  <si>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</si>
  <si>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</si>
  <si>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</si>
  <si>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</si>
  <si>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</si>
  <si>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</si>
  <si>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</si>
  <si>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</si>
  <si>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</si>
  <si>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</si>
  <si>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</si>
  <si>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</si>
  <si>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</si>
  <si>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</si>
  <si>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</si>
  <si>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</si>
  <si>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</si>
  <si>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</si>
  <si>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</si>
  <si>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</si>
  <si>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</si>
  <si>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</si>
  <si>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</si>
  <si>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</si>
  <si>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</si>
  <si>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</si>
  <si>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</si>
  <si>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</si>
  <si>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</si>
  <si>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</si>
  <si>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</si>
  <si>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</si>
  <si>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</si>
  <si>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</si>
  <si>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</si>
  <si>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</si>
  <si>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</si>
  <si>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</si>
  <si>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</si>
  <si>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</si>
  <si>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</si>
  <si>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</si>
  <si>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</si>
  <si>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</si>
  <si>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</si>
  <si>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</si>
  <si>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</si>
  <si>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</si>
  <si>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</si>
  <si>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</si>
  <si>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</si>
  <si>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</si>
  <si>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</si>
  <si>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</si>
  <si>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</si>
  <si>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</si>
  <si>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</si>
  <si>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</si>
  <si>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</si>
  <si>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</si>
  <si>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</si>
  <si>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</si>
  <si>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</si>
  <si>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</si>
  <si>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</si>
  <si>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</si>
  <si>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</si>
  <si>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</si>
  <si>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</si>
  <si>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</si>
  <si>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</si>
  <si>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</si>
  <si>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</si>
  <si>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</si>
  <si>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</si>
  <si>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</si>
  <si>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</si>
  <si>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</si>
  <si>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</si>
  <si>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</si>
  <si>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</si>
  <si>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</si>
  <si>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</si>
  <si>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</si>
  <si>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</si>
  <si>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</si>
  <si>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</si>
  <si>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</si>
  <si>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</si>
  <si>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</si>
  <si>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</si>
  <si>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</si>
  <si>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</si>
  <si>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</si>
  <si>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</si>
  <si>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</si>
  <si>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</si>
  <si>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</si>
  <si>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</si>
  <si>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</si>
  <si>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</si>
  <si>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</si>
  <si>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</si>
  <si>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</si>
  <si>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</si>
  <si>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</si>
  <si>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</si>
  <si>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</si>
  <si>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</si>
  <si>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</si>
  <si>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</si>
  <si>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</si>
  <si>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</si>
  <si>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</si>
  <si>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</si>
  <si>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</si>
  <si>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</si>
  <si>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</si>
  <si>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</si>
  <si>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</si>
  <si>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</si>
  <si>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</si>
  <si>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</si>
  <si>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</si>
  <si>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</si>
  <si>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</si>
  <si>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</si>
  <si>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</si>
  <si>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</si>
  <si>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</si>
  <si>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</si>
  <si>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</si>
  <si>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</si>
  <si>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</si>
  <si>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</si>
  <si>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</si>
  <si>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</si>
  <si>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</si>
  <si>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</si>
  <si>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</si>
  <si>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</si>
  <si>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</si>
  <si>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</si>
  <si>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</si>
  <si>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</si>
  <si>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</si>
  <si>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</si>
  <si>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</si>
  <si>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</si>
  <si>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</si>
  <si>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</si>
  <si>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</si>
  <si>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</si>
  <si>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</si>
  <si>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</si>
  <si>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</si>
  <si>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</si>
  <si>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</si>
  <si>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</si>
  <si>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</si>
  <si>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</si>
  <si>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</si>
  <si>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</si>
  <si>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</si>
  <si>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</si>
  <si>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</si>
  <si>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</si>
  <si>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</si>
  <si>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</si>
  <si>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</si>
  <si>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</si>
  <si>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</si>
  <si>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</si>
  <si>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</si>
  <si>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</si>
  <si>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</si>
  <si>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</si>
  <si>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</si>
  <si>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</si>
  <si>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</si>
  <si>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</si>
  <si>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</si>
  <si>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</si>
  <si>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</si>
  <si>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</si>
  <si>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</si>
  <si>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</si>
  <si>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</si>
  <si>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</si>
  <si>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</si>
  <si>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</si>
  <si>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</si>
  <si>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</si>
  <si>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</si>
  <si>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</si>
  <si>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</si>
  <si>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</si>
  <si>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</si>
  <si>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</si>
  <si>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</si>
  <si>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</si>
  <si>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</si>
  <si>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</si>
  <si>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</si>
  <si>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</si>
  <si>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</si>
  <si>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</si>
  <si>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</si>
  <si>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</si>
  <si>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</si>
  <si>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</si>
  <si>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</si>
  <si>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</si>
  <si>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</si>
  <si>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</si>
  <si>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</si>
  <si>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</si>
  <si>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</si>
  <si>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</si>
  <si>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</si>
  <si>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</si>
  <si>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</si>
  <si>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</si>
  <si>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</si>
  <si>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</si>
  <si>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</si>
  <si>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</si>
  <si>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</si>
  <si>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</si>
  <si>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</si>
  <si>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</si>
  <si>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</si>
  <si>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</si>
  <si>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</si>
  <si>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</si>
  <si>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</si>
  <si>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</si>
  <si>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</si>
  <si>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</si>
  <si>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</si>
  <si>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</si>
  <si>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</si>
  <si>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</si>
  <si>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</si>
  <si>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</si>
  <si>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</si>
  <si>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</si>
  <si>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</si>
  <si>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</si>
  <si>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</si>
  <si>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</si>
  <si>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</si>
  <si>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</si>
  <si>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</si>
  <si>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</si>
  <si>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</si>
  <si>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</si>
  <si>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</si>
  <si>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</si>
  <si>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</si>
  <si>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</si>
  <si>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</si>
  <si>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</si>
  <si>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</si>
  <si>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</si>
  <si>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</si>
  <si>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</si>
  <si>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</si>
  <si>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</si>
  <si>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</si>
  <si>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</si>
  <si>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</si>
  <si>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</si>
  <si>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</si>
  <si>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</si>
  <si>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</si>
  <si>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</si>
  <si>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</si>
  <si>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</si>
  <si>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</si>
  <si>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</si>
  <si>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</si>
  <si>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</si>
  <si>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</si>
  <si>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</si>
  <si>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</si>
  <si>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</si>
  <si>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</si>
  <si>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</si>
  <si>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</si>
  <si>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</si>
  <si>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</si>
  <si>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</si>
  <si>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</si>
  <si>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</si>
  <si>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</si>
  <si>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</si>
  <si>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</si>
  <si>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</si>
  <si>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</si>
  <si>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</si>
  <si>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</si>
  <si>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</si>
  <si>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</si>
  <si>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</si>
  <si>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</si>
  <si>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</si>
  <si>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</si>
  <si>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</si>
  <si>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</si>
  <si>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</si>
  <si>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</si>
  <si>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</si>
  <si>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</si>
  <si>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</si>
  <si>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</si>
  <si>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</si>
  <si>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</si>
  <si>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</si>
  <si>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</si>
  <si>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</si>
  <si>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</si>
  <si>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</si>
  <si>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</si>
  <si>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</si>
  <si>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</si>
  <si>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</si>
  <si>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</si>
  <si>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</si>
  <si>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</si>
  <si>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</si>
  <si>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</si>
  <si>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</si>
  <si>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</si>
  <si>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</si>
  <si>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</si>
  <si>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</si>
  <si>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</si>
  <si>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</si>
  <si>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</si>
  <si>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</si>
  <si>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</si>
  <si>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</si>
  <si>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</si>
  <si>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</si>
  <si>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</si>
  <si>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</si>
  <si>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</si>
  <si>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</si>
  <si>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</si>
  <si>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</si>
  <si>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</si>
  <si>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</si>
  <si>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</si>
  <si>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</si>
  <si>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</si>
  <si>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</si>
  <si>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</si>
  <si>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</si>
  <si>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</si>
  <si>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</si>
  <si>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</si>
  <si>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</si>
  <si>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</si>
  <si>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</si>
  <si>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</si>
  <si>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</si>
  <si>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</si>
  <si>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</si>
  <si>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</si>
  <si>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</si>
  <si>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</si>
  <si>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</si>
  <si>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</si>
  <si>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</si>
  <si>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</si>
  <si>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</si>
  <si>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</si>
  <si>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</si>
  <si>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</si>
  <si>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</si>
  <si>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</si>
  <si>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</si>
  <si>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</si>
  <si>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</si>
  <si>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</si>
  <si>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</si>
  <si>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</si>
  <si>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</si>
  <si>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</si>
  <si>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</si>
  <si>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</si>
  <si>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</si>
  <si>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</si>
  <si>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</si>
  <si>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</si>
  <si>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</si>
  <si>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</si>
  <si>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</si>
  <si>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</si>
  <si>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</si>
  <si>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</si>
  <si>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</si>
  <si>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</si>
  <si>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</si>
  <si>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</si>
  <si>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</si>
  <si>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</si>
  <si>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</si>
  <si>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</si>
  <si>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</si>
  <si>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</si>
  <si>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</si>
  <si>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</si>
  <si>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</si>
  <si>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</si>
  <si>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</si>
  <si>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</si>
  <si>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</si>
  <si>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</si>
  <si>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</si>
  <si>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</si>
  <si>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</si>
  <si>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</si>
  <si>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</si>
  <si>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</si>
  <si>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</si>
  <si>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</si>
  <si>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</si>
  <si>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</si>
  <si>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</si>
  <si>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</si>
  <si>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</si>
  <si>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</si>
  <si>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</si>
  <si>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</si>
  <si>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</si>
  <si>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</si>
  <si>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</si>
  <si>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</si>
  <si>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</si>
  <si>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</si>
  <si>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</si>
  <si>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</si>
  <si>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</si>
  <si>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</si>
  <si>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</si>
  <si>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</si>
  <si>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</si>
  <si>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</si>
  <si>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</si>
  <si>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</si>
  <si>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</si>
  <si>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</si>
  <si>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</si>
  <si>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</si>
  <si>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</si>
  <si>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</si>
  <si>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</si>
  <si>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</si>
  <si>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</si>
  <si>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</si>
  <si>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</si>
  <si>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</si>
  <si>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</si>
  <si>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</si>
  <si>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</si>
  <si>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</si>
  <si>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</si>
  <si>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</si>
  <si>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</si>
  <si>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</si>
  <si>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</si>
  <si>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</si>
  <si>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</si>
  <si>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</si>
  <si>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</si>
  <si>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</si>
  <si>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</si>
  <si>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</si>
  <si>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</si>
  <si>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</si>
  <si>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</si>
  <si>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</si>
  <si>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</si>
  <si>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</si>
  <si>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</si>
  <si>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</si>
  <si>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</si>
  <si>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</si>
  <si>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</si>
  <si>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</si>
  <si>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</si>
  <si>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</si>
  <si>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</si>
  <si>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</si>
  <si>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</si>
  <si>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</si>
  <si>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</si>
  <si>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</si>
  <si>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</si>
  <si>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</si>
  <si>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</si>
  <si>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</si>
  <si>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</si>
  <si>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</si>
  <si>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</si>
  <si>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</si>
  <si>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</si>
  <si>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</si>
  <si>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</si>
  <si>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</si>
  <si>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</si>
  <si>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</si>
  <si>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</si>
  <si>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</si>
  <si>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</si>
  <si>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</si>
  <si>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</si>
  <si>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</si>
  <si>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</si>
  <si>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</si>
  <si>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</si>
  <si>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</si>
  <si>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</si>
  <si>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</si>
  <si>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</si>
  <si>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</si>
  <si>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</si>
  <si>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</si>
  <si>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</si>
  <si>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</si>
  <si>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</si>
  <si>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</si>
  <si>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</si>
  <si>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</si>
  <si>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</si>
  <si>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</si>
  <si>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</si>
  <si>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</si>
  <si>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</si>
  <si>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</si>
  <si>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</si>
  <si>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</si>
  <si>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</si>
  <si>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</si>
  <si>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</si>
  <si>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</si>
  <si>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</si>
  <si>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</si>
  <si>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</si>
  <si>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</si>
  <si>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</si>
  <si>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</si>
  <si>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</si>
  <si>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</si>
  <si>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</si>
  <si>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</si>
  <si>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</si>
  <si>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</si>
  <si>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</si>
  <si>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</si>
  <si>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</si>
  <si>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</si>
  <si>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</si>
  <si>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</si>
  <si>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</si>
  <si>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</si>
  <si>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</si>
  <si>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</si>
  <si>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</si>
  <si>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</si>
  <si>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</si>
  <si>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</si>
  <si>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</si>
  <si>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</si>
  <si>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</si>
  <si>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</si>
  <si>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</si>
  <si>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</si>
  <si>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</si>
  <si>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</si>
  <si>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</si>
  <si>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</si>
  <si>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</si>
  <si>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</si>
  <si>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</si>
  <si>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</si>
  <si>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</si>
  <si>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</si>
  <si>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</si>
  <si>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</si>
  <si>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</si>
  <si>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</si>
  <si>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</si>
  <si>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</si>
  <si>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</si>
  <si>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</si>
  <si>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</si>
  <si>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</si>
  <si>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</si>
  <si>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</si>
  <si>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</si>
  <si>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</si>
  <si>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</si>
  <si>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</si>
  <si>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</si>
  <si>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</si>
  <si>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</si>
  <si>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</si>
  <si>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</si>
  <si>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</si>
  <si>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</si>
  <si>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</si>
  <si>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</si>
  <si>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</si>
  <si>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</si>
  <si>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</si>
  <si>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</si>
  <si>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</si>
  <si>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</si>
  <si>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</si>
  <si>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</si>
  <si>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</si>
  <si>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</si>
  <si>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</si>
  <si>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</si>
  <si>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</si>
  <si>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</si>
  <si>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</si>
  <si>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</si>
  <si>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</si>
  <si>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</si>
  <si>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</si>
  <si>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</si>
  <si>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</si>
  <si>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</si>
  <si>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</si>
  <si>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</si>
  <si>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</si>
  <si>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</si>
  <si>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</si>
  <si>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</si>
  <si>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</si>
  <si>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</si>
  <si>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</si>
  <si>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</si>
  <si>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</si>
  <si>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</si>
  <si>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</si>
  <si>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</si>
  <si>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</si>
  <si>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</si>
  <si>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</si>
  <si>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</si>
  <si>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</si>
  <si>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</si>
  <si>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</si>
  <si>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</si>
  <si>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</si>
  <si>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</si>
  <si>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</si>
  <si>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</si>
  <si>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</si>
  <si>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</si>
  <si>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</si>
  <si>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</si>
  <si>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</si>
  <si>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</si>
  <si>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</si>
  <si>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</si>
  <si>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</si>
  <si>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</si>
  <si>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</si>
  <si>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</si>
  <si>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</si>
  <si>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</si>
  <si>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</si>
  <si>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</si>
  <si>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</si>
  <si>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</si>
  <si>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</si>
  <si>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</si>
  <si>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</si>
  <si>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</si>
  <si>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</si>
  <si>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</si>
  <si>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</si>
  <si>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</si>
  <si>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</si>
  <si>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</si>
  <si>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</si>
  <si>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</si>
  <si>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</si>
  <si>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</si>
  <si>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</si>
  <si>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</si>
  <si>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</si>
  <si>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</si>
  <si>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</si>
  <si>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</si>
  <si>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</si>
  <si>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</si>
  <si>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</si>
  <si>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</si>
  <si>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</si>
  <si>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</si>
  <si>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</si>
  <si>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</si>
  <si>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</si>
  <si>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</si>
  <si>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</si>
  <si>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</si>
  <si>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</si>
  <si>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</si>
  <si>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</si>
  <si>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</si>
  <si>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</si>
  <si>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</si>
  <si>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</si>
  <si>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</si>
  <si>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</si>
  <si>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</si>
  <si>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</si>
  <si>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</si>
  <si>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</si>
  <si>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</si>
  <si>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</si>
  <si>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</si>
  <si>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</si>
  <si>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</si>
  <si>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</si>
  <si>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</si>
  <si>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</si>
  <si>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</si>
  <si>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</si>
  <si>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</si>
  <si>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</si>
  <si>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</si>
  <si>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</si>
  <si>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</si>
  <si>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</si>
  <si>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</si>
  <si>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</si>
  <si>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</si>
  <si>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</si>
  <si>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</si>
  <si>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</si>
  <si>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</si>
  <si>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</si>
  <si>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</si>
  <si>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</si>
  <si>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</si>
  <si>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</si>
  <si>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</si>
  <si>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</si>
  <si>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</si>
  <si>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</si>
  <si>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</si>
  <si>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</si>
  <si>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</si>
  <si>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</si>
  <si>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</si>
  <si>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</si>
  <si>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</si>
  <si>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</si>
  <si>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</si>
  <si>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</si>
  <si>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</si>
  <si>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</si>
  <si>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</si>
  <si>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</si>
  <si>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</si>
  <si>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</si>
  <si>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</si>
  <si>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</si>
  <si>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</si>
  <si>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</si>
  <si>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</si>
  <si>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</si>
  <si>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</si>
  <si>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</si>
  <si>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</si>
  <si>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</si>
  <si>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</si>
  <si>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</si>
  <si>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</si>
  <si>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</si>
  <si>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</si>
  <si>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</si>
  <si>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</si>
  <si>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</si>
  <si>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</si>
  <si>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</si>
  <si>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</si>
  <si>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</si>
  <si>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</si>
  <si>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</si>
  <si>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</si>
  <si>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</si>
  <si>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</si>
  <si>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</si>
  <si>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</si>
  <si>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</si>
  <si>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</si>
  <si>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</si>
  <si>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</si>
  <si>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</si>
  <si>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</si>
  <si>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</si>
  <si>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</si>
  <si>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</si>
  <si>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</si>
  <si>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</si>
  <si>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</si>
  <si>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</si>
  <si>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</si>
  <si>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</si>
  <si>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</si>
  <si>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</si>
  <si>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</si>
  <si>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</si>
  <si>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</si>
  <si>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</si>
  <si>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</si>
  <si>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</si>
  <si>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</si>
  <si>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</si>
  <si>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</si>
  <si>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</si>
  <si>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</si>
  <si>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</si>
  <si>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</si>
  <si>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</si>
  <si>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</si>
  <si>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</si>
  <si>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</si>
  <si>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</si>
  <si>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</si>
  <si>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</si>
  <si>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</si>
  <si>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</si>
  <si>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</si>
  <si>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</si>
  <si>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</si>
  <si>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</si>
  <si>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</si>
  <si>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</si>
  <si>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</si>
  <si>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</si>
  <si>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</si>
  <si>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</si>
  <si>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</si>
  <si>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</si>
  <si>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</si>
  <si>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</si>
  <si>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</si>
  <si>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</si>
  <si>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</si>
  <si>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</si>
  <si>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</si>
  <si>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</si>
  <si>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</si>
  <si>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</si>
  <si>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</si>
  <si>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</si>
  <si>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</si>
  <si>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</si>
  <si>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</si>
  <si>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</si>
  <si>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</si>
  <si>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</si>
  <si>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</si>
  <si>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</si>
  <si>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</si>
  <si>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</si>
  <si>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</si>
  <si>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</si>
  <si>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</si>
  <si>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</si>
  <si>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</si>
  <si>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</si>
  <si>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</si>
  <si>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</si>
  <si>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</si>
  <si>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</si>
  <si>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</si>
  <si>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</si>
  <si>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</si>
  <si>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</si>
  <si>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</si>
  <si>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</si>
  <si>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</si>
  <si>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</si>
  <si>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</si>
  <si>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</si>
  <si>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</si>
  <si>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</si>
  <si>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</si>
  <si>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</si>
  <si>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</si>
  <si>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</si>
  <si>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</si>
  <si>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</si>
  <si>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</si>
  <si>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</si>
  <si>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</si>
  <si>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</si>
  <si>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</si>
  <si>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</si>
  <si>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</si>
  <si>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</si>
  <si>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</si>
  <si>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</si>
  <si>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</si>
  <si>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</si>
  <si>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</si>
  <si>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</si>
  <si>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</si>
  <si>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</si>
  <si>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</si>
  <si>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</si>
  <si>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</si>
  <si>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</si>
  <si>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</si>
  <si>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</si>
  <si>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</si>
  <si>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</si>
  <si>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</si>
  <si>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</si>
  <si>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</si>
  <si>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</si>
  <si>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</si>
  <si>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</si>
  <si>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</si>
  <si>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</si>
  <si>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</si>
  <si>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</si>
  <si>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</si>
  <si>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</si>
  <si>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</si>
  <si>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</si>
  <si>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</si>
  <si>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</si>
  <si>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</si>
  <si>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</si>
  <si>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</si>
  <si>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</si>
  <si>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</si>
  <si>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</si>
  <si>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</si>
  <si>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</si>
  <si>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</si>
  <si>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</si>
  <si>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</si>
  <si>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</si>
  <si>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</si>
  <si>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</si>
  <si>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</si>
  <si>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</si>
  <si>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</si>
  <si>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</si>
  <si>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</si>
  <si>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</si>
  <si>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</si>
  <si>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</si>
  <si>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</si>
  <si>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</si>
  <si>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</si>
  <si>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</si>
  <si>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</si>
  <si>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</si>
  <si>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</si>
  <si>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</si>
  <si>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</si>
  <si>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</si>
  <si>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</si>
  <si>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</si>
  <si>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</si>
  <si>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</si>
  <si>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</si>
  <si>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</si>
  <si>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</si>
  <si>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</si>
  <si>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</si>
  <si>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</si>
  <si>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</si>
  <si>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</si>
  <si>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</si>
  <si>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</si>
  <si>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</si>
  <si>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</si>
  <si>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</si>
  <si>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</si>
  <si>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</si>
  <si>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</si>
  <si>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</si>
  <si>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</si>
  <si>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</si>
  <si>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</si>
  <si>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</si>
  <si>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</si>
  <si>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</si>
  <si>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</si>
  <si>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</si>
  <si>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</si>
  <si>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</si>
  <si>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</si>
  <si>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</si>
  <si>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</si>
  <si>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</si>
  <si>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</si>
  <si>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</si>
  <si>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</si>
  <si>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</si>
  <si>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</si>
  <si>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</si>
  <si>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</si>
  <si>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</si>
  <si>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</si>
  <si>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</si>
  <si>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</si>
  <si>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</si>
  <si>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</si>
  <si>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</si>
  <si>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</si>
  <si>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</si>
  <si>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</si>
  <si>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</si>
  <si>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</si>
  <si>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</si>
  <si>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</si>
  <si>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</si>
  <si>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</si>
  <si>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</si>
  <si>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</si>
  <si>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</si>
  <si>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</si>
  <si>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</si>
  <si>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</si>
  <si>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</si>
  <si>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</si>
  <si>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</si>
  <si>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</si>
  <si>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</si>
  <si>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</si>
  <si>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</si>
  <si>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</si>
  <si>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</si>
  <si>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</si>
  <si>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</si>
  <si>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</si>
  <si>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</si>
  <si>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</si>
  <si>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</si>
  <si>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</si>
  <si>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</si>
  <si>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</si>
  <si>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</si>
  <si>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</si>
  <si>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</si>
  <si>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</si>
  <si>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</si>
  <si>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</si>
  <si>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</si>
  <si>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</si>
  <si>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</si>
  <si>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</si>
  <si>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</si>
  <si>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</si>
  <si>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</si>
  <si>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</si>
  <si>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</si>
  <si>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</si>
  <si>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</si>
  <si>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</si>
  <si>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</si>
  <si>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</si>
  <si>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</si>
  <si>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</si>
  <si>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</si>
  <si>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</si>
  <si>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</si>
  <si>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</si>
  <si>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</si>
  <si>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</si>
  <si>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</si>
  <si>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</si>
  <si>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</si>
  <si>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</si>
  <si>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</si>
  <si>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</si>
  <si>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</si>
  <si>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</si>
  <si>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</si>
  <si>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</si>
  <si>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</si>
  <si>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</si>
  <si>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</si>
  <si>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</si>
  <si>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</si>
  <si>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</si>
  <si>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</si>
  <si>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</si>
  <si>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</si>
  <si>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</si>
  <si>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</si>
  <si>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</si>
  <si>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</si>
  <si>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</si>
  <si>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</si>
  <si>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</si>
  <si>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</si>
  <si>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</si>
  <si>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</si>
  <si>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</si>
  <si>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</si>
  <si>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</si>
  <si>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</si>
  <si>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</si>
  <si>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</si>
  <si>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</si>
  <si>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</si>
  <si>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</si>
  <si>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</si>
  <si>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</si>
  <si>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</si>
  <si>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</si>
  <si>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</si>
  <si>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</si>
  <si>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</si>
  <si>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</si>
  <si>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</si>
  <si>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</si>
  <si>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</si>
  <si>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</si>
  <si>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</si>
  <si>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</si>
  <si>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</si>
  <si>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</si>
  <si>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</si>
  <si>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</si>
  <si>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</si>
  <si>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</si>
  <si>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</si>
  <si>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</si>
  <si>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</si>
  <si>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</si>
  <si>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</si>
  <si>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</si>
  <si>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</si>
  <si>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</si>
  <si>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</si>
  <si>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</si>
  <si>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</si>
  <si>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</si>
  <si>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</si>
  <si>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</si>
  <si>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</si>
  <si>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</si>
  <si>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</si>
  <si>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</si>
  <si>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</si>
  <si>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</si>
  <si>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</si>
  <si>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</si>
  <si>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</si>
  <si>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</si>
  <si>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</si>
  <si>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</si>
  <si>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</si>
  <si>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</si>
  <si>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</si>
  <si>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</si>
  <si>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</si>
  <si>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</si>
  <si>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</si>
  <si>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</si>
  <si>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</si>
  <si>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</si>
  <si>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</si>
  <si>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</si>
  <si>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</si>
  <si>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</si>
  <si>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</si>
  <si>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</si>
  <si>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</si>
  <si>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</si>
  <si>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</si>
  <si>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</si>
  <si>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</si>
  <si>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</si>
  <si>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</si>
  <si>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</si>
  <si>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</si>
  <si>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</si>
  <si>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</si>
  <si>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</si>
  <si>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</si>
  <si>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</si>
  <si>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</si>
  <si>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</si>
  <si>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</si>
  <si>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</si>
  <si>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</si>
  <si>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</si>
  <si>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</si>
  <si>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</si>
  <si>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</si>
  <si>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</si>
  <si>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</si>
  <si>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</si>
  <si>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</si>
  <si>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</si>
  <si>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</si>
  <si>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</si>
  <si>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</si>
  <si>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</si>
  <si>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</si>
  <si>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</si>
  <si>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</si>
  <si>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</si>
  <si>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</si>
  <si>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</si>
  <si>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</si>
  <si>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</si>
  <si>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</si>
  <si>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</si>
  <si>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</si>
  <si>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</si>
  <si>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</si>
  <si>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</si>
  <si>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</si>
  <si>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</si>
  <si>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</si>
  <si>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</si>
  <si>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</si>
  <si>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</si>
  <si>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</si>
  <si>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</si>
  <si>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</si>
  <si>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</si>
  <si>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</si>
  <si>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</si>
  <si>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</si>
  <si>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</si>
  <si>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</si>
  <si>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</si>
  <si>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</si>
  <si>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</si>
  <si>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</si>
  <si>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</si>
  <si>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</si>
  <si>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</si>
  <si>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</si>
  <si>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</si>
  <si>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</si>
  <si>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</si>
  <si>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</si>
  <si>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</si>
  <si>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</si>
  <si>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</si>
  <si>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</si>
  <si>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</si>
  <si>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</si>
  <si>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</si>
  <si>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</si>
  <si>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</si>
  <si>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</si>
  <si>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</si>
  <si>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</si>
  <si>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</si>
  <si>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</si>
  <si>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</si>
  <si>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</si>
  <si>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</si>
  <si>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</si>
  <si>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</si>
  <si>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</si>
  <si>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</si>
  <si>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</si>
  <si>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</si>
  <si>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</si>
  <si>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</si>
  <si>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</si>
  <si>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</si>
  <si>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</si>
  <si>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</si>
  <si>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</si>
  <si>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</si>
  <si>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</si>
  <si>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</si>
  <si>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</si>
  <si>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</si>
  <si>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</si>
  <si>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</si>
  <si>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</si>
  <si>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</si>
  <si>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</si>
  <si>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</si>
  <si>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</si>
  <si>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</si>
  <si>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</si>
  <si>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</si>
  <si>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</si>
  <si>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</si>
  <si>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</si>
  <si>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</si>
  <si>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</si>
  <si>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</si>
  <si>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</si>
  <si>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</si>
  <si>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</si>
  <si>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</si>
  <si>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</si>
  <si>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</si>
  <si>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</si>
  <si>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</si>
  <si>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</si>
  <si>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</si>
  <si>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</si>
  <si>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</si>
  <si>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</si>
  <si>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</si>
  <si>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</si>
  <si>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</si>
  <si>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</si>
  <si>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</si>
  <si>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</si>
  <si>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</si>
  <si>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</si>
  <si>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</si>
  <si>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</si>
  <si>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</si>
  <si>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</si>
  <si>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</si>
  <si>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</si>
  <si>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</si>
  <si>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</si>
  <si>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</si>
  <si>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</si>
  <si>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</si>
  <si>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</si>
  <si>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</si>
  <si>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</si>
  <si>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</si>
  <si>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</si>
  <si>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</si>
  <si>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</si>
  <si>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</si>
  <si>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</si>
  <si>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</si>
  <si>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</si>
  <si>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</si>
  <si>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</si>
  <si>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</si>
  <si>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</si>
  <si>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</si>
  <si>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</si>
  <si>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</si>
  <si>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</si>
  <si>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</si>
  <si>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</si>
  <si>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</si>
  <si>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</si>
  <si>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</si>
  <si>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</si>
  <si>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</si>
  <si>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</si>
  <si>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</si>
  <si>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</si>
  <si>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</si>
  <si>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</si>
  <si>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</si>
  <si>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</si>
  <si>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</si>
  <si>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</si>
  <si>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</si>
  <si>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</si>
  <si>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</si>
  <si>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</si>
  <si>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</si>
  <si>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</si>
  <si>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</si>
  <si>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</si>
  <si>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</si>
  <si>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</si>
  <si>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</si>
  <si>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</si>
  <si>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</si>
  <si>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</si>
  <si>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</si>
  <si>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</si>
  <si>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</si>
  <si>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</si>
  <si>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</si>
  <si>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</si>
  <si>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</si>
  <si>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</si>
  <si>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</si>
  <si>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</si>
  <si>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</si>
  <si>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</si>
  <si>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</si>
  <si>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</si>
  <si>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</si>
  <si>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</si>
  <si>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</si>
  <si>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</si>
  <si>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</si>
  <si>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</si>
  <si>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</si>
  <si>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</si>
  <si>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</si>
  <si>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</si>
  <si>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</si>
  <si>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</si>
  <si>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</si>
  <si>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</si>
  <si>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</si>
  <si>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</si>
  <si>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</si>
  <si>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</si>
  <si>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</si>
  <si>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</si>
  <si>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</si>
  <si>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</si>
  <si>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</si>
  <si>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</si>
  <si>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</si>
  <si>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</si>
  <si>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</si>
  <si>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</si>
  <si>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</si>
  <si>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</si>
  <si>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</si>
  <si>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</si>
  <si>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</si>
  <si>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</si>
  <si>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</si>
  <si>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</si>
  <si>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</si>
  <si>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</si>
  <si>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</si>
  <si>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</si>
  <si>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</si>
  <si>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</si>
  <si>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</si>
  <si>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</si>
  <si>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</si>
  <si>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</si>
  <si>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</si>
  <si>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</si>
  <si>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</si>
  <si>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</si>
  <si>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</si>
  <si>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</si>
  <si>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</si>
  <si>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</si>
  <si>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</si>
  <si>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</si>
  <si>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</si>
  <si>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</si>
  <si>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</si>
  <si>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</si>
  <si>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</si>
  <si>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</si>
  <si>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</si>
  <si>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</si>
  <si>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</si>
  <si>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</si>
  <si>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</si>
  <si>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</si>
  <si>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</si>
  <si>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</si>
  <si>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</si>
  <si>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</si>
  <si>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</si>
  <si>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</si>
  <si>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</si>
  <si>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</si>
  <si>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</si>
  <si>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</si>
  <si>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</si>
  <si>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</si>
  <si>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</si>
  <si>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</si>
  <si>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</si>
  <si>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</si>
  <si>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</si>
  <si>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</si>
  <si>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</si>
  <si>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</si>
  <si>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</si>
  <si>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</si>
  <si>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</si>
  <si>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</si>
  <si>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</si>
  <si>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</si>
  <si>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</si>
  <si>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</si>
  <si>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</si>
  <si>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</si>
  <si>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</si>
  <si>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</si>
  <si>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</si>
  <si>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</si>
  <si>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</si>
  <si>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</si>
  <si>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</si>
  <si>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</si>
  <si>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</si>
  <si>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</si>
  <si>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</si>
  <si>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</si>
  <si>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</si>
  <si>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</si>
  <si>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</si>
  <si>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</si>
  <si>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</si>
  <si>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</si>
  <si>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</si>
  <si>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</si>
  <si>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</si>
  <si>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</si>
  <si>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</si>
  <si>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</si>
  <si>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</si>
  <si>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</si>
  <si>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</si>
  <si>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</si>
  <si>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</si>
  <si>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</si>
  <si>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</si>
  <si>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</si>
  <si>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</si>
  <si>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</si>
  <si>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</si>
  <si>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</si>
  <si>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</si>
  <si>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</si>
  <si>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</si>
  <si>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</si>
  <si>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</si>
  <si>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</si>
  <si>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</si>
  <si>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</si>
  <si>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</si>
  <si>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</si>
  <si>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</si>
  <si>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</si>
  <si>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</si>
  <si>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</si>
  <si>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</si>
  <si>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</si>
  <si>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</si>
  <si>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</si>
  <si>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</si>
  <si>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</si>
  <si>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</si>
  <si>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</si>
  <si>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</si>
  <si>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</si>
  <si>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</si>
  <si>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</si>
  <si>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</si>
  <si>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</si>
  <si>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</si>
  <si>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</si>
  <si>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</si>
  <si>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</si>
  <si>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</si>
  <si>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</si>
  <si>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</si>
  <si>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</si>
  <si>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</si>
  <si>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</si>
  <si>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</si>
  <si>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</si>
  <si>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</si>
  <si>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</si>
  <si>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</si>
  <si>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</si>
  <si>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</si>
  <si>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</si>
  <si>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</si>
  <si>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</si>
  <si>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</si>
  <si>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</si>
  <si>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</si>
  <si>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</si>
  <si>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</si>
  <si>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</si>
  <si>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</si>
  <si>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</si>
  <si>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</si>
  <si>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</si>
  <si>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</si>
  <si>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</si>
  <si>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</si>
  <si>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</si>
  <si>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</si>
  <si>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</si>
  <si>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</si>
  <si>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</si>
  <si>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</si>
  <si>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</si>
  <si>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</si>
  <si>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</si>
  <si>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</si>
  <si>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</si>
  <si>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</si>
  <si>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</si>
  <si>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</si>
  <si>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</si>
  <si>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</si>
  <si>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</si>
  <si>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</si>
  <si>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</si>
  <si>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</si>
  <si>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</si>
  <si>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</si>
  <si>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</si>
  <si>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</si>
  <si>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</si>
  <si>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</si>
  <si>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</si>
  <si>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</si>
  <si>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</si>
  <si>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</si>
  <si>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</si>
  <si>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</si>
  <si>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</si>
  <si>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</si>
  <si>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</si>
  <si>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</si>
  <si>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</si>
  <si>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</si>
  <si>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</si>
  <si>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</si>
  <si>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</si>
  <si>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</si>
  <si>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</si>
  <si>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</si>
  <si>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</si>
  <si>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</si>
  <si>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</si>
  <si>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</si>
  <si>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</si>
  <si>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</si>
  <si>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</si>
  <si>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</si>
  <si>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</si>
  <si>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</si>
  <si>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</si>
  <si>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</si>
  <si>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</si>
  <si>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</si>
  <si>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</si>
  <si>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</si>
  <si>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</si>
  <si>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</si>
  <si>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</si>
  <si>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</si>
  <si>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</si>
  <si>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</si>
  <si>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</si>
  <si>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</si>
  <si>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</si>
  <si>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</si>
  <si>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</si>
  <si>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</si>
  <si>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</si>
  <si>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</si>
  <si>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</si>
  <si>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</si>
  <si>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</si>
  <si>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</si>
  <si>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</si>
  <si>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</si>
  <si>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</si>
  <si>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</si>
  <si>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</si>
  <si>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</si>
  <si>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</si>
  <si>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</si>
  <si>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</si>
  <si>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</si>
  <si>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</si>
  <si>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</si>
  <si>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</si>
  <si>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</si>
  <si>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</si>
  <si>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</si>
  <si>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</si>
  <si>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</si>
  <si>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</si>
  <si>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</si>
  <si>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</si>
  <si>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</si>
  <si>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</si>
  <si>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</si>
  <si>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</si>
  <si>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</si>
  <si>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</si>
  <si>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</si>
  <si>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</si>
  <si>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</si>
  <si>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</si>
  <si>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</si>
  <si>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</si>
  <si>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</si>
  <si>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</si>
  <si>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</si>
  <si>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</si>
  <si>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</si>
  <si>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</si>
  <si>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</si>
  <si>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</si>
  <si>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</si>
  <si>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</si>
  <si>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</si>
  <si>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</si>
  <si>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</si>
  <si>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</si>
  <si>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</si>
  <si>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</si>
  <si>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</si>
  <si>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</si>
  <si>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</si>
  <si>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</si>
  <si>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</si>
  <si>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</si>
  <si>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</si>
  <si>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</si>
  <si>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</si>
  <si>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</si>
  <si>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</si>
  <si>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</si>
  <si>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</si>
  <si>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</si>
  <si>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</si>
  <si>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</si>
  <si>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</si>
  <si>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</si>
  <si>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</si>
  <si>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</si>
  <si>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</si>
  <si>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</si>
  <si>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</si>
  <si>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</si>
  <si>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</si>
  <si>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</si>
  <si>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</si>
  <si>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</si>
  <si>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</si>
  <si>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</si>
  <si>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</si>
  <si>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</si>
  <si>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</si>
  <si>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</si>
  <si>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</si>
  <si>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</si>
  <si>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</si>
  <si>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</si>
  <si>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</si>
  <si>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</si>
  <si>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</si>
  <si>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</si>
  <si>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</si>
  <si>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</si>
  <si>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</si>
  <si>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</si>
  <si>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</si>
  <si>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</si>
  <si>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</si>
  <si>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</si>
  <si>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</si>
  <si>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</si>
  <si>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</si>
  <si>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</si>
  <si>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</si>
  <si>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</si>
  <si>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</si>
  <si>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</si>
  <si>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</si>
  <si>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</si>
  <si>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</si>
  <si>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</si>
  <si>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</si>
  <si>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</si>
  <si>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</si>
  <si>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</si>
  <si>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</si>
  <si>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</si>
  <si>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</si>
  <si>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</si>
  <si>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</si>
  <si>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</si>
  <si>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</si>
  <si>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</si>
  <si>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</si>
  <si>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</si>
  <si>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</si>
  <si>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</si>
  <si>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</si>
  <si>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</si>
  <si>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</si>
  <si>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</si>
  <si>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</si>
  <si>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</si>
  <si>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</si>
  <si>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</si>
  <si>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</si>
  <si>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</si>
  <si>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</si>
  <si>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</si>
  <si>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</si>
  <si>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</si>
  <si>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</si>
  <si>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</si>
  <si>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</si>
  <si>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</si>
  <si>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</si>
  <si>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</si>
  <si>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</si>
  <si>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</si>
  <si>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</si>
  <si>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</si>
  <si>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</si>
  <si>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</si>
  <si>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</si>
  <si>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</si>
  <si>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</si>
  <si>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</si>
  <si>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</si>
  <si>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</si>
  <si>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</si>
  <si>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</si>
  <si>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</si>
  <si>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</si>
  <si>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</si>
  <si>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</si>
  <si>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</si>
  <si>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</si>
  <si>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</si>
  <si>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</si>
  <si>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</si>
  <si>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</si>
  <si>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</si>
  <si>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</si>
  <si>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</si>
  <si>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</si>
  <si>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</si>
  <si>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</si>
  <si>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</si>
  <si>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</si>
  <si>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</si>
  <si>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</si>
  <si>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</si>
  <si>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</si>
  <si>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</si>
  <si>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</si>
  <si>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</si>
  <si>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</si>
  <si>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</si>
  <si>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</si>
  <si>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</si>
  <si>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</si>
  <si>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</si>
  <si>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</si>
  <si>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</si>
  <si>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</si>
  <si>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</si>
  <si>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</si>
  <si>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</si>
  <si>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</si>
  <si>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</si>
  <si>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</si>
  <si>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</si>
  <si>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</si>
  <si>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</si>
  <si>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</si>
  <si>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</si>
  <si>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</si>
  <si>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</si>
  <si>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</si>
  <si>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</si>
  <si>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</si>
  <si>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</si>
  <si>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</si>
  <si>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</si>
  <si>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</si>
  <si>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</si>
  <si>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</si>
  <si>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</si>
  <si>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</si>
  <si>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</si>
  <si>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</si>
  <si>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</si>
  <si>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</si>
  <si>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</si>
  <si>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</si>
  <si>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</si>
  <si>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</si>
  <si>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</si>
  <si>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</si>
  <si>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</si>
  <si>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</si>
  <si>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</si>
  <si>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</si>
  <si>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</si>
  <si>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</si>
  <si>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</si>
  <si>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</si>
  <si>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</si>
  <si>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</si>
  <si>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</si>
  <si>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</si>
  <si>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</si>
  <si>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</si>
  <si>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</si>
  <si>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</si>
  <si>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</si>
  <si>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</si>
  <si>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</si>
  <si>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</si>
  <si>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</si>
  <si>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</si>
  <si>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</si>
  <si>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</si>
  <si>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</si>
  <si>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</si>
  <si>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</si>
  <si>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</si>
  <si>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</si>
  <si>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</si>
  <si>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</si>
  <si>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</si>
  <si>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</si>
  <si>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</si>
  <si>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</si>
  <si>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</si>
  <si>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</si>
  <si>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</si>
  <si>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</si>
  <si>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</si>
  <si>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</si>
  <si>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</si>
  <si>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</si>
  <si>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</si>
  <si>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</si>
  <si>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</si>
  <si>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</si>
  <si>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</si>
  <si>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</si>
  <si>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</si>
  <si>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</si>
  <si>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</si>
  <si>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</si>
  <si>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</si>
  <si>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</si>
  <si>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</si>
  <si>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</si>
  <si>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</si>
  <si>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</si>
  <si>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</si>
  <si>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</si>
  <si>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</si>
  <si>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</si>
  <si>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</si>
  <si>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</si>
  <si>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</si>
  <si>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</si>
  <si>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</si>
  <si>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</si>
  <si>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</si>
  <si>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</si>
  <si>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</si>
  <si>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</si>
  <si>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</si>
  <si>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</si>
  <si>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</si>
  <si>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</si>
  <si>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</si>
  <si>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</si>
  <si>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</si>
  <si>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</si>
  <si>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</si>
  <si>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</si>
  <si>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</si>
  <si>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</si>
  <si>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</si>
  <si>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</si>
  <si>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</si>
  <si>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</si>
  <si>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</si>
  <si>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</si>
  <si>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</si>
  <si>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</si>
  <si>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</si>
  <si>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</si>
  <si>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</si>
  <si>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</si>
  <si>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</si>
  <si>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</si>
  <si>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</si>
  <si>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</si>
  <si>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</si>
  <si>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</si>
  <si>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</si>
  <si>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</si>
  <si>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</si>
  <si>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</si>
  <si>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</si>
  <si>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</si>
  <si>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</si>
  <si>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</si>
  <si>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</si>
  <si>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</si>
  <si>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</si>
  <si>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</si>
  <si>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</si>
  <si>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</si>
  <si>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</si>
  <si>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</si>
  <si>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</si>
  <si>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</si>
  <si>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</si>
  <si>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</si>
  <si>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</si>
  <si>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</si>
  <si>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</si>
  <si>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</si>
  <si>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</si>
  <si>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</si>
  <si>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</si>
  <si>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</si>
  <si>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</si>
  <si>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</si>
  <si>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</si>
  <si>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</si>
  <si>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</si>
  <si>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</si>
  <si>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</si>
  <si>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</si>
  <si>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</si>
  <si>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</si>
  <si>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</si>
  <si>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</si>
  <si>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</si>
  <si>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</si>
  <si>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</si>
  <si>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</si>
  <si>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</si>
  <si>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</si>
  <si>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</si>
  <si>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</si>
  <si>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</si>
  <si>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</si>
  <si>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</si>
  <si>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</si>
  <si>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</si>
  <si>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</si>
  <si>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</si>
  <si>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</si>
  <si>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</si>
  <si>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</si>
  <si>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</si>
  <si>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</si>
  <si>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</si>
  <si>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</si>
  <si>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</si>
  <si>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</si>
  <si>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</si>
  <si>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</si>
  <si>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</si>
  <si>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</si>
  <si>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</si>
  <si>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</si>
  <si>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</si>
  <si>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</si>
  <si>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</si>
  <si>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</si>
  <si>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</si>
  <si>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</si>
  <si>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</si>
  <si>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</si>
  <si>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</si>
  <si>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</si>
  <si>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</si>
  <si>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</si>
  <si>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</si>
  <si>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</si>
  <si>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</si>
  <si>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</si>
  <si>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</si>
  <si>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</si>
  <si>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</si>
  <si>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</si>
  <si>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</si>
  <si>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</si>
  <si>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</si>
  <si>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</si>
  <si>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</si>
  <si>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</si>
  <si>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</si>
  <si>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</si>
  <si>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</si>
  <si>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</si>
  <si>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</si>
  <si>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</si>
  <si>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</si>
  <si>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</si>
  <si>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</si>
  <si>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</si>
  <si>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</si>
  <si>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</si>
  <si>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</si>
  <si>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</si>
  <si>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</si>
  <si>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</si>
  <si>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</si>
  <si>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</si>
  <si>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</si>
  <si>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</si>
  <si>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</si>
  <si>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</si>
  <si>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</si>
  <si>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</si>
  <si>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</si>
  <si>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</si>
  <si>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</si>
  <si>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</si>
  <si>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</si>
  <si>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</si>
  <si>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</si>
  <si>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</si>
  <si>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</si>
  <si>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</si>
  <si>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</si>
  <si>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</si>
  <si>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</si>
  <si>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</si>
  <si>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</si>
  <si>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</si>
  <si>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</si>
  <si>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</si>
  <si>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</si>
  <si>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</si>
  <si>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</si>
  <si>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</si>
  <si>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</si>
  <si>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</si>
  <si>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</si>
  <si>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</si>
  <si>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</si>
  <si>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</si>
  <si>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</si>
  <si>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</si>
  <si>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</si>
  <si>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</si>
  <si>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</si>
  <si>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</si>
  <si>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</si>
  <si>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</si>
  <si>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</si>
  <si>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</si>
  <si>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</si>
  <si>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</si>
  <si>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</si>
  <si>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</si>
  <si>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</si>
  <si>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</si>
  <si>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</si>
  <si>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</si>
  <si>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</si>
  <si>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</si>
  <si>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</si>
  <si>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</si>
  <si>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</si>
  <si>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</si>
  <si>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</si>
  <si>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</si>
  <si>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</si>
  <si>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</si>
  <si>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</si>
  <si>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</si>
  <si>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</si>
  <si>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</si>
  <si>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</si>
  <si>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</si>
  <si>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</si>
  <si>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</si>
  <si>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</si>
  <si>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</si>
  <si>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</si>
  <si>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</si>
  <si>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</si>
  <si>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</si>
  <si>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</si>
  <si>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</si>
  <si>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</si>
  <si>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</si>
  <si>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</si>
  <si>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</si>
  <si>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</si>
  <si>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</si>
  <si>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</si>
  <si>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</si>
  <si>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</si>
  <si>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</si>
  <si>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</si>
  <si>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</si>
  <si>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</si>
  <si>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</si>
  <si>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</si>
  <si>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</si>
  <si>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</si>
  <si>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</si>
  <si>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</si>
  <si>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</si>
  <si>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</si>
  <si>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</si>
  <si>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</si>
  <si>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</si>
  <si>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</si>
  <si>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</si>
  <si>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</si>
  <si>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</si>
  <si>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</si>
  <si>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</si>
  <si>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</si>
  <si>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</si>
  <si>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</si>
  <si>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</si>
  <si>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</si>
  <si>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</si>
  <si>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</si>
  <si>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</si>
  <si>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</si>
  <si>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</si>
  <si>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</si>
  <si>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</si>
  <si>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</si>
  <si>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</si>
  <si>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</si>
  <si>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</si>
  <si>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</si>
  <si>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</si>
  <si>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</si>
  <si>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</si>
  <si>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</si>
  <si>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</si>
  <si>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</si>
  <si>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</si>
  <si>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</si>
  <si>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</si>
  <si>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</si>
  <si>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</si>
  <si>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</si>
  <si>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</si>
  <si>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</si>
  <si>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</si>
  <si>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</si>
  <si>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</si>
  <si>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</si>
  <si>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</si>
  <si>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</si>
  <si>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</si>
  <si>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</si>
  <si>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</si>
  <si>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</si>
  <si>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</si>
  <si>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</si>
  <si>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</si>
  <si>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</si>
  <si>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</si>
  <si>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</si>
  <si>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</si>
  <si>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</si>
  <si>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</si>
  <si>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</si>
  <si>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</si>
  <si>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</si>
  <si>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</si>
  <si>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</si>
  <si>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</si>
  <si>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</si>
  <si>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</si>
  <si>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</si>
  <si>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</si>
  <si>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</si>
  <si>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</si>
  <si>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</si>
  <si>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</si>
  <si>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</si>
  <si>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</si>
  <si>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</si>
  <si>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</si>
  <si>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</si>
  <si>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</si>
  <si>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</si>
  <si>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</si>
  <si>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</si>
  <si>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</si>
  <si>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</si>
  <si>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</si>
  <si>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</si>
  <si>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</si>
  <si>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</si>
  <si>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</si>
  <si>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</si>
  <si>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</si>
  <si>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</si>
  <si>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</si>
  <si>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</si>
  <si>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</si>
  <si>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</si>
  <si>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</si>
  <si>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</si>
  <si>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</si>
  <si>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</si>
  <si>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</si>
  <si>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</si>
  <si>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</si>
  <si>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</si>
  <si>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</si>
  <si>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</si>
  <si>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</si>
  <si>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</si>
  <si>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</si>
  <si>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</si>
  <si>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</si>
  <si>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</si>
  <si>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</si>
  <si>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</si>
  <si>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</si>
  <si>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</si>
  <si>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</si>
  <si>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</si>
  <si>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</si>
  <si>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</si>
  <si>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</si>
  <si>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</si>
  <si>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</si>
  <si>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</si>
  <si>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</si>
  <si>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</si>
  <si>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</si>
  <si>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</si>
  <si>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</si>
  <si>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</si>
  <si>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</si>
  <si>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</si>
  <si>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</si>
  <si>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</si>
  <si>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</si>
  <si>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</si>
  <si>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</si>
  <si>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</si>
  <si>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</si>
  <si>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</si>
  <si>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</si>
  <si>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</si>
  <si>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</si>
  <si>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</si>
  <si>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</si>
  <si>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</si>
  <si>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</si>
  <si>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</si>
  <si>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</si>
  <si>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</si>
  <si>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</si>
  <si>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</si>
  <si>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</si>
  <si>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</si>
  <si>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</si>
  <si>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</si>
  <si>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</si>
  <si>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</si>
  <si>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</si>
  <si>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</si>
  <si>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</si>
  <si>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</si>
  <si>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</si>
  <si>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</si>
  <si>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</si>
  <si>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</si>
  <si>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</si>
  <si>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</si>
  <si>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</si>
  <si>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</si>
  <si>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</si>
  <si>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</si>
  <si>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</si>
  <si>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</si>
  <si>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</si>
  <si>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</si>
  <si>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</si>
  <si>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</si>
  <si>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</si>
  <si>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</si>
  <si>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</si>
  <si>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</si>
  <si>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</si>
  <si>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</si>
  <si>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</si>
  <si>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</si>
  <si>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</si>
  <si>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</si>
  <si>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</si>
  <si>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</si>
  <si>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</si>
  <si>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</si>
  <si>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</si>
  <si>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</si>
  <si>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</si>
  <si>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</si>
  <si>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</si>
  <si>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</si>
  <si>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</si>
  <si>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</si>
  <si>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</si>
  <si>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</si>
  <si>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</si>
  <si>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</si>
  <si>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</si>
  <si>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</si>
  <si>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</si>
  <si>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</si>
  <si>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</si>
  <si>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</si>
  <si>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</si>
  <si>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</si>
  <si>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</si>
  <si>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</si>
  <si>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</si>
  <si>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</si>
  <si>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</si>
  <si>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</si>
  <si>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</si>
  <si>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</si>
  <si>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</si>
  <si>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</si>
  <si>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</si>
  <si>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</si>
  <si>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</si>
  <si>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</si>
  <si>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</si>
  <si>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</si>
  <si>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</si>
  <si>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</si>
  <si>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</si>
  <si>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</si>
  <si>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</si>
  <si>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</si>
  <si>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</si>
  <si>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</si>
  <si>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</si>
  <si>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</si>
  <si>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</si>
  <si>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</si>
  <si>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</si>
  <si>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</si>
  <si>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</si>
  <si>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</si>
  <si>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</si>
  <si>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</si>
  <si>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</si>
  <si>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</si>
  <si>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</si>
  <si>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</si>
  <si>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</si>
  <si>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</si>
  <si>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</si>
  <si>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</si>
  <si>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</si>
  <si>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</si>
  <si>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</si>
  <si>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</si>
  <si>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</si>
  <si>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</si>
  <si>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</si>
  <si>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</si>
  <si>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</si>
  <si>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</si>
  <si>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</si>
  <si>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</si>
  <si>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</si>
  <si>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</si>
  <si>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</si>
  <si>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</si>
  <si>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</si>
  <si>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</si>
  <si>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</si>
  <si>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</si>
  <si>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</si>
  <si>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</si>
  <si>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</si>
  <si>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</si>
  <si>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</si>
  <si>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</si>
  <si>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</si>
  <si>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</si>
  <si>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</si>
  <si>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</si>
  <si>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</si>
  <si>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</si>
  <si>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</si>
  <si>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</si>
  <si>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</si>
  <si>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</si>
  <si>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</si>
  <si>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</si>
  <si>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</si>
  <si>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</si>
  <si>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</si>
  <si>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</si>
  <si>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</si>
  <si>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</si>
  <si>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</si>
  <si>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</si>
  <si>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</si>
  <si>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</si>
  <si>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</si>
  <si>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</si>
  <si>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</si>
  <si>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</si>
  <si>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</si>
  <si>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</si>
  <si>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</si>
  <si>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</si>
  <si>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</si>
  <si>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</si>
  <si>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</si>
  <si>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</si>
  <si>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</si>
  <si>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</si>
  <si>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</si>
  <si>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</si>
  <si>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</si>
  <si>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</si>
  <si>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</si>
  <si>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</si>
  <si>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</si>
  <si>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</si>
  <si>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</si>
  <si>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</si>
  <si>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</si>
  <si>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</si>
  <si>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</si>
  <si>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</si>
  <si>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</si>
  <si>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</si>
  <si>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</si>
  <si>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</si>
  <si>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</si>
  <si>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</si>
  <si>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</si>
  <si>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</si>
  <si>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</si>
  <si>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</si>
  <si>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</si>
  <si>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</si>
  <si>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</si>
  <si>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</si>
  <si>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</si>
  <si>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</si>
  <si>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</si>
  <si>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</si>
  <si>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</si>
  <si>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</si>
  <si>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</si>
  <si>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</si>
  <si>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</si>
  <si>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</si>
  <si>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</si>
  <si>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</si>
  <si>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</si>
  <si>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</si>
  <si>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</si>
  <si>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</si>
  <si>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</si>
  <si>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</si>
  <si>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</si>
  <si>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</si>
  <si>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</si>
  <si>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</si>
  <si>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</si>
  <si>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</si>
  <si>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</si>
  <si>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</si>
  <si>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</si>
  <si>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</si>
  <si>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</si>
  <si>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</si>
  <si>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</si>
  <si>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</si>
  <si>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</si>
  <si>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</si>
  <si>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</si>
  <si>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</si>
  <si>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</si>
  <si>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</si>
  <si>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</si>
  <si>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</si>
  <si>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</si>
  <si>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</si>
  <si>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</si>
  <si>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</si>
  <si>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</si>
  <si>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</si>
  <si>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</si>
  <si>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</si>
  <si>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</si>
  <si>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</si>
  <si>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</si>
  <si>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</si>
  <si>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</si>
  <si>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</si>
  <si>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</si>
  <si>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</si>
  <si>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</si>
  <si>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</si>
  <si>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</si>
  <si>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</si>
  <si>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</si>
  <si>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</si>
  <si>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</si>
  <si>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</si>
  <si>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</si>
  <si>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</si>
  <si>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</si>
  <si>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</si>
  <si>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</si>
  <si>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</si>
  <si>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</si>
  <si>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</si>
  <si>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</si>
  <si>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</si>
  <si>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</si>
  <si>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</si>
  <si>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</si>
  <si>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</si>
  <si>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</si>
  <si>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</si>
  <si>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</si>
  <si>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</si>
  <si>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</si>
  <si>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</si>
  <si>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</si>
  <si>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</si>
  <si>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</si>
  <si>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</si>
  <si>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</si>
  <si>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</si>
  <si>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</si>
  <si>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</si>
  <si>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</si>
  <si>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</si>
  <si>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</si>
  <si>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</si>
  <si>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</si>
  <si>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</si>
  <si>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</si>
  <si>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</si>
  <si>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</si>
  <si>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</si>
  <si>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</si>
  <si>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</si>
  <si>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</si>
  <si>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</si>
  <si>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</si>
  <si>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</si>
  <si>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</si>
  <si>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</si>
  <si>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</si>
  <si>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</si>
  <si>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</si>
  <si>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</si>
  <si>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</si>
  <si>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</si>
  <si>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</si>
  <si>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</si>
  <si>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</si>
  <si>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</si>
  <si>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</si>
  <si>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</si>
  <si>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</si>
  <si>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</si>
  <si>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</si>
  <si>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</si>
  <si>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</si>
  <si>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</si>
  <si>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</si>
  <si>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</si>
  <si>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</si>
  <si>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</si>
  <si>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</si>
  <si>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</si>
  <si>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</si>
  <si>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</si>
  <si>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</si>
  <si>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</si>
  <si>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</si>
  <si>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</si>
  <si>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</si>
  <si>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</si>
  <si>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</si>
  <si>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</si>
  <si>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</si>
  <si>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</si>
  <si>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</si>
  <si>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</si>
  <si>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</si>
  <si>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</si>
  <si>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</si>
  <si>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</si>
  <si>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</si>
  <si>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</si>
  <si>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</si>
  <si>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</si>
  <si>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</si>
  <si>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</si>
  <si>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</si>
  <si>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</si>
  <si>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</si>
  <si>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</si>
  <si>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</si>
  <si>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</si>
  <si>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</si>
  <si>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</si>
  <si>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</si>
  <si>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</si>
  <si>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</si>
  <si>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</si>
  <si>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</si>
  <si>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</si>
  <si>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</si>
  <si>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</si>
  <si>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</si>
  <si>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</si>
  <si>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</si>
  <si>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</si>
  <si>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</si>
  <si>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</si>
  <si>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</si>
  <si>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</si>
  <si>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</si>
  <si>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</si>
  <si>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</si>
  <si>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</si>
  <si>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</si>
  <si>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</si>
  <si>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</si>
  <si>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</si>
  <si>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</si>
  <si>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</si>
  <si>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</si>
  <si>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</si>
  <si>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</si>
  <si>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</si>
  <si>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</si>
  <si>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</si>
  <si>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</si>
  <si>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</si>
  <si>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SUBSECRETARÍA DE GESTIÓN JURIDICA</t>
  </si>
  <si>
    <t xml:space="preserve">SUBSECRETARÍA DE GESTIÓN CORPORATIVA </t>
  </si>
  <si>
    <t>Total general</t>
  </si>
  <si>
    <t>Cuenta de CODIGO ACCION</t>
  </si>
  <si>
    <t>María Janneth Romero M</t>
  </si>
  <si>
    <t>Cuenta de No. HALLAZGO</t>
  </si>
  <si>
    <t>Etiquetas de columna</t>
  </si>
  <si>
    <t>Etiquetas de fila</t>
  </si>
  <si>
    <t>2020-09-29</t>
  </si>
  <si>
    <t>4.1.3.4.1</t>
  </si>
  <si>
    <t>Omar Alfredo Sánchez</t>
  </si>
  <si>
    <t>DIRECCION DE GESTION DE COBRO</t>
  </si>
  <si>
    <t>2020-12-19</t>
  </si>
  <si>
    <t>DIATT</t>
  </si>
  <si>
    <t>SUBDIRECCIÓN DE CONTRAVENCIONES</t>
  </si>
  <si>
    <t>3.1.4</t>
  </si>
  <si>
    <t>2020-06-30</t>
  </si>
  <si>
    <t>3.1.5</t>
  </si>
  <si>
    <t>3.1.6</t>
  </si>
  <si>
    <t>DIATT OTIC</t>
  </si>
  <si>
    <t>ADMINISTRATIVA</t>
  </si>
  <si>
    <t>DISCIPLINARIA</t>
  </si>
  <si>
    <t>FISCAL</t>
  </si>
  <si>
    <t>X</t>
  </si>
  <si>
    <t>Subsecretaría u Oficina</t>
  </si>
  <si>
    <t>INCIDENCIA ADMINISTRATIVA</t>
  </si>
  <si>
    <t>INCIDENCIA DISCIPLINARIA</t>
  </si>
  <si>
    <t>INCIDENCIA FISCAL</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</si>
  <si>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</si>
  <si>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</si>
  <si>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</si>
  <si>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</si>
  <si>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</si>
  <si>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</si>
  <si>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</si>
  <si>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</si>
  <si>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</si>
  <si>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</si>
  <si>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</si>
  <si>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</si>
  <si>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</si>
  <si>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</si>
  <si>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</si>
  <si>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</si>
  <si>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</si>
  <si>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</si>
  <si>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</si>
  <si>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</si>
  <si>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</si>
  <si>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</si>
  <si>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</si>
  <si>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</si>
  <si>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</si>
  <si>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</si>
  <si>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</si>
  <si>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</si>
  <si>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</si>
  <si>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</si>
  <si>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</si>
  <si>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</si>
  <si>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</si>
  <si>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</si>
  <si>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</si>
  <si>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</si>
  <si>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</si>
  <si>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</si>
  <si>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</si>
  <si>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</si>
  <si>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</si>
  <si>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</si>
  <si>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</si>
  <si>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</si>
  <si>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</si>
  <si>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</si>
  <si>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</si>
  <si>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</si>
  <si>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</si>
  <si>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</si>
  <si>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</si>
  <si>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</si>
  <si>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</si>
  <si>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</si>
  <si>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</si>
  <si>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</si>
  <si>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</si>
  <si>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</si>
  <si>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</si>
  <si>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</si>
  <si>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</si>
  <si>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</si>
  <si>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</si>
  <si>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</si>
  <si>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</si>
  <si>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</si>
  <si>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</si>
  <si>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</si>
  <si>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</si>
  <si>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CONTROL DE GESTIÓN (40%)</t>
  </si>
  <si>
    <t>Control Interno Contable</t>
  </si>
  <si>
    <t>RESULTADO PAD 2020</t>
  </si>
  <si>
    <t>CONTROL FINANCIERO (30%)</t>
  </si>
  <si>
    <t>Concepto Informe Definitivo</t>
  </si>
  <si>
    <t>FENECE</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</si>
  <si>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</si>
  <si>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</si>
  <si>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VENCIDAS</t>
  </si>
  <si>
    <t>CON VENCIMIENTO EN EL MES SIGUIENTE</t>
  </si>
  <si>
    <t>EN TERMINOS</t>
  </si>
  <si>
    <t>2020-06-19</t>
  </si>
  <si>
    <t>HALLAZGO ADMINISTRATIVO CON PRESUNTA INCIDENCIA DISCIPLINARIA POR LAS INCONSISTENCIAS ENCONTRADAS EN LA CUENTA RENDIDA A LA CONTRALORÍA DE BOGOTÁ A TRAVÉS DEL APLICATIVO SIVICOF, EN LO QUE RESPECTA A LA CONTRATACIÓN SUSCRITA EN LA VIGENCIA 2019</t>
  </si>
  <si>
    <t>HALLAZGO ADMINISTRATIVO CON PRESUNTA INCIDENCIA DISCIPLINARIA POR INCUMPLIMIENTO DE TÉRMINOS Y LA FALTA DE SUPERVISIÓN Y CONTROL EFECTIVO EN LA EJECUCIÓN DEL CONTRATO 1833 DE 2017.</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</si>
  <si>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</si>
  <si>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</si>
  <si>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</si>
  <si>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</si>
  <si>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</si>
  <si>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</si>
  <si>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</si>
  <si>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</si>
  <si>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</si>
  <si>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</si>
  <si>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3.2.1.2.1</t>
  </si>
  <si>
    <t>3.2.1.3.1</t>
  </si>
  <si>
    <t>3.3.1.1.1</t>
  </si>
  <si>
    <t>Estados Financieros</t>
  </si>
  <si>
    <t>3.3.1.2.1</t>
  </si>
  <si>
    <t>3.3.1.6.1</t>
  </si>
  <si>
    <t>3.3.1.7.1</t>
  </si>
  <si>
    <t>3.3.2.1</t>
  </si>
  <si>
    <t>HALLAZGO ADMINISTRATIVO POR FALTA DE INTERFACES CON EL APLICATIVO CONTABLE.</t>
  </si>
  <si>
    <t>3.3.2.2</t>
  </si>
  <si>
    <t>HALLAZGO ADMINISTRATIVO POR FALENCIAS EN LA CONCILIACIÓN DE SALDOS ENTRE EL ÁREA CONTABLE Y LAS DEMÁS DEPENDENCIAS DE LA ENTIDAD.</t>
  </si>
  <si>
    <t>3.3.4.5.1</t>
  </si>
  <si>
    <t>2020-07-07</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</si>
  <si>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</si>
  <si>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</si>
  <si>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</si>
  <si>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</si>
  <si>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</si>
  <si>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CAPACITACIÓN REALIZADA</t>
  </si>
  <si>
    <t>2020-07-03</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</si>
  <si>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</si>
  <si>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</si>
  <si>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</si>
  <si>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</si>
  <si>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2021-06-22</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</si>
  <si>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</si>
  <si>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</si>
  <si>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</si>
  <si>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</si>
  <si>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</si>
  <si>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</si>
  <si>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</si>
  <si>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</si>
  <si>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</si>
  <si>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</si>
  <si>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</si>
  <si>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</si>
  <si>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</si>
  <si>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</si>
  <si>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</si>
  <si>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</si>
  <si>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IMPLEMENTAR FORMATO DE SEGUIMIENTO A LA GESTIÓN DE CONCILIACIONES CON LAS ÁREAS ENCARGADAS DE EMITIR INFORMACIÓN QUE AFECTA LOS ESTADOS FINANCIEROS.</t>
  </si>
  <si>
    <t>SUBSECRETARÍA DE GESTIÓN JURIDICA - OTIC</t>
  </si>
  <si>
    <t>2020-09-22</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</si>
  <si>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</si>
  <si>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</si>
  <si>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</si>
  <si>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</si>
  <si>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</si>
  <si>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</si>
  <si>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2020-10-07</t>
  </si>
  <si>
    <t>2021-09-22</t>
  </si>
  <si>
    <t>MESAS DE TRABAJO REALIZADAS</t>
  </si>
  <si>
    <t xml:space="preserve">ABIERTA </t>
  </si>
  <si>
    <t xml:space="preserve">Julie Andrea Martínez </t>
  </si>
  <si>
    <t>TOTAL ACCIONES</t>
  </si>
  <si>
    <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</si>
  <si>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2020-12-22</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</si>
  <si>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</si>
  <si>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</si>
  <si>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</si>
  <si>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</si>
  <si>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</si>
  <si>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2021-01-06</t>
  </si>
  <si>
    <t>2021-12-22</t>
  </si>
  <si>
    <t>REALIZAR PLAN DE TRABAJO PARA EL TRASLADO DE ELEMENTOS DEFINIDOS PARA SU USO</t>
  </si>
  <si>
    <t>PLAN DE TRABAJO TRASLADO DE ELEMENTOS</t>
  </si>
  <si>
    <t>PLAN DE TRASLADO EJECUTADO</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</si>
  <si>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</si>
  <si>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</si>
  <si>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</si>
  <si>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</si>
  <si>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</si>
  <si>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</si>
  <si>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</si>
  <si>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</si>
  <si>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</si>
  <si>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</si>
  <si>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</si>
  <si>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</si>
  <si>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</si>
  <si>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</si>
  <si>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</si>
  <si>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</si>
  <si>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</si>
  <si>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2021-07-05</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</si>
  <si>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</si>
  <si>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</si>
  <si>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</si>
  <si>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</si>
  <si>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REALIZAR SEGUIMIENTO BIMESTRAL A LOS PROCESOS DE DECLARATORIA DE ABANDONO Y POSTERIOR REMATE</t>
  </si>
  <si>
    <t>SEGUIMIENTOS A LOS PROCESOS DE DECLARATORIA DE ABANDONO Y POSTERIOR REMATE</t>
  </si>
  <si>
    <t>ACTAS DE SEGUIMIENTOS EJECUTADOS</t>
  </si>
  <si>
    <t xml:space="preserve">SUBSECRETARÍA DE SERVICIOS A LA CIUDADANÍA - SUBSECRETARÍA DE GESTIÓN CORPORATIVA </t>
  </si>
  <si>
    <t>DIRECCIÓN DE ATENCIÓN AL CIUDADANO - SUBDIRECCIÓN ADMINISTRATIVA</t>
  </si>
  <si>
    <t xml:space="preserve">SUBSECRETARIA </t>
  </si>
  <si>
    <t xml:space="preserve">DEPENDENCIA </t>
  </si>
  <si>
    <t xml:space="preserve">Liliana Montes </t>
  </si>
  <si>
    <t xml:space="preserve">SSC </t>
  </si>
  <si>
    <t xml:space="preserve">      Planes, Programas y Proyectos y/o Plan Estrátegico</t>
  </si>
  <si>
    <t xml:space="preserve">      Estados Financieros</t>
  </si>
  <si>
    <t xml:space="preserve">      Gestión Presupuestal</t>
  </si>
  <si>
    <t xml:space="preserve">      Control Fiscal Interno</t>
  </si>
  <si>
    <t xml:space="preserve">      Gestión Contractual</t>
  </si>
  <si>
    <t>ABIERTAS</t>
  </si>
  <si>
    <t>CUMPLIDAS EFECTIVAS</t>
  </si>
  <si>
    <t>CUMPLIDAS INEFECTIVAS</t>
  </si>
  <si>
    <t>COMPONENTE/FACTOR</t>
  </si>
  <si>
    <t>% EFECTIVIDAD</t>
  </si>
  <si>
    <t>ANALISIS DE ACUERDO AL RESULTADO DE LA EVALUACIÓN DEL ESTADO DE LAS ACCIONES EN EL EJERCICIO DE REGULARIDAD PAD 2021. NO INCLUYE EL PMI FORMULADO A PARTIR DEL INFORME DEFINITIVO PRESENTADO POR EL ENTE DE CONTROL</t>
  </si>
  <si>
    <t>2021 (Pendiente informe definitivo Auditoria Regularidad PAD 2021)</t>
  </si>
  <si>
    <r>
      <t xml:space="preserve">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
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poscontractual, pago que se realizará con posterioridad a la firma del acta de liquidación."; se realizan las siguientes precisiones sobre el avance de la ejecución de la acción:
</t>
    </r>
    <r>
      <rPr>
        <b/>
        <sz val="7"/>
        <rFont val="Arial"/>
        <family val="2"/>
      </rPr>
      <t>Zona Oriente:</t>
    </r>
    <r>
      <rPr>
        <sz val="7"/>
        <rFont val="Arial"/>
        <family val="2"/>
      </rPr>
      <t xml:space="preserv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
Zona Sur: Se aporta como evidencia el acta de corte de contrato de obra e interventoria (Analisis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rFont val="Arial"/>
        <family val="2"/>
      </rPr>
      <t>Zona Nor occidental</t>
    </r>
    <r>
      <rPr>
        <sz val="7"/>
        <rFont val="Arial"/>
        <family val="2"/>
      </rPr>
      <t xml:space="preserve">: Teniendo en cuenta que este contrato se finalizo en sept/2020, no es claro como se llevo a cabo la gestión en esta zona desde esa fecha si no se esta reportando la suscripción de un nuevo contrato.
</t>
    </r>
    <r>
      <rPr>
        <b/>
        <sz val="7"/>
        <rFont val="Arial"/>
        <family val="2"/>
      </rPr>
      <t>Zona Sur Occidente</t>
    </r>
    <r>
      <rPr>
        <sz val="7"/>
        <rFont val="Arial"/>
        <family val="2"/>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rFont val="Arial"/>
        <family val="2"/>
      </rPr>
      <t>Zona Norte</t>
    </r>
    <r>
      <rPr>
        <sz val="7"/>
        <rFont val="Arial"/>
        <family val="2"/>
      </rPr>
      <t>: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
Acción en terminos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</si>
  <si>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</si>
  <si>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</si>
  <si>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</si>
  <si>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</si>
  <si>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2021-06-18</t>
  </si>
  <si>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</si>
  <si>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</si>
  <si>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</si>
  <si>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</si>
  <si>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</si>
  <si>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t>2021-07-01</t>
  </si>
  <si>
    <t>2021-12-31</t>
  </si>
  <si>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</si>
  <si>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</si>
  <si>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</si>
  <si>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</si>
  <si>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</si>
  <si>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</si>
  <si>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</si>
  <si>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</si>
  <si>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ACTAS DE REUNIÓN SUSCRITAS / REUNIONES DE APERTURA DE CONTRATOS CON ZONAS DE SEÑALIZACIÓN ADJUDICADAS *100</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</si>
  <si>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</si>
  <si>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</si>
  <si>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</si>
  <si>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</si>
  <si>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</si>
  <si>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</si>
  <si>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</si>
  <si>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</si>
  <si>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</si>
  <si>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</si>
  <si>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</si>
  <si>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2021-08-01</t>
  </si>
  <si>
    <t>2021-08-31</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</si>
  <si>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</si>
  <si>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</si>
  <si>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</si>
  <si>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2021-09-01</t>
  </si>
  <si>
    <t>2022-06-17</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</si>
  <si>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</si>
  <si>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</si>
  <si>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</si>
  <si>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</si>
  <si>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</si>
  <si>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</si>
  <si>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</si>
  <si>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HERRAMIENTA DE TRABAJO ESTABLECIDA</t>
  </si>
  <si>
    <t>SEGUIMIENTOS</t>
  </si>
  <si>
    <t>REUNIONES DE SEGUIMIENTO</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</si>
  <si>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</si>
  <si>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</si>
  <si>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</si>
  <si>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</si>
  <si>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</si>
  <si>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2022-05-30</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</si>
  <si>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</si>
  <si>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</si>
  <si>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</si>
  <si>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CARGAR DE ACTAS DE COMITÉS TÉCNICOS SEMANALES AL DRIVE</t>
  </si>
  <si>
    <t>ACTAS DE COMITÉS TÉCNICOS CARGADAS EN DRIVE</t>
  </si>
  <si>
    <t>ACTAS CARGADAS EN DRIVE / NUMERO DE COMITÉS TOTALES CELEBRADOS</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</si>
  <si>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</si>
  <si>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</si>
  <si>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</si>
  <si>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</si>
  <si>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</si>
  <si>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</si>
  <si>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</si>
  <si>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</si>
  <si>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2021-10-01</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</si>
  <si>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</si>
  <si>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</si>
  <si>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</si>
  <si>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</si>
  <si>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</si>
  <si>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</si>
  <si>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</si>
  <si>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</si>
  <si>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</si>
  <si>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</si>
  <si>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</si>
  <si>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ACTUALIZAR EL PROCEDIMIENTO PE01-PR01 FORMULACIÓN DE PROYECTOS, CONSTRUCCIÓN Y SEGUIMIENTO DEL PLAN DE ACCIÓN INSTITUCIONAL, SEÑALANDO LOS LINEAMIENTOS A TENER EN CUENTA PARA LA PROGRAMACIÓN DE METAS Y PRODUCTOS EN EL MARCO DEL PROCESO DE ARMONIZACIÓN.</t>
  </si>
  <si>
    <t>SUMATORIA DE PROYECTOS ACTUALIZADOS</t>
  </si>
  <si>
    <t>2021-07-15</t>
  </si>
  <si>
    <t>2021-09-30</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</si>
  <si>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</si>
  <si>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</si>
  <si>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</si>
  <si>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</si>
  <si>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2022-02-01</t>
  </si>
  <si>
    <t>2022-03-30</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</si>
  <si>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</si>
  <si>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</si>
  <si>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</si>
  <si>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</si>
  <si>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</si>
  <si>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</si>
  <si>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</si>
  <si>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</si>
  <si>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</si>
  <si>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</si>
  <si>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</si>
  <si>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</si>
  <si>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</si>
  <si>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</si>
  <si>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</si>
  <si>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</si>
  <si>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</si>
  <si>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</si>
  <si>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SUBSECRETARÍA DE GESTIÓN JURÍDICA - SUBSECRETARÍA DE GESTIÓN CORPORATIVA</t>
  </si>
  <si>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</si>
  <si>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</si>
  <si>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</si>
  <si>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</si>
  <si>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</si>
  <si>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</si>
  <si>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ADELANTAR UNA CAPACITACIÓN Y/O SOCIALIZACIÓN.</t>
  </si>
  <si>
    <t>NO.CAPACITACIONES Y/O SOCIALIZACIONES REALIZADAS</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</si>
  <si>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</si>
  <si>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</si>
  <si>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</si>
  <si>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</si>
  <si>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</si>
  <si>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</si>
  <si>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</si>
  <si>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</si>
  <si>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</si>
  <si>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</si>
  <si>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</si>
  <si>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</si>
  <si>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</si>
  <si>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</si>
  <si>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</si>
  <si>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</si>
  <si>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</si>
  <si>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</si>
  <si>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</si>
  <si>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</si>
  <si>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</si>
  <si>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</si>
  <si>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</si>
  <si>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</si>
  <si>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FALTA DE PLANEACIÓN Y LINEAMIENTOS QUE CONDUZCAN A LA OPTIMIZACIÓN DE LOS SISTEMAS DE INFORMACIÓN DE LA ENTIDAD.</t>
  </si>
  <si>
    <t>GENERAR LA INTERFACE EN EL APLICATIVO CONTABLE</t>
  </si>
  <si>
    <t>INTERFACES</t>
  </si>
  <si>
    <t>NO. DE INTERFACES / NO TOTAL DE INTERFACES PROGRAMADAS *100</t>
  </si>
  <si>
    <t>FALTA DE SEGUIMIENTO DE LA TOTALIDAD DE LAS PARTIDAS CONTABLES EN RELACIÓN CON LAS ÁREAS DE GESTIÓN QUE GENERAN INFORMACIÓN QUE AFECTA LOS ESTADOS FINANCIEROS.</t>
  </si>
  <si>
    <t>CONCILIACIONES</t>
  </si>
  <si>
    <t>FORMATO Y CRONOGRAMA DE CONCILACIONES REALIZADO / FORMATO Y CRONOGRAMA DE CONCILACIONES PROGRAMADO*100</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</si>
  <si>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</si>
  <si>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</si>
  <si>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</si>
  <si>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</si>
  <si>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</si>
  <si>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</si>
  <si>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</si>
  <si>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</si>
  <si>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REALIZAR REUNIÓN BIMESTRAL CON CADA SUBSECRETARÍA Y LA DIRECCIÓN DE CONTRATACIÓN A FIN DE REALIZAR SEGUIMIENTO A LOS CONTRATOS SUSCEPTIBLES DE LIQUIDACIÓN.</t>
  </si>
  <si>
    <t>ORDENADORES DEL GASTO DIRECCION DE CONTRATACIÓN</t>
  </si>
  <si>
    <t>EMISIÓN DE LA CIRCULAR EN DONDE SE FORMULAN  LOS LINEAMIENTOS PARA UNA GESTIÓN INTEGRAL DE PASIVOS EXIGIBLES.</t>
  </si>
  <si>
    <t>LINEAMIENTOS</t>
  </si>
  <si>
    <t>LINEAMIENTOS EXPEDIDOS E IMPLEMENTADOS PARA LA GESTIÓN INTEGRAL DE PASIVOS EXIGIBLES</t>
  </si>
  <si>
    <t>ORDENADORES DEL GASTO - SUBSECRETARÍA DE GESTIÓN JURIDICA</t>
  </si>
  <si>
    <t>OFICINA ASESORA DE PLANEACIÓN INSTITUCIONAL - SUBSECRETARÍAS DE LA ENTIDAD.</t>
  </si>
  <si>
    <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fotografico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terminos de oportunidad y eficacia y que la acción implementada es efectiva respecto a la situación observada por el ente de control, en ese orden de ideas se recomienda el cierre de la misma.
04/06/2021: Se aporta como evidencia registro fotografico del avance de la ejecución de la acción asi como la correspondiente justificación.
Teniendo en cuenta que el plazo de ejecución de esta acción es el 22/06/2021 y que al corte de abril el avance estaba en el 28,8%, la OCI mantiene la alerta presentada en seguimientos anteriores respecto a:
"</t>
    </r>
    <r>
      <rPr>
        <i/>
        <sz val="7"/>
        <color rgb="FF000000"/>
        <rFont val="Arial"/>
        <family val="2"/>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sz val="7"/>
        <color rgb="FF000000"/>
        <rFont val="Arial"/>
        <family val="2"/>
      </rPr>
      <t xml:space="preserve">
Adicionalmente fortalecer la gestion documental que de cuenta de lo ejecutado, lo cual debe ser coherente con el indicador formulado. 
_____________________________ 
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terminos de ejecución se recomienda fortalecer los controles que garanticen su cumplimiento de manera integral, lo anterior teniendo en cuenta el alcance de lo formulado "CAPACITAR </t>
    </r>
    <r>
      <rPr>
        <u/>
        <sz val="7"/>
        <color rgb="FF000000"/>
        <rFont val="Arial"/>
        <family val="2"/>
      </rPr>
      <t>AL PERSONAL UNIFORMADO ENCARGADO DE REALIZAR LAS PRUEBAS CON ALCOHOSENSORES EN EL PROCEDIMIENTO</t>
    </r>
    <r>
      <rPr>
        <sz val="7"/>
        <color rgb="FF000000"/>
        <rFont val="Arial"/>
        <family val="2"/>
      </rPr>
      <t>".</t>
    </r>
  </si>
  <si>
    <r>
      <t xml:space="preserve">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
Conforme lo anterior se observa que se da cumplimiento en terminos de oportunidad y eficacia y que la acción implementada es efectiva respecto a la situación observada por el ente de control, en ese orden de ideas se recomienda el cierre de la misma.
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
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t>
    </r>
    <r>
      <rPr>
        <i/>
        <sz val="7"/>
        <color rgb="FF000000"/>
        <rFont val="Arial"/>
        <family val="2"/>
      </rPr>
      <t xml:space="preserve">
Frente a la solicitud de los contratos que se relacionan a continuación , informamos que dichos contratos no se adicionan o se prorrogan, ya que para todos ellos se esperaba su finalización para elaborar nuevos contratos.
Contrato 1782	 Adicionado y prorrogado en agosto del 2020
Contrato 1802 	Adicionado y prorrogado en agosto del 2020
Contrato 1783 	Adicionado y prorrogado en agosto del 2020
Contrato 1798 	Adicionado y prorrogado en agosto del 2020
Contrato 1781 	Prorrogado el 19 de mayo, pero solo hasta ahora vamos a reportar información es mes vencido
Contrato 1801 	Prorrogado el 20 de agosto de 2020.
</t>
    </r>
    <r>
      <rPr>
        <sz val="7"/>
        <color rgb="FF000000"/>
        <rFont val="Arial"/>
        <family val="2"/>
      </rPr>
      <t xml:space="preserve">
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
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
Aunado a lo anterior y teniendo en cuenta que la acción vence en junio y que la misma establece como indicador seguimientos mensuales, se mantiene abierta hasta finalizar el periodo de ejecución.
_____________________________________
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family val="2"/>
      </rPr>
      <t>La alerta del tablero de control continua para los contratos de señalización, sin embargo ya fueron adicionados por lo cual no tenemos reportes adicionales."</t>
    </r>
    <r>
      <rPr>
        <sz val="7"/>
        <color rgb="FF000000"/>
        <rFont val="Arial"/>
        <family val="2"/>
      </rPr>
      <t xml:space="preserve">
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</si>
  <si>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</si>
  <si>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</si>
  <si>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</si>
  <si>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SGC</t>
  </si>
  <si>
    <t>SGM</t>
  </si>
  <si>
    <t>SGJ</t>
  </si>
  <si>
    <t>OAPI - SUBSECRETARIAS</t>
  </si>
  <si>
    <t>SGJ - SGC</t>
  </si>
  <si>
    <t>08/09/2021 Seguimiento Julie Andrea Martinez se observa el diseño de la "Herramienta de trabajo para el control y seguimiento de las obligaciones del contrato de transporte especial vigente en la Entidad"  cumpliendo con la actividad planificado se recomienda el cierre de la actividad
09/08/2021 Seguimiento Julie Martinez, el área no remite seguimiento. Las acciones se encuentra dentro del plazo de ejecución planificado.</t>
  </si>
  <si>
    <t>08/09/2021 Seguimiento Julie Andrea Martinez se observa oficio al contratista con radicado 20216126138551 cumpliendo con la actividad planificado se recomienda el cierre de la actividad
09/08/2021 Seguimiento Julie Martinez, el área no remite seguimiento. Las acciones se encuentra dentro del plazo de ejecución planificado.</t>
  </si>
  <si>
    <t>Vieinery Piza Olarte</t>
  </si>
  <si>
    <t xml:space="preserve">17/09/2021:  El proceso aporta como evidencia la actualización del procedimiento PE01-PR01 Versión 9.0 de fecha 03-08-2021 ,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</si>
  <si>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 xml:space="preserve">17/09/2021:  El proceso aporta como evidencia la actualización del procedimiento PE01-PR01 Versión 9.0 de fecha 03-08-2021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</si>
  <si>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6/10/2021: La SSC allega la justificación de la gestión adelantada y las evidencias (12 Actas de reuniones mensuales oct/2020 a sep/2021) soportando el cumplimiento de la acción. Por lo anterior, se solicita al ente de control, el cierre de la acción.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ejecuciòn". No envían evidencias en este mes
5/11/2020: Acción dentro del plaz, en proceso de gestión. No envían evidencia en este mes.</t>
  </si>
  <si>
    <t>2021-09-21</t>
  </si>
  <si>
    <t>3.3.1.2</t>
  </si>
  <si>
    <t>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t>
  </si>
  <si>
    <t>LA INTERVENTORÍA NO REQUIRIÓ NI ADJUNTO LOS APUS E INVESTIGACIONES DE MERCADO PARA LA APROBACIÓN DE LOS PRECIOS DE LAS ACTIVIDADES NO PREVISTAS.</t>
  </si>
  <si>
    <t>REALIZAR UNA REUNIÓN CON EL CONTRATISTA E INTERVENTORÍA DONDE SE INFORME DE LA IMPORTANCIA DE LA PRESENTACIÓN DE LOS APU E INVESTIGACIONES DE MERCADO.</t>
  </si>
  <si>
    <t>REUNIÓN IMPORTANCIA PRESENTACIÓN APU E INVESTIGACIONES DE MERCADO</t>
  </si>
  <si>
    <t>NÚMERO DE REUNIONES REALIZADAS</t>
  </si>
  <si>
    <t>2021-11-30</t>
  </si>
  <si>
    <t>SOCIALIZAR A LOS SUPERVISORES LA IMPORTANCIA DE LA VERIFICACIÓN DE REQUISITOS CONTENIDOS EN CADA CONTRATO PARA LA APROBACIÓN DE LOS PRECIOS NO PREVISTOS.</t>
  </si>
  <si>
    <t>NÚMERO DE SOCIALIZACIONES A SUPERVISORES REALIZADAS</t>
  </si>
  <si>
    <t>2022-03-31</t>
  </si>
  <si>
    <t>3.3.1.4</t>
  </si>
  <si>
    <t>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t>
  </si>
  <si>
    <t>POSIBLES FALENCIAS EN LOS PUNTOS DE CONTROL DISPUESTOS EN EL PROCEDIMIENTO SANCIONATORIO, PARA QUE LOS ORDENADORES DEL GASTO EFECTUÉ SUS ACTUACIONES CONFORME A LOS TÉRMINOS PREVISTOS.</t>
  </si>
  <si>
    <t>EFECTUAR  REVISIÓN DE LOS PUNTOS  DE CONTROL DISPUESTOS EN EL PROCEDIMIENTO SANCIONATORIO POR INCUMPLIMIENTO CONTRACTUAL - PA05 - PR16 Y DE SER NECESARIO, FORTALECER Y ACTUALIZAR LOS MISMOS PARA SU EFECTIVO CUMPLIMIENTO.</t>
  </si>
  <si>
    <t>ACTUALIZACIÓN DE LOS PUNTOS DE CONTROL PROCEDIMIENTO SANCIONATORIO POR INCUMPLIMIENTO CONTRACTUAL</t>
  </si>
  <si>
    <t>PROCEDIMIENTO REVISADO, ACTUALIZADO Y PUBLICADO</t>
  </si>
  <si>
    <t>DIRECCIÓN DE CONTRATACIÓN Y SUBSECRETARÍA DE GESTIÓN DE LA MOVILIDAD</t>
  </si>
  <si>
    <t>POSIBLE DESCONOCIMIENTO DE LA SUPERVISIÓN EN CUANTO A LA IMPLEMENTACIÓN Y TÉRMINOS DEL PROCEDIMIENTO SANCIONATORIO CONTRACTUAL DE LA ENTIDAD.</t>
  </si>
  <si>
    <t>INCORPORAR EN EL MODELO DE NOTIFICACIÓN DE DESIGNACIÓN DE SUPERVISIÓN - PA 05 -PR 21 - MD04, EN EL APARTE DE LAS CONSIDERACIONES GENERALES, UNA REMISIÓN EXPRESA AL PROCEDIMIENTO SANCIONATORIO POR INCUMPLIMIENTO CONTRACTUAL - PA05 - PR16.</t>
  </si>
  <si>
    <t>ACTUALIZACIÓN DEL MODELO DE NOTIFICACIÓN DE DESIGNACIÓN AL SUPERVISOR PA05-PR21-MD04</t>
  </si>
  <si>
    <t>MODELO DE NOTIFICACIÓN DE DESIGNACIÓN AL SUPERVISOR ACTUALIZADO Y PUBLICADO</t>
  </si>
  <si>
    <t>2022-03-21</t>
  </si>
  <si>
    <t>HALLAZGO ADMINISTRATIVO POR LA FALTA DE MECANISMOS DE CONTROL QUE DIERON ORIGEN A LA SUSCRIPCIÓN DE FORMATOS DE ACTAS DE ENTREGA DE ELEMENTOS SEMAFÓRICOS AL ALMACÉN DE LA SECRETARÍA DISTRITAL DE MOVILIDAD, SIN CONTAR CON LAS FIRMAS RESPECTIVAS DE QUIEN ENTREGA Y/O QUIEN RECIBE.</t>
  </si>
  <si>
    <t>DEBILIDAD EN LA APLICACIÓN DEL   CONTROL EN LOS DOCUMENTOS PRESENTADOS AL ALMACÉN POR PARTE DEL CONTRATISTA DE ACUERDO A LAS OBLIGACIONES ESPECIFICAS DEL CONTRATO O AL PROTOCOLO ESTABLECIDO POR LA SDM.</t>
  </si>
  <si>
    <t>APLICAR UNA LISTA DE  CHEQUEO  PARA  LA ENTREGA AL ALMACÉN POR LA SUPERVISIÓN QUE PERMITA REVISAR LOS DOCUMENTOS ENTREGADOS POR PARTE DE LA INTERVENTORÍA.</t>
  </si>
  <si>
    <t>LISTAS DE CHEQUEO Y ACTAS DE ENTREGA A ALMACÉN</t>
  </si>
  <si>
    <t>LISTA DE CHEQUEO  DE SOLICITUDES DE REINTEGRO / ACTAS DE ENTREGA AL  ALMACÉN</t>
  </si>
  <si>
    <t>SUBDIRECCIÓN DE SEMAFORIZACIÓN Y/O SUPERVISOR DEL CONTRATO</t>
  </si>
  <si>
    <t>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t>
  </si>
  <si>
    <t>ACTAS DE SEGUIMIENTO INGRESOS</t>
  </si>
  <si>
    <t>HALLAZGO ADMINISTRATIVO CON PRESUNTA INCIDENCIA DISCIPLINARIA POR DEFICIENCIAS EN EL PROCESO DE INVENTARIOS RELACIONADO A LA FALTA DE PLACAS EN LOS BIENES UBICADOS EN EL CENTRO DE GESTIÓN DE TRÁNSITO DE LA SECRETARÍA DISTRITAL DE MOVILIDAD.</t>
  </si>
  <si>
    <t>FALTA DE VERIFICACIÓN FÍSICA DE LOS BIENES, QUE SON ADQUIRIDOS POR LA ENTIDAD   Y QUE INGRESAN AL SITIO DE UTILIZACIÓN  EN EL CENTRO DE GESTIÓN DE TRÁNSITO DE LA SDM,</t>
  </si>
  <si>
    <t>REALIZAR ACTA DE INSTALACIÓN DE PLACAS A LOS BIENES RECIBIDOS EN EL SITIO DE UTILIZACIÓN AL CENTRO DE GESTIÓN DEL TRÁNSITO</t>
  </si>
  <si>
    <t>ACTA  DE INSTALACIÓN DE PLACAS</t>
  </si>
  <si>
    <t>2022-04-30</t>
  </si>
  <si>
    <t>FALTA DE VERIFICACIÓN FÍSICA DE LOS BIENES, QUE SON ADQUIRIDOS POR LA ENTIDAD   Y QUE INGRESAN AL SITIO DE UTILIZACIÓN  EN EL CENTRO DE GESTIÓN DE TRANSITO DE LA SDM,</t>
  </si>
  <si>
    <t>REVISAR Y AJUSTAR EL PROCEDIMIENTO INCORPORANDO UN CONTROL DE LOS BIENES QUE INGRESAN A LA ENTIDAD EN EL SITIO DE  UTILIZACIÓN.</t>
  </si>
  <si>
    <t>SUBSECRETARÍA DE GESTIÓN JURÍDICA - SUBSECRETARÍA DE GESTIÓN DE LA MOVILIDAD</t>
  </si>
  <si>
    <t>SGJ - SGM</t>
  </si>
  <si>
    <t>ACCIONES ABIERTAS Y ABIERTAS CON RECOMENDACIÓN DE CIERRE POR PARTE DE LA OCI AL ENTE DE CONTROL</t>
  </si>
  <si>
    <t>2021-10-05</t>
  </si>
  <si>
    <t>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t>
  </si>
  <si>
    <t>REALIZAR LA SOCIALIZACIÓN DEL  PROCEDIMIENTO  DE GESTION DE BIENES E INVENTARIOS, INGRESOS, EGRESOS Y TRASLADOS DE ALMACEN  PA01-PR12.</t>
  </si>
  <si>
    <t>SOCILIZACIÓN PROCEDIMIENTO</t>
  </si>
  <si>
    <t>SUBDIRECCIÓN DE SEÑALIZACIÓN -  SUBDIRECCIÓN ADMINISTRATIVA</t>
  </si>
  <si>
    <t>2021-10-15</t>
  </si>
  <si>
    <t>EMITIR  UNA CIRCULAR POR PARTE DE   LA SUBSECRETARIA DE GESTION  CORPORATIVA DONDE SE INFORMEN LOS  LINEAMIENTOS ESTABLECIDOS PARA LA RECEPCIÓN, INCORPORACIÓN  A  CONTABILIDAD Y ADMINISTRACIÓN DE LOS  BIENES O ELEMENTOS ENTREGADOS A SDM POR OTRAS ENTIDADES.</t>
  </si>
  <si>
    <t>EMITIR  CIRCULAR</t>
  </si>
  <si>
    <t>CIRCULAR EMITIDA</t>
  </si>
  <si>
    <t>HALLAZGO ADMINISTRATIVO CON PRESUNTA INCIDENCIA DISCIPLINARIA Y FISCAL, POR CUANTÍA DE $ 54.507.277, PORQUE SE EVIDENCIÓ SOBRECOSTOS POR INSTALACIÓN DE LOS ELEMENTOS PAGADOS POR URGENCIA MANIFIESTA.</t>
  </si>
  <si>
    <t>LOS VALORES DE ADQUISICIÓN Y DESTINACIÓN DE LOS ELEMENTOS ADQUIRIDOS POR EL IDU NO FUERON COMPARTIDOS CON LA SDM</t>
  </si>
  <si>
    <t>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t>
  </si>
  <si>
    <t>EMITIR   CIRCULAR</t>
  </si>
  <si>
    <t>SUBDIRECCIÓN DE SEÑALIZACIÓN -  DESPACHO</t>
  </si>
  <si>
    <t>HALLAZGO ADMINISTRATIVO CON PRESUNTA INCIDENCIA DISCIPLINARIA Y FISCAL, EN CUANTÍA DE $ 252.813.689 AL ENCONTRAR DIFERENCIAS ENTRE LAS CANTIDADES CORRESPONDIENTES A LOS ELEMENTOS DE SEGREGACIÓN ADQUIRIDOS POR EL IDU Y ENTREGADAS PARA LA INSTALACIÓN Y REPORTADAS POR LA SDM</t>
  </si>
  <si>
    <t>NO SE DIERON DIRECTICES TECNICAS, JURIDICAS, ADMINISTRATIVAS Y FINANCIERAS  PARA EL RECIBO DE LOS ELEMENTOS POR LA SDM</t>
  </si>
  <si>
    <t>EMITIR DIRECTRIZ</t>
  </si>
  <si>
    <t>DIRECTRIZ EMITIDA</t>
  </si>
  <si>
    <t>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t>
  </si>
  <si>
    <t xml:space="preserve">SUBSECRETARÍA DE GESTIÓN DE LA MOVILIDAD - SUBSECRETARÍA DE GESTIÓN CORPORATIVA </t>
  </si>
  <si>
    <t>SUBSECRETARÍA DE GESTIÓN DE LA MOVILIDAD - DESPACHO</t>
  </si>
  <si>
    <t>8/11/2021: La DAC allegó junto a la Justificación de cierre, las Dos Actas de reunión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</si>
  <si>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El Plan de Trabajo de traslado elementos al Mezzanine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</si>
  <si>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</si>
  <si>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SGM - SGC</t>
  </si>
  <si>
    <t>SGM - DESPACHO</t>
  </si>
  <si>
    <t>Vigencia /  Modalidad</t>
  </si>
  <si>
    <r>
      <t>09/11/2021: Conforme lo evaluado en el seguimiento al corte de octubre y en consideración a que el proceso aportó la correspondiente justificación,  se evidencia que se dió cumplimiento a la acción por lo cual se recomienda el cierre de la misma.
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
Para poder evaluar el cierre de la acción (Eficacia y Eficiencia) se requiere al proceso que presente la correpondiente justificación en noviembre en el formato  PV01-PR01-F06 Justificación cumplimiento de hallazgo V 1.0
________________________________________________________
08/10/2021: Si bien se aporta como evidencia la ruta del drive implementado https://drive.google.com/drive/searchq=owner:omdiaz%40movilidadbogota.gov.co., no se allega la justificación conforme la estructura adoptada por la entidad para evaluar la recomendación de cierre.
Es importante precisar que en el drive se identifica de manera clara los repositorios dispuestos para los contratos de interventoria sin embargo esta organización no se encuentra bien definida para los contratos de obra.
06/09/2021:  No se aporta evidencia de la implementación del drive creado.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t>
    </r>
    <r>
      <rPr>
        <i/>
        <sz val="7"/>
        <color rgb="FF000000"/>
        <rFont val="Arial"/>
        <family val="2"/>
      </rPr>
      <t>Definir las correcciones a realizar al interior del proceso o dependencia con el fin de atender las alertas presentadas por la OCI en el reporte del estado de las acciones de los planes de mejoramiento y documentar la gestión realizada."</t>
    </r>
    <r>
      <rPr>
        <sz val="7"/>
        <color rgb="FF000000"/>
        <rFont val="Arial"/>
        <family val="2"/>
      </rPr>
      <t xml:space="preserve">.
___________________________________
09/08/2021: Se aporta como evidencia el correo remitido a los supervisores en donde se evidencia que se comparte el drive creado (https://drive.google.com/drive/folders/1Yb72IaF6xyH7Rlnx44buYkYuB3g_QMwX?usp=sharing).
De la verificación realizada a la información dispuesta en éste se observa que se crearon las carpetas: 
*2021-2015 Consorcio Inter Movilidad Zona 4
*2021-2016 HMV Proyectos SAS (Sub carpetas 1. Precontractual, 2 Contractual y 3. Post Contractual)
*2021-2017 K12 MAB Ingenieria del Valor SA.
Las cuales se encuentran a la fecha del presente seguimiento vacias.
Teniendo en cuenta que el nombre del indicador hace referencia a: DRIVE CREADO E IMPLEMENTADO PARA CADA CONTRATO DE INTERVENTORÍA, si bien se cumple la creación del drive, se mantiene abierta para evaluar la implementación del mismo.
Se recomienda adelantar la gestión que permita validar la implementación del drive y asi garantizar la efectividad de la acción formulada y la subsanación de lo observado por el ente de control
</t>
    </r>
  </si>
  <si>
    <t>09/12/2021: El proceso aporta como evidencia la presentación y el acta de la socialización llevada a cabo el 16/11/2021 en cumplimiento de lo formulado.
Conforme la evidencia aportada y la justificación presentada se recomienda el cierre de la acción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</si>
  <si>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09/11/2021: Conforme lo evaluado en el seguimiento al corte de octubre y en consideración a que el proceso aportó la correspondiente justificación donde se señala: "</t>
    </r>
    <r>
      <rPr>
        <i/>
        <sz val="7"/>
        <color rgb="FF000000"/>
        <rFont val="Arial"/>
        <family val="2"/>
      </rPr>
      <t>El motivo de la entrega de la información mediante actas se debió a que para estos contratos ya se había realizado la suscripción del acta de inicio, pues los contratos se celebraron con anterioridad a la formulación de la acción.</t>
    </r>
    <r>
      <rPr>
        <sz val="7"/>
        <color rgb="FF000000"/>
        <rFont val="Arial"/>
        <family val="2"/>
      </rPr>
      <t xml:space="preserve">"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Radicados Orfeo 20213116056261 y 20213116057151 de fecha 04/08/2021
* Contratos 2021-2014 y 2021-2021: Acta de reunión de fecha 19/08/2021 (Incluye el tema de Requisitos previos para la suscripción del aca de inicio
* Contratos 2021-2015 y 2021-2022: Radicados Orfeo 20213116346951 y 20213116346981 ademas se adjunta Acta de reunión de fecha 26/07/2021 (Incluye el tema de Requisitos previos para la suscripción del aca de inicio
* Contratos 2021-2016 y 2021-2023: Radicados Orfeo 20213115972871 y 20213115974021 de fecha 03/08/2021
* Contratos 2021-2017 y 2021-2024: Radicados Orfeo 20213116054861 y 20213116055951 de fecha 04/08/2021 
* Contratos 2021-2018 y 2021-2025: Radicados Orfeo 20213115976621 y 20213115976651 de fecha 04/08/2021
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t>
    </r>
    <r>
      <rPr>
        <i/>
        <sz val="7"/>
        <color rgb="FF000000"/>
        <rFont val="Arial"/>
        <family val="2"/>
      </rPr>
      <t xml:space="preserve">PV01-PR01-F06 Justificación cumplimiento de hallazgo V 1.0 </t>
    </r>
    <r>
      <rPr>
        <sz val="7"/>
        <color rgb="FF000000"/>
        <rFont val="Arial"/>
        <family val="2"/>
      </rPr>
      <t>,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 SS 20213116057151 de fecha 04/08/2021 relacionado con el contrato de interventoria 2021-2013 vinculado a su vez con el contrato de obra 2021-2020 
* Informe de señalización  sin fecha, donde se describen las acciones implementadas respecto al contrato 2021-2022 con interventoria a través del contrato 2021-20215
* SS 20213115972871 de fecha 03/08/2021 relacionado con el contrato de interventoria 20221-2016 vinculado a su vez con el contrato de obra 2021-2023 
* SS 20213116055951 de fecha 04/08/2021 relacionado con el contrato de interventoria 2021-2017 vinculado a su vez con el contrato de obra 2021-2024 
* SS 20213115976651 de fecha 04/08/2021 relacionado con el contrato de interventoria 20221-2018 vinculado a su vez con el contrato de obra 2021-2025
09/08/2021: No se aporta evidencia del avance de la gestión realizada para dar cumplimiento a la acción formulada</t>
    </r>
  </si>
  <si>
    <t>09/11/2021: Conforme lo evaluado en el seguimiento al corte de octubre y en consideración a que el proceso aportó la correspondiente justificación donde se señala: "El motivo de la entrega de la información mediante actas se debió a que para estos contratos ya se había realizado la suscripción del acta de inicio, pues los contratos se celebraron con anterioridad a la formulación de la acción."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 Orfeo 20213116056381 de fecha 04/08/2021 - Interventoria
* Contratos 2021-2014 y 2021-2021: Acta de reunión de fecha 19/08/2021 (Incluye el tema de Requisitos previos para la suscripción del aca de inicio
* Contratos 2021-2015 y 2021-2022: Radicado Orfeo  20213116346951 y 20213116346981 de fecha 20/08/2021, ademas se incluye Acta de reunión de fecha 26/07/2021 (Incluye el tema de Requisitos previos para la suscripción del acta de inicio
* Contratos 2021-2016 y 2021-2023: Radicados Orfeo 20213115974371 y 20213115974471 de fecha 03/08/2021
* Contratos 2021-2017 y 2021-2024: Radicados Orfeo 20213116054951 y 20213116055901  de fecha 04/08/2021 
* Contratos 2021-2018 y 2021-2025: Radicados Orfeo 20213115976631 y 20213115976641 de fecha 03/08/2021
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SS  20213116056261 de fecha 04/08/2021 relacionado con el contrato de interventoria 20221-2013 vinculado a su vez con el contrato de obra 2021-2020 
Informe de señalización  sin fecha, donde se describen las acciones impleme ntadas respecto al contrato 2021-2022 con interentoria a través del contrato 2021-20215
SS 20213115974371 de fecha 03/08/2021 relacionado con el contrato de interventoria 20221-2016 vinculado a su vez con el contrato de obra 2021-2023 
SS 20213116055901  y 20213116054951 fecha 04/08/2021 relacionado con el contrato de interventoria 20221-2017 vinculado a su vez con el contrato de obra 2021-2024 
SS  20213115976631  y 20213115976641 fecha 03/08/2021 relacionado con el contrato de interventoria 20221-2018 vinculado a su vez con el contrato de obra 2021-2025 
09/08/2021: No se aporta evidencia del avance de la gestión realizada para dar cumplimiento a la acción formulada</t>
  </si>
  <si>
    <t>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Conforme la evidencia aportada asi como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</si>
  <si>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Se aporta como evidencia los registros de asistencia y las actas de las socializaciones llevadas a cabo el 16/11/2021 y 17/12/2021 con los supervisores de contratos.
Conforme lo anterior y la justificación presentada por el proceso se recomienda el cierre de la acción.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</si>
  <si>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05/01/2022: El proceso aporta como evidencia la justificación de la ejecució, donde presenta el siguiente argumento: "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
Conforme lo anterior y lo observado en el seguimiento relaizado el 08/11/2021, se evidencia el cumplimiento de lo formulado por lo cual se recomienda el cierre de la acción.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Acta de reunión de fecha 19/08/2021 
* Contratos 2021-2015 y 2021-2022: Radicado Orfeo  20213116346921  de fecha 20/08/2021. El acta presentada como evidencia no incluye información vinculada con la actividad
* Contratos 2021-2016 y 2021-2023: Acta Comite de Seguimiento No. 1 de fecha 11/08/2021 (Numeral 4)
* Contratos 2021-2017 y 2021-2024: No se aporta evidencia dentro del repositorio correspondiente
* Contratos 2021-2018 y 2021-2025: Acta de reunión del 18/08/2021 (Segundo parrafo)
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</si>
  <si>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
Conforme lo anterior se evidencia que la acción se ejecuto en los terminos formulados por lo cual se recomienda el cierre.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</si>
  <si>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Se aporta como evidencia la presentación del lanzamiento del servicio de estacionamiento en via  asi como registro fotográfico. Lo anterior aunado a la justificación presentada por el proceso da cuenta de la ejecución de  la acción por lo que se recomienda su cierre.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</si>
  <si>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03/01/2022: Se aporta como evidencia las actas de fechas 08/10/2021, 17/09/2021 y 22/09/2021, las cuales incluyen en su desarrollo la aplicación de la lista de verificación a los requerimientos:
1. Formato PA01-PR12-F01 Formato traspaso o Devolución de Bienes debidamente diligenciado
2. Concepto técnico de los biens objeto de devolución
3. Documentación soporte para establecer razones de la devolución de los bienes al almacen.
Conforme a evidencia aportada y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</si>
  <si>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06/01/2022: Se aporta como evidencia el pantallazo de reporte en SECOP, el acta de inicio y la minuta del contrato 2021-2516 suscrito en diciembre de 2021; asi como Acta de validación y lista de asistencia consolidación 
Conforme lo anterior y lo expuesto por el proceso en la justificación se recomienda el cierre de la acción
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
ALERTA DE INCUMPLIMIENTO 
08/11/2021: No se aporta evidencia del avance de ejecución de la acción,  por lo cual se genera la misma alerta presentada por la OCI en el seguimiento realizado el 08/10/2021 y se reitera la alerta presentada en el seguimiento antes referenciado.
08/10/2021: Teniendo en cuenta la observación presentada por la OCI en el seguimiento anterior: "</t>
    </r>
    <r>
      <rPr>
        <i/>
        <sz val="7"/>
        <color rgb="FF000000"/>
        <rFont val="Arial"/>
        <family val="2"/>
      </rPr>
      <t xml:space="preserve">No obstante no se identifica de manera clara dentro de este documento, el deber del contratista de </t>
    </r>
    <r>
      <rPr>
        <b/>
        <i/>
        <sz val="7"/>
        <color rgb="FF000000"/>
        <rFont val="Arial"/>
        <family val="2"/>
      </rPr>
      <t>"Realizar un reporte de validación de congruencia  de plazos y requisitos que debe evaluar la interventoría antes de la suscripción del acta de inicio formulados para el anexo complementario del proceso de selección para el contrato de obras civiles</t>
    </r>
    <r>
      <rPr>
        <i/>
        <sz val="7"/>
        <color rgb="FF000000"/>
        <rFont val="Arial"/>
        <family val="2"/>
      </rPr>
      <t>". no se presenta evidencia o justificación que aclare lo observado por la OCI.</t>
    </r>
    <r>
      <rPr>
        <sz val="7"/>
        <color rgb="FF000000"/>
        <rFont val="Arial"/>
        <family val="2"/>
      </rPr>
      <t xml:space="preserve">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No obstante no se identifica de manera clara dentro de este documento, el deber del contratista de "Realizar un reporte de validación de congruencia  de plazos y requisitos que debe evaluar la interventoría antes de la suscripción del acta de inicio formulados para el anexo complementario del proceso de selección para el contrato de obras civiles".
09/08/2021: No se aporta evidencia del avance de la gestión realizada para dar cumplimiento a la acción formulada</t>
    </r>
  </si>
  <si>
    <t>2021-12-16</t>
  </si>
  <si>
    <t>HALLAZGO ADMINISTRATIVO CON PRESUNTA INCIDENCIA DISCIPLINARIA POR LA FALTA DE PLANEACIÓN POR PARTE DE LA SDM AL NO CONTAR CON UNA INTERVENTORÍA CONTINUA, OCASIONANDO SITUACIONES QUE ALTERAN LA EFECTIVIDAD DEL SEGUIMIENTO AL CONTRATO DE CONCESIÓN 2018-114</t>
  </si>
  <si>
    <t>DEBILIDAD EN LA REVISIÓN DE OTROS ESCENARIOS JURIDICOS PARA LA CONTRATACIÓN DE LA INTERVENTORIA QUE GARANTIZARA LA CONTINUIDAD DENTRO DEL CONTRATO DE CONCESIÓN</t>
  </si>
  <si>
    <t>REALIZAR 3 MESAS DE TRABAJO CON LA SUBSECRETARÍA DE SERVICIOS A LA CIUDADANÍA Y LA OFICINA ASESORA DE PLANEACIÓN INSTITUCIONAL PARA DEFINIR LA VIABILIDAD FINANCIERA PARA GENERAR RESERVAS PRESUPUESTALES.</t>
  </si>
  <si>
    <t>MESAS DE TRABAJO REALIZADA</t>
  </si>
  <si>
    <t>(MESA DE TRABAJO REALIZADA / MESA DE TRABAJO PROGRAMADA)*100</t>
  </si>
  <si>
    <t>2022-01-03</t>
  </si>
  <si>
    <t>2022-07-02</t>
  </si>
  <si>
    <t>REALIZAR 2 SEGUIMIENTOS CON LA OFICINA ASESORA DE PLANEACIÓN INSTITUCIONAL SOBRE LA RESPUESTA DE LA APROBACIÓN DE VIGENCIAS FUTURAS.</t>
  </si>
  <si>
    <t>(SEGUIMIENTO REALIZADO / SEGUIMIENTO PROGRAMADO) * 100</t>
  </si>
  <si>
    <t>REALIZAR MESAS DE TRABAJO MENSUAL PARA GARANTIZAR QUE LOS PROCESOS CONTRACTUALES DE LA INTERVENTORÍA SE ESTRUCTUREN DE MANERA OPORTUNA</t>
  </si>
  <si>
    <t>2022-12-15</t>
  </si>
  <si>
    <t>HALLAZGO ADMINISTRATIVO POR EL INCUMPLIMIENTO DE ALGUNAS ACTIVIDADES DE LOS PROCEDIMIENTOS ESTABLECIDOS EN LA CAPTURA DE VEHÍCULOS INMOVILIZADOS, QUE PODRÍA GENERAR FUTUROS RECLAMOS POR PARTE DE LOS PROPIETARIOS</t>
  </si>
  <si>
    <t>EL PROCEDIMIENTO TE-MA-001 MANUAL DE PROCEDIMIENTO GENERAL DE CAPTURA DE VIDEOS EN VEHÍCULOS DE LA CONCESION INCLUYE ACTIVIDADADES QUE NO SE AJUSTAN A LA REALIDAD DE LO QUE SE EJECUTA DURANTE LA OPERACIÓN.</t>
  </si>
  <si>
    <t>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t>
  </si>
  <si>
    <t>PROCEDIMIENTO APROBADO</t>
  </si>
  <si>
    <t>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t>
  </si>
  <si>
    <t>INFORME APROBADO DE INTERVENTORÍA CON COMPONENTE DE VERIFICACIÓN</t>
  </si>
  <si>
    <t>(INFORMES APROBADOS DE INTERVENTORÍA / TOTAL DE INFORMES PRESENTADOS) *100</t>
  </si>
  <si>
    <t>2022-06-01</t>
  </si>
  <si>
    <t>3.2.4.1</t>
  </si>
  <si>
    <t>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t>
  </si>
  <si>
    <t>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t>
  </si>
  <si>
    <t>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t>
  </si>
  <si>
    <t>COMUNICACIÓN DIRIGIDA A LA CONCESIÓN SOBRE LA ACTUALIZACIÓN DEL LINEAMIENTO, ENVIADA Y SOCIALIZADA.</t>
  </si>
  <si>
    <t>COMUNICACIÓN ENVIADA Y SOCIALIZADA.</t>
  </si>
  <si>
    <t>3.2.4.2</t>
  </si>
  <si>
    <t>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t>
  </si>
  <si>
    <t>DEBILIDAD EN LA OPORTUNIDAD DE LA PRESENTACIÓN DE DOCUMENTACIÓN REQUERIDA EN EL NUMERAL 7.1 "PARQUEADEROS AUTORIZADOS" PARA CONTAR CON CUPOS DE PARQUEO SEGÚN NUMERAL 7.2 DEL ANEXO TÉCNICO DEL CONTRATO DE CONCESIÓN.</t>
  </si>
  <si>
    <t>SOLICITAR A LA INTERVENTORÍA FORTALECER LAS HERRAMIENTAS DE SEGUIMIENTO AL CUMPLIMIENTO DE LO ESTIPULADO EN EN EL ANEXO TÉCNICO 7.2 CUPOS DE PARQUEO PARA GENERAR ALERTAS TEMPRANAS DE PRESUNTOS INCUMPLIMIENTOS.</t>
  </si>
  <si>
    <t>HERRAMIENTAS DE SEGUIMIENTO AJUSTADAS Y APROBADAS</t>
  </si>
  <si>
    <t>2 HERRAMIENTAS DE SEGUIMIENTO IMPLEMENTADAS</t>
  </si>
  <si>
    <t>REALIZAR MESA DE TRABAJO MENSUAL CON LA INTERVENTORÍA, A FIN DE VERIFICAR LOS DOCUMENTOS PRESENTADOS POR LA CONCESIÓN PARA DAR CUMPLIMIENTO DE LOS NUMERALES 7.1 PARQUEADEROS AUTORIZADOS  Y 7.2 CUPOS DE DE PARQUEO</t>
  </si>
  <si>
    <t>MESAS DE TRABAJO MENSUAL REALIZADAS</t>
  </si>
  <si>
    <t>(MESAS REALIZADAS / MESAS PROGRAMADAS) * 100</t>
  </si>
  <si>
    <t>3.2.4.3</t>
  </si>
  <si>
    <t>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t>
  </si>
  <si>
    <t>DEBILIDAD EN LA OPORTUNIDAD DE LA PRESENTACIÓN DE DOCUMENTACIÓN REQUERIDA PARA LA APROBACIÓN DE LOS PREDIOS SEGÚN EN EL ANEXO TÉCNICO 7.1 "SOBRE LOS PARQUEADEROS AUTORIZADOS".</t>
  </si>
  <si>
    <t>REALIZAR MONITOREO MENSUAL A LA INTERVENTORÍA PARA DETERMINAR EL AVANCE DOCUMENTAL DE APROBACIÓN DE PREDIOS.</t>
  </si>
  <si>
    <t>MONITOREO MENSUAL REALIZADO</t>
  </si>
  <si>
    <t>(MONITOREO REALIZADO / MONITOREO PROGRAMADO) * 100</t>
  </si>
  <si>
    <t>3.2.5.1</t>
  </si>
  <si>
    <t>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t>
  </si>
  <si>
    <t>NO ES COMPETENCIA DE LA SDM REGISTRAR INFORMACIÓN PRESUPUESTAL EN EL CHIP-CGR</t>
  </si>
  <si>
    <t>REALIZAR UNA MESA DE TRABAJO ENTRE LA SECRETARÍA DISTRITAL DE MOVILIDAD Y HACIENDA PARA CONOCER EL PROCESO Y DEFINIR LAS ACCIONES CORRESPONDIENTES A LA SDM, PARA IDENTIFICAR LAS CAUSAS DE LAS DIFERENCIAS EN LA INFORMACIÓN PRESUPUESTAL EN EL CHIP-CGR</t>
  </si>
  <si>
    <t>MESA DE TRABAJO REALIZADA CON LA SDH</t>
  </si>
  <si>
    <t>(MESA DE TRABAJO REALIZADA/MESA DE TRABAJO PROGRAMADA) *100</t>
  </si>
  <si>
    <t>SUBDIRECCIÓN FINANCIERA  DIRECCIÓN DE ATENCIÓN AL CIUDADANO</t>
  </si>
  <si>
    <t>2022-03-15</t>
  </si>
  <si>
    <t>SUBSECRETARÍA DE GESTIÓN CORPORATIVA - SUBSECRETARÍA DE SERVICIOS A LA CIUDADANÍA</t>
  </si>
  <si>
    <t xml:space="preserve">7/01/2022: Se entrega informe del desarrollo del sofware denominado "sistema de gestión contractual diseñado de acuerdo con los parametros exigidos por SIVICOF, con el fin de subsanar las debilidades que se venian presentando en dicho reporte. Se presenta solicitud de cierre por parte de la DC.
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
8/11/2021:  Requerimientos al sistema de gestión contractual, solicitudes y respuestas a través de correo electronico
8/10/2021:  Reuniones de avances del boton de transparencia y sofware 5/10/2021;  reunion del 24/09/2021; seguimiento de los avances 20/09/2021;  documento de alcance con requerimientos  al Sofware.
8/09/2021:  Dirección de Contratación está implementado desde el 22 de febrero de 2021 el nuevo software creado en y con solicitd de desarrollo de requerimientos para atender  la accion establecida.
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ACCION EN EJECUCION
07/10/2020
La dependencia no aporto evidencia de cumplimiento. Acción en ejecución. 
ACCION ABIERTA 
8/09/2020
La dependencia no aporto evidencia de cumplimiento.
Acción en ejecución.
ACCION ABIERTA  </t>
  </si>
  <si>
    <t>06/01/2021 Seguimiento Julie Martinez  se evidencia el formato de conciliacion contable con codigo PA03-PR02-F01 con version 1.0 asociado al procedimiento PA03- PR02, el cual se encuentra publicado en la intranet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</si>
  <si>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actas de seguimiento del 17, 22  de septiembre, 8, 11 octubre.
08/11/2021 seguimiento  Julie Martinez no se remite seguimiento por parte del proceso sin embargo la accion se encuentra entre los plazos establecidos para su ejecucion. se recomienda al proceso realizar ejercicio de autocontrol</t>
  </si>
  <si>
    <t>Se evidencia el Procedimiento PA01-PR12  Gestión de Bienes e Inventarios - Ingresos, Egresos y Traslados De Almacén, version 4.0 donde se incorporan mecanismos de control de los bienes  que ingresan a la entidad en el sitio de utilización.
08/11/2021 seguimiento  Julie Martinez no se remite seguimiento por parte del proceso sin embargo la accion se encuentra entre los plazos establecidos para su ejecucion. se recomienda al proceso realizar ejercicio de autocontrol</t>
  </si>
  <si>
    <t>06/01/2021 Seguimiento Julie Martinez se eviedncia el  reporte  donde se incluye la casilla "Fecha de aplicación en SICON" del 2021 ,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</si>
  <si>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06/01/2021 Seguimiento Julie Martinez se eviedncia el acta del 29 de octubre del 2021 donde se realiza la capacitacion sobre deteriorio de cartera  y los soportes respectivos,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</si>
  <si>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</si>
  <si>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</si>
  <si>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el codigo fuente de la interfaz  y el comprobante de diario causacion de nomina con fecha 01/12/2021. se sugiere el cierre 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</si>
  <si>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de julie martinez se evidencia el acta de devolucion de elementos al almacen No54, 55 y 56 , los conceptos tecnicos elementos para reintegro No 54, 55 y 56, comunicados  CMF2050-20171913 -CVE-21.0652 y SEMA 20213226337271. Se sugiere el cierre de la actividad 
08/11/2021 seguimiento  Julie Martinez no se remite seguimiento por parte del proceso sin embargo la accion se encuentra entre los plazos establecidos para su ejecucion. se recomienda al proceso realizar ejercicio de autocontrol</t>
  </si>
  <si>
    <t>6/01/2022 seguimiento  Julie Martinez  se evidencia los informes remitidos por correo electronico de los meses junio, julio, agosto, septiembre, octubre, noviembre.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</si>
  <si>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circular No 24 del 2021 donde se remite los lineamientos para la gestion de paivos exigibles en la SDM.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</si>
  <si>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7/01/2022: La DAC y la DIATT allegaron las evidencias del cumplimiento de la accion:  Actas de seguimiento Bimestral: Enero –Febrero, Marzo – Abril, Mayo – Junio, Julio – Agosto, Septiembre – Octubre y Noviembre – Diciembre.
7/12/2021: La DAC y la DIATT, para este corte no remitieron evidencias de gestión respecto a la acción.
8/11/2021: La DAC y la DIATT, remiten evidencias de los seguimientos bimestrales de enero a agosto. Quedan pendientes los dos últimos bimestres.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</si>
  <si>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Guillermo Delgadillo Molano</t>
  </si>
  <si>
    <t xml:space="preserve">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Conforme lo anterior y la justificación presentada, se observa que se da cumplimiento a lo formulado dentro de los términos previstos, por lo cual se recomienda el cierre de la acción.
</t>
  </si>
  <si>
    <t xml:space="preserve">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
8/11/2021: Se adjuntan evidencias del seguimiento a las liquidaciones y reuniones de seguimiento a liquidaciones,sin embargo se recomienda actas producto de las mesas de trabajo bimestrales.
8/10/2021:  Reuniones de seguimiento a liquidaciones;mesa de trabajo  co n analisis de liquidaciones priorizadas.
8/09/2021: Mesa de trabajo con el fin de adelantar  y dar prioridad a la liquidacion de contratos, se aportan evidencia de correos . </t>
  </si>
  <si>
    <t>SGC - SSC</t>
  </si>
  <si>
    <t xml:space="preserve">11/01/2022 Seguimiento Julie Martinez se recibe el reporte de la gestión realizada por los ordenadores de gasto
-Gestión Corporativa: se evidencia el acta de seguimiento de los meses julio, agosto, septiembre, octubre, diciembre. -
- Gestión de la movilidad:  Correos electrónicos, memorando de liberación de saldos pasivos y reservas, formato de programación de pasivos exigibles 
- Gestión jurídica: El seguimiento de las reservas y ejecución del giro 
- Gestión de la política de movilidad: seguimiento de reserva, correos electrónicos, envió de informes finales.
- Gestión de servicio al ciudadano:  actas de depuración de los meses julio, agosto, septiembre, octubre, noviembre y diciembre.
Se recomienda continuar con la gestión y generar controles desde la segunda línea de defensa.
Se sugiere el cierre de la acción planificada 
7/12/2021: Pantallazo de depuración de reservas
8/11/2021: Sin avance para este periodo
8/10/2021:  correo remisión de reservas septiembre SGJ, Excel enviado a la Sub Financiera
8/09/2021:  Seguimiento julio al proyecto 7589, por parte de la SGJ, evidencias de base de datos en Excel con el seguimiento.
</t>
  </si>
  <si>
    <t>PLAN DE MEJORAMIENTO INSTITUCIONAL CORTE ENERO 2022</t>
  </si>
  <si>
    <t>04/02/2022: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El documento se encuentra debidamente firmado por las partes.
De igual manera se aporta el pantallazo del cargue de éste en la plataforma SECOP, con lo cual se subsana lo observado en seguimientos anteriores.
De acuerdo a lo evidenciado se observa que la acción se cumple en términos de eficacia por lo que se recomienda su cierre
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
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No se aporta evidencia del avance de la gestión realizada para dar cumplimiento a la acción formulada</t>
  </si>
  <si>
    <t>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
Conforme lo anterior se recomienda documentar integralmente la gestión adelantada en coherencia con la acción 1 y articularla con lo formulado en el indicador y el plazo formulado de ejecución.
03/01/2022: Si bien se aporta la siguiente justificación: "Por medio del presente se informa que a la fecha el contrato de Obras Civiles 2021 2516 se encuentra a la espera de la aprobación de la Licencia de excavación para iniciar obras, por lo cual no se han desarrollado las visitas establecidas."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
Conforme lo anterior se recomienda documentar integralmente la gestión adelantada en coherencia con la acción 1 y articularla con lo formulado en el indicador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La acción se programo para iniciar su ejecución en octubre</t>
  </si>
  <si>
    <t>Nataly Tenjo Vargas</t>
  </si>
  <si>
    <t>7/02/2022: La dependencia, no reportan evidencias en este corte.</t>
  </si>
  <si>
    <t>8/02/22 : Mesa de trabajo de fecha 13/01/2022 con la Subsecretaria Juridica, Corporativa , Dirección de cobro, Sub financiera, con el siguiente orden del dia con el fin de subsanar las debilidades que dieron lugar al hallazgo: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0701/2022: mesa de trabajo del 13/12/2021   entre las subsecretarías de gestión corporativa y gestión jurídica, Direccion de cobroma fin de revisar las inconsistencias presentadas  y realizar los respectivos ajustes. Sigue en ejecucion dada la periodicidad establecida.
7/12/2021:  mesa de trabajo del 24/11/2021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8/11/2021: Se realiza mesa de trabajo el 4/10/2021   con el siguiente orden del dia: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 Varios
8/10/2021:  Reunion de seguimiento mensual de cartera  entre la Direccion de Cobro , Subsecretaria de Gestión Juridica,  Sub gestion juridica, Sub Financiera: Se cita el hallazgo administrativo con presunta incidencia disciplinaria por diferencias en la información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 Se adelanta seguimiento para verificar cuenta 1-3-11-04-011.
8/09/2021:  El dia 2 de agosto se raliza mesa de trabajo con  Financiera, gestion de cobro,corporatira y gestion juridica, en la cual se analizaron los datos y cifras ,se establece plan de tranajo con respecto a las actividades de
prescripción y aplicaciones de la misma para los meses de mes de enero a junio de 2021. En ejecucion.
09/08/2021 Seguimiento Julie Martinez, el área no remite seguimiento. Las acciones se encuentra dentro del plazo de ejecución planificado.</t>
  </si>
  <si>
    <t>8/02/2022:  No se presento avances para este corte, se recomienda cumplir con la ejecucion de la acción conforme a su periodicidad (mesa trimestral)
8/01/2022: Continua en ejecucion de acuerdo a la periodicidad, no se presenta para este periodo avance.
8/11/2021:   Primera mesa trismestral  cuyo orden del dia; 
1. Revisar el reporte generado de SIPROJ para efectos contables
2. Socialización de formato de conciliación SIPROJ 2021-3
8/10/2021: La accion quedo contemplada con periodicidad trimestral aun no es tiempo de reportar avances,
/9/2021.Sin avances
09/08/2021 Seguimiento Julie Martinez, el área no remite seguimiento. Las acciones se encuentra dentro del plazo de ejecución planificado.</t>
  </si>
  <si>
    <t>8/02/202:  Dado la periodicidad (cada 3 meses) no se reporta avance para este corte.
7/01/2022: Acta de seguimiento del 29/11/2021  cuyo orden del dia fue verificacion de auditoria y seguimiento al contingente.  Continua su ejecución.
8/11/2021:  Se aporta lista de asistencia al seguimiento de registro y califiacion de procesos , sin embargo no se aporta acta producto de dicho seguimiento. 
8/10/2021: Acta del 16/09/2021 "revision de procesos para la calificacon del Contingente  judicial"</t>
  </si>
  <si>
    <t xml:space="preserve">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ejecucion </t>
  </si>
  <si>
    <t>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ejecución</t>
  </si>
  <si>
    <t>Julie Andrea Martínez y Daniel Andres Garcia</t>
  </si>
  <si>
    <t>08/02/2022 Seguimiento por Julie Martinez la acción se encuentra dentro de las fechas establecidas para la ejecución, no se recibio reporte por parte del proceso. Acción abierta 
06/01/2022 seguimiento Julie Martinez se informa por el  area que se han realizado a la fecha dos reuniones de seguimiento a las obligaciones del contrato 2021-2164, las actas se encuentran en proceso de aprobacion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</si>
  <si>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08/02/2022 Seguimiento por Julie Martinez la acción se encuentra dentro de las fechas establecidas para la ejecución, no se recibio reporte por parte del proceso. Acción abierta 
06/01/2022 seguimiento Julie Martinez se informa por el  area que se han realizado a la fecha dos reuniones de seguimiento a las obligaciones del contrato 2021-2164, las actas se encuentran en proceso de aprobacion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</si>
  <si>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08/02/2022 Seguimiento por Julie Martinez la acción se encuentra dentro de las fechas establecidas para la ejecución, no se recibio reporte por parte del proceso. Acción abierta 
06/01/2022 seguimiento Julie Martinez se informa por el  area que se  han realizado a la fecha dos seguimientos a las obligaciones del contrato 2021-2164, mediante una herramienta desarrollada por la Subdirección Administrativa, para la verificación de las tareas, de manera semanal  las actas se encuentran en proceso de aprobacion.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</si>
  <si>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08/02/2022 Seguimiento Julie Martinez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
06/01/2022 seguimiento julie martinez se evidencia el cronograma del comite tecnico de sostenibilidad contable y actas de reunion del 28 de junio,  31 de agosto,  21 de septiembre,  5 y 11 de noviembre,  3 de diciembre, y la resolucion No 93497 del 2021.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</si>
  <si>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
Conforme lo anterior y teniendo en cuenta que el plazo de ejecución es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No se aporta evidencia dentro del repositorio correspondiente
* Contratos 2021-2018 y 2021-2025:  Informes de Señalización. Informe del 12/08/2021 al 11/09/2021 e informe del  12/09/2021 al 11/10/2021 
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</si>
  <si>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07/02/2022: No se aporta evidencia que permita evaluar el avance de la gestión adelantada en el periodo evaluado.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
Conforme lo anterior y teniendo en cuenta que el plazo de ejecución es hasta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Informe Mensual Tecnico SST No. 001 Contrato 2021-2017
* Contratos 2021-2018 y 2021-2025:  Informes de Señalización. Informe del 12/08/2021 al 11/09/2021 e informe del  12/09/2021 al 11/10/2021 
Conforme lo anterior se observa que se cumple parcialmente la acción formulada  sobre los contratos 2020-2013, 2021-2020, 2021-2014 y 2021-2021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del avance de la gestión realizada para dar cumplimiento a la acción formulada.
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
06/09/2021:  No se aporta evidencia del avance de la gestión realizada para dar cumplimiento a la acción formulada
09/08/2021: No se aporta evidencia del avance de la gestión realizada para dar cumplimiento a la acción formulada</t>
  </si>
  <si>
    <t>07/02/2022: No se aporta evidencia que permita evaluar el avance de la gestión adelantada en el periodo evaluado.  Si bien la acción se encuentra dentro del plazo de ejecución, se debe dar cumplimiento de manera integral en coherencia con la acción, la meta y el indicador. 
05/01/2022: Si bien se aporta como evidencia la justificación en los siguientes terminos: "En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 sin embargo de la verificación realizada al repostorio se evidencia que no se subsana lo observado en los seguimientos anteriores por lo cual se mantiene la alerta presentada:
"Se alerta nuevamente por el no cumplimiento integral de la acción... Por favor revisar de manera articulada la acción y el indicador, el cual establece que son actas semanales sin excepción. "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Por favor revisar de manera articulada la acción y el indicador, el cual establece que son actas semanales sin excepción.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No se aporta evidencia dentro del repositorio correspondiente 
* Contratos 2021-2016 y 2021-2023: No se aporta evidencia dentro del repositorio correspondiente 
* Contratos 2021-2017 y 2021-2024: Se aporta evidencia dentro del repositorio de las actas de comite semanal desde el 18/08/201 hasta el 27/10/2021
* Contratos 2021-2018 y 2021-2025: No se aporta evidencia dentro del repositorio correspondiente 
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  las actas semanales de septiembre, asi como tampoco se aporto la gestión realizada correspondiente a julio y agosto.
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06/09/2021:  No se aporta evidencia de  las actas semanales de agosto, asi como tampoco se aporto la gestión realizada correspondiente a julio.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09/08/2021: No se aporta evidencia que permita validar la ejecución en julio de la acción formulada: CARGAR DE ACTAS DE COMITÉS TÉCNICOS SEMANALES AL DRIVE con inicio el 01/07/2021</t>
  </si>
  <si>
    <t>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</si>
  <si>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RECOMENDACIÓN DE CIERRE DE LA OCI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</si>
</sst>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yyyy\-mm\-dd;@"/>
  </numFmts>
  <fonts count="36" x14ac:knownFonts="1">
    <font>
      <sz val="11"/>
      <color indexed="8"/>
      <name val="Calibri"/>
      <family val="2"/>
      <scheme val="minor"/>
    </font>
    <font>
      <sz val="11"/>
      <color theme="1"/>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b/>
      <sz val="14"/>
      <color indexed="8"/>
      <name val="Calibri"/>
      <family val="2"/>
      <scheme val="minor"/>
    </font>
    <font>
      <i/>
      <sz val="7"/>
      <color rgb="FF00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sz val="7"/>
      <color rgb="FF000000"/>
      <name val="Arial"/>
      <family val="2"/>
    </font>
    <font>
      <u/>
      <sz val="7"/>
      <color rgb="FF000000"/>
      <name val="Arial"/>
      <family val="2"/>
    </font>
    <font>
      <b/>
      <sz val="7"/>
      <name val="Arial"/>
      <family val="2"/>
    </font>
    <font>
      <sz val="11"/>
      <color rgb="FFFF0000"/>
      <name val="Calibri"/>
      <family val="2"/>
      <scheme val="minor"/>
    </font>
    <font>
      <b/>
      <sz val="11"/>
      <color theme="1"/>
      <name val="Calibri"/>
      <family val="2"/>
      <scheme val="minor"/>
    </font>
    <font>
      <b/>
      <sz val="11"/>
      <color indexed="8"/>
      <name val="Calibri"/>
      <family val="2"/>
      <scheme val="minor"/>
    </font>
    <font>
      <b/>
      <sz val="18"/>
      <color indexed="8"/>
      <name val="Calibri"/>
      <family val="2"/>
      <scheme val="minor"/>
    </font>
    <font>
      <sz val="7"/>
      <color rgb="FF000000"/>
      <name val="Arial"/>
      <family val="2"/>
    </font>
    <font>
      <sz val="7"/>
      <color theme="1"/>
      <name val="Arial"/>
      <family val="2"/>
    </font>
  </fonts>
  <fills count="14">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7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style="thin">
        <color rgb="FF000000"/>
      </right>
      <top style="thin">
        <color rgb="FF000000"/>
      </top>
      <bottom/>
      <diagonal/>
    </border>
    <border>
      <left/>
      <right/>
      <top/>
      <bottom style="thin">
        <color theme="4" tint="0.39997558519241921"/>
      </bottom>
      <diagonal/>
    </border>
    <border>
      <left/>
      <right/>
      <top style="thin">
        <color theme="4" tint="0.3999755851924192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bottom/>
      <diagonal/>
    </border>
  </borders>
  <cellStyleXfs count="3">
    <xf numFmtId="0" fontId="0" fillId="0" borderId="0"/>
    <xf numFmtId="9" fontId="7" fillId="0" borderId="0" applyFont="0" applyFill="0" applyBorder="0" applyAlignment="0" applyProtection="0"/>
    <xf numFmtId="41" fontId="7" fillId="0" borderId="0" applyFont="0" applyFill="0" applyBorder="0" applyAlignment="0" applyProtection="0"/>
  </cellStyleXfs>
  <cellXfs count="242">
    <xf numFmtId="0" fontId="0" fillId="0" borderId="0" xfId="0"/>
    <xf numFmtId="0" fontId="3" fillId="0" borderId="0" xfId="0" applyFont="1" applyAlignment="1">
      <alignment horizontal="center"/>
    </xf>
    <xf numFmtId="0" fontId="4" fillId="3"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left" vertical="center"/>
    </xf>
    <xf numFmtId="10" fontId="0" fillId="0" borderId="0" xfId="1" applyNumberFormat="1" applyFont="1"/>
    <xf numFmtId="0" fontId="8" fillId="4" borderId="2" xfId="0" applyFont="1" applyFill="1" applyBorder="1" applyAlignment="1" applyProtection="1">
      <alignment horizontal="center" vertical="center" wrapText="1"/>
    </xf>
    <xf numFmtId="164" fontId="8" fillId="4" borderId="2" xfId="0" applyNumberFormat="1" applyFont="1" applyFill="1" applyBorder="1" applyAlignment="1" applyProtection="1">
      <alignment horizontal="center" vertical="center" wrapText="1"/>
    </xf>
    <xf numFmtId="0" fontId="0" fillId="0" borderId="0" xfId="0" pivotButton="1"/>
    <xf numFmtId="0" fontId="0" fillId="0" borderId="0" xfId="0" applyNumberFormat="1"/>
    <xf numFmtId="0" fontId="0" fillId="0" borderId="0" xfId="0" applyAlignment="1">
      <alignment horizontal="center" vertical="center"/>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10" fillId="0" borderId="2" xfId="0" applyFont="1" applyFill="1" applyBorder="1" applyAlignment="1">
      <alignment horizontal="left" vertical="center" wrapText="1"/>
    </xf>
    <xf numFmtId="0" fontId="0" fillId="0" borderId="0" xfId="0" applyFill="1"/>
    <xf numFmtId="14"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xf>
    <xf numFmtId="0" fontId="4" fillId="3" borderId="1" xfId="0" applyFont="1" applyFill="1" applyBorder="1" applyAlignment="1">
      <alignment horizontal="center" vertical="center" wrapText="1"/>
    </xf>
    <xf numFmtId="1" fontId="9" fillId="0" borderId="2" xfId="2" applyNumberFormat="1" applyFont="1" applyFill="1" applyBorder="1" applyAlignment="1">
      <alignment horizontal="center" vertical="center"/>
    </xf>
    <xf numFmtId="0" fontId="11" fillId="0" borderId="0" xfId="0" applyFont="1" applyAlignment="1">
      <alignment horizontal="left" vertical="center" wrapText="1"/>
    </xf>
    <xf numFmtId="0" fontId="0" fillId="0" borderId="0" xfId="0" applyAlignment="1">
      <alignment horizontal="left"/>
    </xf>
    <xf numFmtId="0" fontId="0" fillId="0" borderId="0" xfId="0" applyNumberFormat="1" applyAlignment="1">
      <alignment horizontal="center" vertical="center"/>
    </xf>
    <xf numFmtId="0" fontId="0" fillId="0" borderId="0" xfId="0" applyNumberFormat="1" applyAlignment="1">
      <alignment horizontal="center"/>
    </xf>
    <xf numFmtId="0" fontId="0" fillId="0" borderId="0" xfId="0" applyAlignment="1">
      <alignment horizontal="left" indent="1"/>
    </xf>
    <xf numFmtId="0" fontId="14" fillId="0" borderId="20" xfId="0" applyFont="1" applyBorder="1"/>
    <xf numFmtId="0" fontId="14" fillId="0" borderId="0" xfId="0" applyFont="1"/>
    <xf numFmtId="0" fontId="16" fillId="7" borderId="21" xfId="0" applyFont="1" applyFill="1" applyBorder="1"/>
    <xf numFmtId="0" fontId="15" fillId="0" borderId="0" xfId="0" applyFont="1"/>
    <xf numFmtId="0" fontId="16" fillId="0" borderId="22" xfId="0" applyNumberFormat="1" applyFont="1" applyBorder="1"/>
    <xf numFmtId="0" fontId="15" fillId="0" borderId="20" xfId="0" applyNumberFormat="1" applyFont="1" applyBorder="1"/>
    <xf numFmtId="0" fontId="16" fillId="7" borderId="23" xfId="0" applyNumberFormat="1" applyFont="1" applyFill="1" applyBorder="1"/>
    <xf numFmtId="0" fontId="15" fillId="0" borderId="20" xfId="0" applyFont="1" applyBorder="1" applyAlignment="1">
      <alignment horizontal="left"/>
    </xf>
    <xf numFmtId="0" fontId="15" fillId="0" borderId="17" xfId="0" applyNumberFormat="1" applyFont="1" applyBorder="1"/>
    <xf numFmtId="0" fontId="15" fillId="0" borderId="18" xfId="0" applyNumberFormat="1" applyFont="1" applyBorder="1"/>
    <xf numFmtId="0" fontId="16" fillId="7" borderId="19" xfId="0" applyNumberFormat="1" applyFont="1" applyFill="1" applyBorder="1"/>
    <xf numFmtId="0" fontId="15" fillId="0" borderId="0" xfId="0" applyFont="1" applyAlignment="1">
      <alignment horizontal="left"/>
    </xf>
    <xf numFmtId="0" fontId="15" fillId="0" borderId="0" xfId="0" applyNumberFormat="1" applyFont="1"/>
    <xf numFmtId="0" fontId="14" fillId="9" borderId="7" xfId="0" applyFont="1" applyFill="1" applyBorder="1"/>
    <xf numFmtId="0" fontId="15" fillId="9" borderId="11" xfId="0" applyFont="1" applyFill="1" applyBorder="1" applyAlignment="1">
      <alignment horizontal="center"/>
    </xf>
    <xf numFmtId="0" fontId="15" fillId="9" borderId="10" xfId="0" applyFont="1" applyFill="1" applyBorder="1" applyAlignment="1">
      <alignment horizontal="center"/>
    </xf>
    <xf numFmtId="0" fontId="15" fillId="9" borderId="0" xfId="0" applyFont="1" applyFill="1"/>
    <xf numFmtId="0" fontId="16" fillId="7" borderId="28" xfId="0" applyFont="1" applyFill="1" applyBorder="1"/>
    <xf numFmtId="0" fontId="16" fillId="7" borderId="24" xfId="0" applyFont="1" applyFill="1" applyBorder="1"/>
    <xf numFmtId="0" fontId="16" fillId="7" borderId="16" xfId="0" applyFont="1" applyFill="1" applyBorder="1"/>
    <xf numFmtId="0" fontId="16" fillId="10" borderId="25" xfId="0" applyFont="1" applyFill="1" applyBorder="1" applyAlignment="1">
      <alignment horizontal="left"/>
    </xf>
    <xf numFmtId="0" fontId="16" fillId="10" borderId="29" xfId="0" applyNumberFormat="1" applyFont="1" applyFill="1" applyBorder="1"/>
    <xf numFmtId="0" fontId="16" fillId="10" borderId="22" xfId="0" applyNumberFormat="1" applyFont="1" applyFill="1" applyBorder="1"/>
    <xf numFmtId="0" fontId="16" fillId="9" borderId="26" xfId="0" applyFont="1" applyFill="1" applyBorder="1" applyAlignment="1">
      <alignment horizontal="left" indent="1"/>
    </xf>
    <xf numFmtId="0" fontId="16" fillId="9" borderId="30" xfId="0" applyNumberFormat="1" applyFont="1" applyFill="1" applyBorder="1"/>
    <xf numFmtId="0" fontId="16" fillId="9" borderId="27" xfId="0" applyNumberFormat="1" applyFont="1" applyFill="1" applyBorder="1"/>
    <xf numFmtId="0" fontId="17" fillId="9" borderId="26" xfId="0" applyFont="1" applyFill="1" applyBorder="1" applyAlignment="1">
      <alignment horizontal="right"/>
    </xf>
    <xf numFmtId="0" fontId="17" fillId="9" borderId="30" xfId="0" applyNumberFormat="1" applyFont="1" applyFill="1" applyBorder="1"/>
    <xf numFmtId="0" fontId="17" fillId="9" borderId="27" xfId="0" applyNumberFormat="1" applyFont="1" applyFill="1" applyBorder="1"/>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5" fillId="9" borderId="34" xfId="0" applyFont="1" applyFill="1" applyBorder="1"/>
    <xf numFmtId="0" fontId="15" fillId="9" borderId="26" xfId="0" applyFont="1" applyFill="1" applyBorder="1"/>
    <xf numFmtId="0" fontId="15" fillId="9" borderId="36" xfId="0" applyFont="1" applyFill="1" applyBorder="1"/>
    <xf numFmtId="41" fontId="15" fillId="9" borderId="38" xfId="2" applyFont="1" applyFill="1" applyBorder="1" applyAlignment="1">
      <alignment horizontal="center"/>
    </xf>
    <xf numFmtId="0" fontId="15" fillId="9" borderId="30" xfId="0" applyFont="1" applyFill="1" applyBorder="1" applyAlignment="1">
      <alignment horizontal="center"/>
    </xf>
    <xf numFmtId="0" fontId="15" fillId="9" borderId="39" xfId="0" applyFont="1" applyFill="1" applyBorder="1" applyAlignment="1">
      <alignment horizontal="center"/>
    </xf>
    <xf numFmtId="0" fontId="15" fillId="9" borderId="38" xfId="0" applyFont="1" applyFill="1" applyBorder="1" applyAlignment="1">
      <alignment horizontal="center"/>
    </xf>
    <xf numFmtId="0" fontId="15" fillId="6" borderId="31" xfId="0" applyFont="1" applyFill="1" applyBorder="1"/>
    <xf numFmtId="0" fontId="14" fillId="6" borderId="32" xfId="0" applyFont="1" applyFill="1" applyBorder="1" applyAlignment="1">
      <alignment horizontal="center"/>
    </xf>
    <xf numFmtId="0" fontId="14" fillId="6" borderId="33" xfId="0" applyFont="1" applyFill="1" applyBorder="1" applyAlignment="1">
      <alignment horizontal="center"/>
    </xf>
    <xf numFmtId="0" fontId="14" fillId="9" borderId="34" xfId="0" applyFont="1" applyFill="1" applyBorder="1"/>
    <xf numFmtId="41" fontId="15" fillId="9" borderId="35" xfId="2" applyFont="1" applyFill="1" applyBorder="1" applyAlignment="1">
      <alignment horizontal="center" vertical="center"/>
    </xf>
    <xf numFmtId="0" fontId="14" fillId="9" borderId="36" xfId="0" applyFont="1" applyFill="1" applyBorder="1"/>
    <xf numFmtId="0" fontId="15" fillId="9" borderId="37" xfId="0" applyFont="1" applyFill="1" applyBorder="1" applyAlignment="1">
      <alignment horizontal="center"/>
    </xf>
    <xf numFmtId="0" fontId="15" fillId="0" borderId="0" xfId="0" applyFont="1" applyAlignment="1"/>
    <xf numFmtId="9" fontId="15" fillId="0" borderId="2" xfId="1" applyFont="1" applyBorder="1" applyAlignment="1">
      <alignment horizontal="center" vertical="center"/>
    </xf>
    <xf numFmtId="9" fontId="15" fillId="6" borderId="2" xfId="1" applyFont="1" applyFill="1" applyBorder="1" applyAlignment="1">
      <alignment horizontal="center"/>
    </xf>
    <xf numFmtId="14" fontId="15" fillId="9" borderId="35" xfId="0" applyNumberFormat="1" applyFont="1" applyFill="1" applyBorder="1" applyAlignment="1">
      <alignment horizontal="left"/>
    </xf>
    <xf numFmtId="14" fontId="15" fillId="9" borderId="27" xfId="0" applyNumberFormat="1" applyFont="1" applyFill="1" applyBorder="1" applyAlignment="1">
      <alignment horizontal="left"/>
    </xf>
    <xf numFmtId="14" fontId="15" fillId="9" borderId="37" xfId="0" applyNumberFormat="1" applyFont="1" applyFill="1" applyBorder="1" applyAlignment="1">
      <alignment horizontal="left"/>
    </xf>
    <xf numFmtId="0" fontId="17" fillId="9" borderId="26" xfId="0" applyFont="1" applyFill="1" applyBorder="1" applyAlignment="1">
      <alignment horizontal="right" vertical="center"/>
    </xf>
    <xf numFmtId="0" fontId="17" fillId="9" borderId="30" xfId="0" applyNumberFormat="1" applyFont="1" applyFill="1" applyBorder="1" applyAlignment="1">
      <alignment vertical="center"/>
    </xf>
    <xf numFmtId="0" fontId="17" fillId="9" borderId="27" xfId="0" applyNumberFormat="1" applyFont="1" applyFill="1" applyBorder="1" applyAlignment="1">
      <alignment vertical="center"/>
    </xf>
    <xf numFmtId="0" fontId="15" fillId="9" borderId="11" xfId="0" applyFont="1" applyFill="1" applyBorder="1"/>
    <xf numFmtId="0" fontId="15" fillId="9" borderId="27" xfId="0" applyFont="1" applyFill="1" applyBorder="1"/>
    <xf numFmtId="0" fontId="15" fillId="9" borderId="26" xfId="0" applyFont="1" applyFill="1" applyBorder="1" applyAlignment="1">
      <alignment horizontal="center"/>
    </xf>
    <xf numFmtId="41" fontId="15" fillId="9" borderId="30" xfId="2" applyFont="1" applyFill="1" applyBorder="1" applyAlignment="1">
      <alignment horizontal="center"/>
    </xf>
    <xf numFmtId="0" fontId="15" fillId="9" borderId="24" xfId="0" applyFont="1" applyFill="1" applyBorder="1"/>
    <xf numFmtId="0" fontId="15" fillId="9" borderId="24" xfId="0" applyFont="1" applyFill="1" applyBorder="1" applyAlignment="1">
      <alignment horizontal="center"/>
    </xf>
    <xf numFmtId="41" fontId="15" fillId="9" borderId="24" xfId="2" applyFont="1" applyFill="1" applyBorder="1" applyAlignment="1">
      <alignment horizontal="center"/>
    </xf>
    <xf numFmtId="14" fontId="15" fillId="9" borderId="24" xfId="0" applyNumberFormat="1" applyFont="1" applyFill="1" applyBorder="1"/>
    <xf numFmtId="0" fontId="16" fillId="7" borderId="44" xfId="0" applyFont="1" applyFill="1" applyBorder="1" applyAlignment="1">
      <alignment horizontal="left"/>
    </xf>
    <xf numFmtId="0" fontId="16" fillId="7" borderId="45" xfId="0" applyNumberFormat="1" applyFont="1" applyFill="1" applyBorder="1"/>
    <xf numFmtId="0" fontId="16" fillId="7" borderId="46" xfId="0" applyNumberFormat="1" applyFont="1" applyFill="1" applyBorder="1"/>
    <xf numFmtId="0" fontId="20" fillId="0" borderId="24" xfId="0" applyFont="1" applyBorder="1"/>
    <xf numFmtId="0" fontId="15" fillId="0" borderId="24" xfId="0" applyFont="1" applyBorder="1"/>
    <xf numFmtId="0" fontId="15" fillId="0" borderId="24" xfId="0" applyFont="1" applyBorder="1" applyAlignment="1">
      <alignment horizontal="justify" wrapText="1"/>
    </xf>
    <xf numFmtId="0" fontId="15" fillId="0" borderId="24" xfId="0" applyFont="1" applyBorder="1" applyAlignment="1">
      <alignment horizontal="justify"/>
    </xf>
    <xf numFmtId="0" fontId="15" fillId="0" borderId="24" xfId="0" applyFont="1" applyBorder="1" applyAlignment="1">
      <alignment wrapText="1"/>
    </xf>
    <xf numFmtId="0" fontId="14" fillId="0" borderId="24" xfId="0" applyFont="1" applyBorder="1" applyAlignment="1">
      <alignment horizontal="center"/>
    </xf>
    <xf numFmtId="0" fontId="15" fillId="0" borderId="2" xfId="0" applyFont="1" applyBorder="1" applyAlignment="1">
      <alignment horizontal="center" vertical="center"/>
    </xf>
    <xf numFmtId="0" fontId="13" fillId="0" borderId="1" xfId="0" applyFont="1" applyFill="1" applyBorder="1" applyAlignment="1">
      <alignment horizontal="left" vertical="center"/>
    </xf>
    <xf numFmtId="9" fontId="15" fillId="11" borderId="2" xfId="1" applyFont="1" applyFill="1" applyBorder="1" applyAlignment="1">
      <alignment horizontal="center" vertical="center"/>
    </xf>
    <xf numFmtId="0" fontId="15" fillId="0" borderId="2" xfId="0" applyFont="1" applyBorder="1" applyAlignment="1">
      <alignment horizontal="justify" vertical="center" wrapText="1"/>
    </xf>
    <xf numFmtId="0" fontId="14" fillId="6" borderId="2" xfId="0" applyFont="1" applyFill="1" applyBorder="1" applyAlignment="1">
      <alignment horizontal="center"/>
    </xf>
    <xf numFmtId="0" fontId="15" fillId="6" borderId="2" xfId="0" applyFont="1" applyFill="1" applyBorder="1" applyAlignment="1">
      <alignment horizontal="center"/>
    </xf>
    <xf numFmtId="0" fontId="10" fillId="0" borderId="2" xfId="0" applyFont="1" applyFill="1" applyBorder="1" applyAlignment="1">
      <alignment horizontal="center" vertical="center"/>
    </xf>
    <xf numFmtId="0" fontId="14" fillId="6" borderId="0" xfId="0" applyFont="1" applyFill="1" applyBorder="1" applyAlignment="1">
      <alignment horizontal="center"/>
    </xf>
    <xf numFmtId="41" fontId="15" fillId="9" borderId="0" xfId="2" applyFont="1" applyFill="1" applyBorder="1" applyAlignment="1">
      <alignment horizontal="center" vertical="center"/>
    </xf>
    <xf numFmtId="0" fontId="15" fillId="9" borderId="0" xfId="0" applyFont="1" applyFill="1" applyBorder="1" applyAlignment="1">
      <alignment horizontal="center"/>
    </xf>
    <xf numFmtId="0" fontId="14" fillId="6" borderId="0" xfId="0" applyFont="1" applyFill="1" applyBorder="1" applyAlignment="1">
      <alignment horizontal="center" vertical="center"/>
    </xf>
    <xf numFmtId="14" fontId="15" fillId="9" borderId="0" xfId="0" applyNumberFormat="1" applyFont="1" applyFill="1" applyBorder="1" applyAlignment="1">
      <alignment horizontal="left"/>
    </xf>
    <xf numFmtId="0" fontId="15" fillId="9" borderId="0" xfId="0" applyFont="1" applyFill="1" applyBorder="1"/>
    <xf numFmtId="14" fontId="15" fillId="9" borderId="0" xfId="0" applyNumberFormat="1" applyFont="1" applyFill="1" applyBorder="1"/>
    <xf numFmtId="0" fontId="14" fillId="0" borderId="0" xfId="0" applyFont="1" applyBorder="1" applyAlignment="1">
      <alignment horizontal="center"/>
    </xf>
    <xf numFmtId="0" fontId="15" fillId="0" borderId="0" xfId="0" applyFont="1" applyBorder="1"/>
    <xf numFmtId="0" fontId="15" fillId="0" borderId="0" xfId="0" applyFont="1" applyBorder="1" applyAlignment="1">
      <alignment horizontal="justify" vertical="center" wrapText="1"/>
    </xf>
    <xf numFmtId="0" fontId="15" fillId="0" borderId="0" xfId="0" applyFont="1" applyBorder="1" applyAlignment="1">
      <alignment horizontal="justify"/>
    </xf>
    <xf numFmtId="0" fontId="15" fillId="0" borderId="0" xfId="0" applyFont="1" applyBorder="1" applyAlignment="1">
      <alignment horizontal="left" vertical="center"/>
    </xf>
    <xf numFmtId="0" fontId="15" fillId="0" borderId="0" xfId="0" applyFont="1" applyBorder="1" applyAlignment="1">
      <alignment horizontal="justify" wrapText="1"/>
    </xf>
    <xf numFmtId="0" fontId="15" fillId="0" borderId="0" xfId="0" applyFont="1" applyBorder="1" applyAlignment="1">
      <alignment wrapText="1"/>
    </xf>
    <xf numFmtId="0" fontId="15" fillId="0" borderId="0" xfId="0" applyFont="1" applyBorder="1" applyAlignment="1">
      <alignment horizontal="justify" vertical="top" wrapText="1"/>
    </xf>
    <xf numFmtId="0" fontId="15" fillId="11" borderId="24" xfId="0" applyFont="1" applyFill="1" applyBorder="1"/>
    <xf numFmtId="0" fontId="3" fillId="0" borderId="0" xfId="0" applyFont="1" applyAlignment="1">
      <alignment horizontal="left"/>
    </xf>
    <xf numFmtId="0" fontId="4" fillId="3" borderId="53" xfId="0" applyFont="1" applyFill="1" applyBorder="1" applyAlignment="1">
      <alignment horizontal="center" vertical="center"/>
    </xf>
    <xf numFmtId="0" fontId="4" fillId="8" borderId="53" xfId="0" applyFont="1" applyFill="1" applyBorder="1" applyAlignment="1">
      <alignment horizontal="center" vertical="center"/>
    </xf>
    <xf numFmtId="0" fontId="6" fillId="0" borderId="2" xfId="0" applyFont="1" applyFill="1" applyBorder="1" applyAlignment="1">
      <alignment horizontal="left" vertical="center"/>
    </xf>
    <xf numFmtId="0" fontId="5" fillId="0" borderId="2" xfId="0" applyFont="1" applyFill="1" applyBorder="1" applyAlignment="1">
      <alignment horizontal="left" vertical="center"/>
    </xf>
    <xf numFmtId="0" fontId="0" fillId="13" borderId="0" xfId="0" applyNumberFormat="1" applyFill="1"/>
    <xf numFmtId="0" fontId="21" fillId="0" borderId="0" xfId="0" applyNumberFormat="1" applyFont="1"/>
    <xf numFmtId="0" fontId="15" fillId="0" borderId="2" xfId="0" applyFont="1" applyBorder="1" applyAlignment="1">
      <alignment horizontal="center" vertical="center" wrapText="1"/>
    </xf>
    <xf numFmtId="10" fontId="15" fillId="0" borderId="2" xfId="1" applyNumberFormat="1" applyFont="1" applyBorder="1" applyAlignment="1">
      <alignment horizontal="center" vertical="center"/>
    </xf>
    <xf numFmtId="10" fontId="18" fillId="11" borderId="2" xfId="1" applyNumberFormat="1" applyFont="1" applyFill="1" applyBorder="1" applyAlignment="1">
      <alignment horizontal="center" vertical="center"/>
    </xf>
    <xf numFmtId="0" fontId="11" fillId="0" borderId="0" xfId="0" applyFont="1"/>
    <xf numFmtId="0" fontId="24" fillId="13" borderId="0" xfId="0" applyFont="1" applyFill="1"/>
    <xf numFmtId="0" fontId="0" fillId="0" borderId="0" xfId="0" applyAlignment="1">
      <alignment vertical="center" wrapText="1"/>
    </xf>
    <xf numFmtId="0" fontId="24" fillId="0" borderId="0" xfId="0" applyFont="1" applyAlignment="1">
      <alignment horizontal="left" wrapText="1"/>
    </xf>
    <xf numFmtId="0" fontId="24" fillId="0" borderId="0" xfId="0" applyFont="1" applyAlignment="1">
      <alignment wrapText="1"/>
    </xf>
    <xf numFmtId="0" fontId="25" fillId="5" borderId="0" xfId="0" applyFont="1" applyFill="1" applyAlignment="1">
      <alignment horizontal="left"/>
    </xf>
    <xf numFmtId="0" fontId="25" fillId="12" borderId="0" xfId="0" applyFont="1" applyFill="1" applyAlignment="1">
      <alignment horizontal="left"/>
    </xf>
    <xf numFmtId="0" fontId="25" fillId="13" borderId="0" xfId="0" applyFont="1" applyFill="1" applyAlignment="1">
      <alignment horizontal="left"/>
    </xf>
    <xf numFmtId="0" fontId="25" fillId="0" borderId="0" xfId="0" applyFont="1" applyFill="1" applyAlignment="1">
      <alignment horizontal="left"/>
    </xf>
    <xf numFmtId="0" fontId="0" fillId="0" borderId="0" xfId="0" applyNumberFormat="1" applyFill="1"/>
    <xf numFmtId="0" fontId="27" fillId="0" borderId="1" xfId="0" applyFont="1" applyFill="1" applyBorder="1" applyAlignment="1">
      <alignment horizontal="left" vertical="center"/>
    </xf>
    <xf numFmtId="0" fontId="26" fillId="0" borderId="0" xfId="0" applyFont="1" applyAlignment="1">
      <alignment vertical="center" wrapText="1"/>
    </xf>
    <xf numFmtId="0" fontId="5" fillId="0" borderId="2" xfId="0" applyFont="1" applyFill="1" applyBorder="1" applyAlignment="1">
      <alignment horizontal="center" vertical="center"/>
    </xf>
    <xf numFmtId="0" fontId="10" fillId="0" borderId="1" xfId="0" applyFont="1" applyFill="1" applyBorder="1" applyAlignment="1">
      <alignment horizontal="left" vertical="center"/>
    </xf>
    <xf numFmtId="0" fontId="0" fillId="0" borderId="0" xfId="0" applyAlignment="1">
      <alignment horizontal="left" wrapText="1" indent="1"/>
    </xf>
    <xf numFmtId="0" fontId="15" fillId="0" borderId="2" xfId="0" applyFont="1" applyBorder="1" applyAlignment="1">
      <alignment horizontal="justify" vertical="center" wrapText="1"/>
    </xf>
    <xf numFmtId="0" fontId="31" fillId="7" borderId="55" xfId="0" applyFont="1" applyFill="1" applyBorder="1" applyAlignment="1">
      <alignment horizontal="left"/>
    </xf>
    <xf numFmtId="0" fontId="31" fillId="0" borderId="0" xfId="0" applyFont="1" applyAlignment="1">
      <alignment horizontal="left" indent="1"/>
    </xf>
    <xf numFmtId="10" fontId="15" fillId="0" borderId="64" xfId="1" applyNumberFormat="1" applyFont="1" applyBorder="1" applyAlignment="1">
      <alignment horizontal="center" vertical="center"/>
    </xf>
    <xf numFmtId="10" fontId="15" fillId="0" borderId="64" xfId="0" applyNumberFormat="1" applyFont="1" applyBorder="1" applyAlignment="1">
      <alignment horizontal="center" vertical="center"/>
    </xf>
    <xf numFmtId="0" fontId="15" fillId="0" borderId="61" xfId="0" applyFont="1" applyBorder="1" applyAlignment="1">
      <alignment horizontal="justify" vertical="center" wrapText="1"/>
    </xf>
    <xf numFmtId="0" fontId="15" fillId="0" borderId="66" xfId="0" applyFont="1" applyBorder="1" applyAlignment="1">
      <alignment horizontal="center" vertical="center"/>
    </xf>
    <xf numFmtId="9" fontId="15" fillId="0" borderId="66" xfId="1" applyFont="1" applyBorder="1" applyAlignment="1">
      <alignment horizontal="center" vertical="center"/>
    </xf>
    <xf numFmtId="10" fontId="15" fillId="0" borderId="66" xfId="1" applyNumberFormat="1" applyFont="1" applyBorder="1" applyAlignment="1">
      <alignment horizontal="center" vertical="center"/>
    </xf>
    <xf numFmtId="10" fontId="15" fillId="0" borderId="67" xfId="0" applyNumberFormat="1" applyFont="1" applyBorder="1" applyAlignment="1">
      <alignment horizontal="center" vertical="center"/>
    </xf>
    <xf numFmtId="0" fontId="0" fillId="0" borderId="56" xfId="0" applyBorder="1"/>
    <xf numFmtId="0" fontId="0" fillId="0" borderId="68" xfId="0" applyBorder="1"/>
    <xf numFmtId="0" fontId="11" fillId="0" borderId="68" xfId="0" applyFont="1" applyBorder="1"/>
    <xf numFmtId="0" fontId="24" fillId="13" borderId="57" xfId="0" applyFont="1" applyFill="1" applyBorder="1"/>
    <xf numFmtId="0" fontId="32" fillId="0" borderId="0" xfId="0" applyFont="1" applyAlignment="1">
      <alignment horizontal="center" vertical="center" wrapText="1"/>
    </xf>
    <xf numFmtId="0" fontId="31" fillId="6" borderId="54" xfId="0" applyFont="1" applyFill="1" applyBorder="1" applyAlignment="1">
      <alignment horizontal="left"/>
    </xf>
    <xf numFmtId="0" fontId="32" fillId="6" borderId="0" xfId="0" applyFont="1" applyFill="1"/>
    <xf numFmtId="9" fontId="0" fillId="0" borderId="0" xfId="1" applyFont="1"/>
    <xf numFmtId="9" fontId="32" fillId="6" borderId="0" xfId="1" applyFont="1" applyFill="1"/>
    <xf numFmtId="9" fontId="30" fillId="0" borderId="0" xfId="1" applyFont="1"/>
    <xf numFmtId="9" fontId="2" fillId="0" borderId="0" xfId="1" applyFont="1"/>
    <xf numFmtId="0" fontId="5" fillId="0" borderId="1" xfId="0" applyFont="1" applyFill="1" applyBorder="1" applyAlignment="1">
      <alignment horizontal="left" vertical="center" wrapText="1"/>
    </xf>
    <xf numFmtId="164" fontId="6" fillId="0" borderId="1" xfId="0" applyNumberFormat="1" applyFont="1" applyFill="1" applyBorder="1" applyAlignment="1">
      <alignment horizontal="left" vertical="center"/>
    </xf>
    <xf numFmtId="0" fontId="34" fillId="0" borderId="1" xfId="0" applyFont="1" applyBorder="1" applyAlignment="1">
      <alignment horizontal="left" vertical="center"/>
    </xf>
    <xf numFmtId="0" fontId="15" fillId="0" borderId="49" xfId="0" pivotButton="1" applyFont="1" applyBorder="1"/>
    <xf numFmtId="0" fontId="15" fillId="0" borderId="49" xfId="0" applyFont="1" applyBorder="1"/>
    <xf numFmtId="0" fontId="15" fillId="0" borderId="49" xfId="0" applyFont="1" applyBorder="1" applyAlignment="1">
      <alignment horizontal="left"/>
    </xf>
    <xf numFmtId="0" fontId="15" fillId="0" borderId="50" xfId="0" applyNumberFormat="1" applyFont="1" applyBorder="1"/>
    <xf numFmtId="0" fontId="15" fillId="0" borderId="52" xfId="0" applyFont="1" applyBorder="1" applyAlignment="1">
      <alignment horizontal="left"/>
    </xf>
    <xf numFmtId="0" fontId="15" fillId="0" borderId="51" xfId="0" applyNumberFormat="1" applyFont="1" applyBorder="1"/>
    <xf numFmtId="0" fontId="34" fillId="0" borderId="1" xfId="0" applyFont="1" applyFill="1" applyBorder="1" applyAlignment="1">
      <alignment horizontal="left" vertical="center"/>
    </xf>
    <xf numFmtId="14" fontId="5" fillId="0" borderId="1" xfId="0" applyNumberFormat="1"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2" borderId="1" xfId="0" applyFont="1" applyFill="1" applyBorder="1" applyAlignment="1">
      <alignment horizontal="justify" vertical="top" wrapText="1"/>
    </xf>
    <xf numFmtId="1" fontId="9" fillId="2" borderId="2" xfId="2" applyNumberFormat="1" applyFont="1" applyFill="1" applyBorder="1" applyAlignment="1">
      <alignment horizontal="center" vertical="center"/>
    </xf>
    <xf numFmtId="0" fontId="5" fillId="2" borderId="2" xfId="0" applyFont="1" applyFill="1" applyBorder="1" applyAlignment="1">
      <alignment horizontal="center" vertical="center"/>
    </xf>
    <xf numFmtId="14" fontId="5" fillId="2" borderId="1" xfId="0" applyNumberFormat="1" applyFont="1" applyFill="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justify" vertical="center" wrapText="1"/>
    </xf>
    <xf numFmtId="0" fontId="5" fillId="0" borderId="2" xfId="0" applyFont="1" applyBorder="1" applyAlignment="1">
      <alignment horizontal="center" vertical="center"/>
    </xf>
    <xf numFmtId="0" fontId="5" fillId="0" borderId="2" xfId="0" applyFont="1" applyFill="1" applyBorder="1" applyAlignment="1">
      <alignment horizontal="left" vertical="center" wrapText="1"/>
    </xf>
    <xf numFmtId="0" fontId="0" fillId="0" borderId="0" xfId="0" applyAlignment="1">
      <alignment horizontal="left" indent="2"/>
    </xf>
    <xf numFmtId="0" fontId="35" fillId="0" borderId="1" xfId="0" applyFont="1" applyFill="1" applyBorder="1" applyAlignment="1">
      <alignment horizontal="left" vertical="center"/>
    </xf>
    <xf numFmtId="0" fontId="35" fillId="0" borderId="2" xfId="0" applyFont="1" applyFill="1" applyBorder="1" applyAlignment="1">
      <alignment horizontal="left" vertical="center"/>
    </xf>
    <xf numFmtId="164" fontId="35" fillId="0" borderId="1" xfId="0" applyNumberFormat="1" applyFont="1" applyFill="1" applyBorder="1" applyAlignment="1">
      <alignment horizontal="left" vertical="center"/>
    </xf>
    <xf numFmtId="0" fontId="35" fillId="0" borderId="2" xfId="0" applyFont="1" applyFill="1" applyBorder="1" applyAlignment="1">
      <alignment horizontal="left" vertical="center" wrapText="1"/>
    </xf>
    <xf numFmtId="1" fontId="35" fillId="0" borderId="2" xfId="2" applyNumberFormat="1" applyFont="1" applyFill="1" applyBorder="1" applyAlignment="1">
      <alignment horizontal="center" vertical="center"/>
    </xf>
    <xf numFmtId="0" fontId="35" fillId="0" borderId="2" xfId="0" applyFont="1" applyFill="1" applyBorder="1" applyAlignment="1">
      <alignment horizontal="center" vertical="center"/>
    </xf>
    <xf numFmtId="14" fontId="35" fillId="0" borderId="1" xfId="0" applyNumberFormat="1" applyFont="1" applyFill="1" applyBorder="1" applyAlignment="1">
      <alignment horizontal="center" vertical="center"/>
    </xf>
    <xf numFmtId="0" fontId="35" fillId="0" borderId="1" xfId="0" applyFont="1" applyFill="1" applyBorder="1" applyAlignment="1">
      <alignment horizontal="justify" vertical="top" wrapText="1"/>
    </xf>
    <xf numFmtId="0" fontId="1" fillId="0" borderId="0" xfId="0" applyFont="1" applyFill="1"/>
    <xf numFmtId="0" fontId="9" fillId="0" borderId="1" xfId="0" applyFont="1" applyFill="1" applyBorder="1" applyAlignment="1">
      <alignment horizontal="justify" vertical="top" wrapText="1"/>
    </xf>
    <xf numFmtId="0" fontId="34" fillId="0" borderId="69" xfId="0" applyFont="1" applyFill="1" applyBorder="1" applyAlignment="1">
      <alignment horizontal="left" vertical="center"/>
    </xf>
    <xf numFmtId="14" fontId="34" fillId="0" borderId="1" xfId="0" applyNumberFormat="1" applyFont="1" applyFill="1" applyBorder="1" applyAlignment="1">
      <alignment horizontal="left" vertical="center"/>
    </xf>
    <xf numFmtId="0" fontId="24" fillId="0" borderId="0" xfId="0" applyFont="1" applyAlignment="1">
      <alignment horizontal="left" wrapText="1"/>
    </xf>
    <xf numFmtId="0" fontId="26" fillId="0" borderId="0" xfId="0" applyFont="1" applyAlignment="1">
      <alignment horizontal="center" vertical="center" wrapText="1"/>
    </xf>
    <xf numFmtId="0" fontId="14" fillId="6" borderId="2" xfId="0" applyFont="1" applyFill="1" applyBorder="1" applyAlignment="1">
      <alignment horizontal="center" vertical="center"/>
    </xf>
    <xf numFmtId="0" fontId="15" fillId="0" borderId="61" xfId="0" applyFont="1" applyBorder="1" applyAlignment="1">
      <alignment horizontal="justify" vertical="center" wrapText="1"/>
    </xf>
    <xf numFmtId="0" fontId="15" fillId="0" borderId="2" xfId="0" applyFont="1" applyBorder="1" applyAlignment="1">
      <alignment horizontal="justify" vertical="center" wrapText="1"/>
    </xf>
    <xf numFmtId="0" fontId="14" fillId="6" borderId="61" xfId="0" applyFont="1" applyFill="1" applyBorder="1" applyAlignment="1">
      <alignment horizontal="center" vertical="center"/>
    </xf>
    <xf numFmtId="0" fontId="14" fillId="6" borderId="2" xfId="0" applyFont="1" applyFill="1" applyBorder="1" applyAlignment="1">
      <alignment horizontal="center" vertical="center" wrapText="1"/>
    </xf>
    <xf numFmtId="0" fontId="33" fillId="4" borderId="58" xfId="0" applyFont="1" applyFill="1" applyBorder="1" applyAlignment="1">
      <alignment horizontal="center"/>
    </xf>
    <xf numFmtId="0" fontId="33" fillId="4" borderId="59" xfId="0" applyFont="1" applyFill="1" applyBorder="1" applyAlignment="1">
      <alignment horizontal="center"/>
    </xf>
    <xf numFmtId="0" fontId="33" fillId="4" borderId="60" xfId="0" applyFont="1" applyFill="1" applyBorder="1" applyAlignment="1">
      <alignment horizontal="center"/>
    </xf>
    <xf numFmtId="0" fontId="14" fillId="6" borderId="62"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40" xfId="0" applyFont="1" applyFill="1" applyBorder="1" applyAlignment="1">
      <alignment horizontal="center" wrapText="1"/>
    </xf>
    <xf numFmtId="0" fontId="14" fillId="6" borderId="3" xfId="0" applyFont="1" applyFill="1" applyBorder="1" applyAlignment="1">
      <alignment horizontal="center" wrapText="1"/>
    </xf>
    <xf numFmtId="0" fontId="14" fillId="6" borderId="4" xfId="0" applyFont="1" applyFill="1" applyBorder="1" applyAlignment="1">
      <alignment horizontal="center"/>
    </xf>
    <xf numFmtId="0" fontId="14" fillId="6" borderId="47" xfId="0" applyFont="1" applyFill="1" applyBorder="1" applyAlignment="1">
      <alignment horizontal="center"/>
    </xf>
    <xf numFmtId="0" fontId="14" fillId="6" borderId="48" xfId="0" applyFont="1" applyFill="1" applyBorder="1" applyAlignment="1">
      <alignment horizontal="center"/>
    </xf>
    <xf numFmtId="0" fontId="15" fillId="0" borderId="65" xfId="0" applyFont="1" applyBorder="1" applyAlignment="1">
      <alignment horizontal="justify" vertical="center" wrapText="1"/>
    </xf>
    <xf numFmtId="0" fontId="15" fillId="0" borderId="66" xfId="0" applyFont="1" applyBorder="1" applyAlignment="1">
      <alignment horizontal="justify" vertical="center" wrapText="1"/>
    </xf>
    <xf numFmtId="0" fontId="24" fillId="8" borderId="0" xfId="0" applyFont="1" applyFill="1" applyAlignment="1">
      <alignment horizontal="center" wrapText="1"/>
    </xf>
    <xf numFmtId="0" fontId="15" fillId="0" borderId="24" xfId="0" applyFont="1" applyBorder="1" applyAlignment="1">
      <alignment horizontal="justify" vertical="top" wrapText="1"/>
    </xf>
    <xf numFmtId="0" fontId="14" fillId="6" borderId="5" xfId="0" applyFont="1" applyFill="1" applyBorder="1" applyAlignment="1">
      <alignment horizontal="center"/>
    </xf>
    <xf numFmtId="0" fontId="14" fillId="6" borderId="6" xfId="0" applyFont="1" applyFill="1" applyBorder="1" applyAlignment="1">
      <alignment horizontal="center"/>
    </xf>
    <xf numFmtId="0" fontId="15" fillId="0" borderId="15" xfId="0" applyFont="1" applyBorder="1" applyAlignment="1">
      <alignment horizontal="justify" wrapText="1"/>
    </xf>
    <xf numFmtId="0" fontId="15" fillId="0" borderId="9" xfId="0" applyFont="1" applyBorder="1" applyAlignment="1">
      <alignment horizontal="justify" wrapText="1"/>
    </xf>
    <xf numFmtId="0" fontId="15" fillId="0" borderId="12" xfId="0" applyFont="1" applyBorder="1" applyAlignment="1">
      <alignment horizontal="justify" wrapText="1"/>
    </xf>
    <xf numFmtId="0" fontId="15" fillId="0" borderId="8" xfId="0" applyFont="1" applyBorder="1" applyAlignment="1">
      <alignment horizontal="justify" wrapText="1"/>
    </xf>
    <xf numFmtId="0" fontId="16" fillId="7" borderId="14" xfId="0" applyFont="1" applyFill="1" applyBorder="1" applyAlignment="1">
      <alignment horizontal="center"/>
    </xf>
    <xf numFmtId="0" fontId="16" fillId="7" borderId="13" xfId="0" applyFont="1" applyFill="1" applyBorder="1" applyAlignment="1">
      <alignment horizontal="center"/>
    </xf>
    <xf numFmtId="9" fontId="15" fillId="11" borderId="40" xfId="1" applyFont="1" applyFill="1" applyBorder="1" applyAlignment="1">
      <alignment horizontal="center" vertical="center"/>
    </xf>
    <xf numFmtId="9" fontId="15" fillId="11" borderId="3" xfId="1"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1" xfId="0" applyFont="1" applyFill="1" applyBorder="1" applyAlignment="1">
      <alignment horizontal="center"/>
    </xf>
    <xf numFmtId="0" fontId="14" fillId="6" borderId="42" xfId="0" applyFont="1" applyFill="1" applyBorder="1" applyAlignment="1">
      <alignment horizontal="center"/>
    </xf>
    <xf numFmtId="0" fontId="14" fillId="6" borderId="43" xfId="0" applyFont="1" applyFill="1" applyBorder="1" applyAlignment="1">
      <alignment horizontal="center"/>
    </xf>
    <xf numFmtId="41" fontId="15" fillId="9" borderId="24" xfId="2" applyFont="1" applyFill="1" applyBorder="1" applyAlignment="1">
      <alignment horizontal="center" vertical="center"/>
    </xf>
    <xf numFmtId="0" fontId="15" fillId="0" borderId="38" xfId="0" applyFont="1" applyBorder="1" applyAlignment="1">
      <alignment horizontal="justify" vertical="center" wrapText="1"/>
    </xf>
    <xf numFmtId="0" fontId="15" fillId="0" borderId="39" xfId="0" applyFont="1" applyBorder="1" applyAlignment="1">
      <alignment horizontal="justify" vertical="center" wrapText="1"/>
    </xf>
    <xf numFmtId="0" fontId="15" fillId="0" borderId="30" xfId="0" applyFont="1" applyBorder="1" applyAlignment="1">
      <alignment horizontal="justify" vertical="center" wrapText="1"/>
    </xf>
    <xf numFmtId="0" fontId="15" fillId="0" borderId="38" xfId="0" applyFont="1" applyBorder="1" applyAlignment="1">
      <alignment horizontal="left" vertical="center"/>
    </xf>
    <xf numFmtId="0" fontId="15" fillId="0" borderId="30" xfId="0" applyFont="1" applyBorder="1" applyAlignment="1">
      <alignment horizontal="left" vertical="center"/>
    </xf>
    <xf numFmtId="0" fontId="15" fillId="0" borderId="39" xfId="0" applyFont="1" applyBorder="1" applyAlignment="1">
      <alignment horizontal="left" vertical="center"/>
    </xf>
  </cellXfs>
  <cellStyles count="3">
    <cellStyle name="Millares [0]" xfId="2" builtinId="6"/>
    <cellStyle name="Normal" xfId="0" builtinId="0"/>
    <cellStyle name="Porcentaje" xfId="1" builtinId="5"/>
  </cellStyles>
  <dxfs count="196">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dxf>
    <dxf>
      <alignment wrapText="1"/>
    </dxf>
    <dxf>
      <alignment wrapText="1"/>
    </dxf>
    <dxf>
      <alignment wrapText="1"/>
    </dxf>
    <dxf>
      <alignment wrapText="1"/>
    </dxf>
    <dxf>
      <alignment wrapText="1"/>
    </dxf>
    <dxf>
      <alignment wrapText="1"/>
    </dxf>
    <dxf>
      <alignment wrapText="1"/>
    </dxf>
    <dxf>
      <alignment wrapText="1"/>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horizontal="center" readingOrder="0"/>
    </dxf>
    <dxf>
      <alignment vertical="center" readingOrder="0"/>
    </dxf>
    <dxf>
      <alignment wrapText="1" readingOrder="0"/>
    </dxf>
    <dxf>
      <alignment wrapText="1" readingOrder="0"/>
    </dxf>
    <dxf>
      <alignment horizontal="center" readingOrder="0"/>
    </dxf>
    <dxf>
      <alignment wrapText="1" readingOrder="0"/>
    </dxf>
    <dxf>
      <alignment wrapText="1" readingOrder="0"/>
    </dxf>
    <dxf>
      <alignment vertic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a:t>
            </a:r>
          </a:p>
        </c:rich>
      </c:tx>
      <c:layout>
        <c:manualLayout>
          <c:xMode val="edge"/>
          <c:yMode val="edge"/>
          <c:x val="0.29230332895000255"/>
          <c:y val="3.1274266593862947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1D45-4C6B-A08D-461E2E61434D}"/>
              </c:ext>
            </c:extLst>
          </c:dPt>
          <c:dLbls>
            <c:dLbl>
              <c:idx val="0"/>
              <c:layout>
                <c:manualLayout>
                  <c:x val="5.6332973704728832E-2"/>
                  <c:y val="-5.10302237384891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C1-4A43-BAF2-A1F7DB76A5E1}"/>
                </c:ext>
              </c:extLst>
            </c:dLbl>
            <c:dLbl>
              <c:idx val="1"/>
              <c:layout>
                <c:manualLayout>
                  <c:x val="3.6900001815944973E-2"/>
                  <c:y val="5.308559387397254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AC1-4A43-BAF2-A1F7DB76A5E1}"/>
                </c:ext>
              </c:extLst>
            </c:dLbl>
            <c:dLbl>
              <c:idx val="2"/>
              <c:layout>
                <c:manualLayout>
                  <c:x val="-4.0609143548366207E-3"/>
                  <c:y val="5.39887431345022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7.1535244697283652E-3"/>
                  <c:y val="-5.196770502273304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2BC-47A5-899D-062857C8DB2B}"/>
                </c:ext>
              </c:extLst>
            </c:dLbl>
            <c:dLbl>
              <c:idx val="5"/>
              <c:layout>
                <c:manualLayout>
                  <c:x val="-4.7215483786799441E-2"/>
                  <c:y val="-9.243757679501156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2BC-47A5-899D-062857C8DB2B}"/>
                </c:ext>
              </c:extLst>
            </c:dLbl>
            <c:dLbl>
              <c:idx val="6"/>
              <c:layout>
                <c:manualLayout>
                  <c:x val="0"/>
                  <c:y val="1.831849116287042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2BC-47A5-899D-062857C8DB2B}"/>
                </c:ext>
              </c:extLst>
            </c:dLbl>
            <c:dLbl>
              <c:idx val="9"/>
              <c:layout>
                <c:manualLayout>
                  <c:x val="-6.6054289308811617E-2"/>
                  <c:y val="-7.395056526796617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C9AD-4B31-98FA-F8103985BEA1}"/>
                </c:ext>
              </c:extLst>
            </c:dLbl>
            <c:dLbl>
              <c:idx val="12"/>
              <c:layout>
                <c:manualLayout>
                  <c:x val="0.13333333333333328"/>
                  <c:y val="-5.771955180021373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D45-4C6B-A08D-461E2E61434D}"/>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DINAMICA!$F$32:$F$41</c:f>
              <c:strCache>
                <c:ptCount val="10"/>
                <c:pt idx="0">
                  <c:v>SGC</c:v>
                </c:pt>
                <c:pt idx="1">
                  <c:v>SGM</c:v>
                </c:pt>
                <c:pt idx="2">
                  <c:v>SGJ</c:v>
                </c:pt>
                <c:pt idx="3">
                  <c:v>SSC </c:v>
                </c:pt>
                <c:pt idx="4">
                  <c:v>OAPI - SUBSECRETARIAS</c:v>
                </c:pt>
                <c:pt idx="5">
                  <c:v>SGJ - SGC</c:v>
                </c:pt>
                <c:pt idx="6">
                  <c:v>SGJ - SGM</c:v>
                </c:pt>
                <c:pt idx="7">
                  <c:v>SGM - SGC</c:v>
                </c:pt>
                <c:pt idx="8">
                  <c:v>SGM - DESPACHO</c:v>
                </c:pt>
                <c:pt idx="9">
                  <c:v>SGC - SSC</c:v>
                </c:pt>
              </c:strCache>
            </c:strRef>
          </c:cat>
          <c:val>
            <c:numRef>
              <c:f>DINAMICA!$G$32:$G$41</c:f>
              <c:numCache>
                <c:formatCode>General</c:formatCode>
                <c:ptCount val="10"/>
                <c:pt idx="0">
                  <c:v>5</c:v>
                </c:pt>
                <c:pt idx="1">
                  <c:v>4</c:v>
                </c:pt>
                <c:pt idx="2">
                  <c:v>1</c:v>
                </c:pt>
                <c:pt idx="3">
                  <c:v>9</c:v>
                </c:pt>
                <c:pt idx="4">
                  <c:v>2</c:v>
                </c:pt>
                <c:pt idx="5">
                  <c:v>2</c:v>
                </c:pt>
                <c:pt idx="6">
                  <c:v>2</c:v>
                </c:pt>
                <c:pt idx="7">
                  <c:v>2</c:v>
                </c:pt>
                <c:pt idx="8">
                  <c:v>2</c:v>
                </c:pt>
                <c:pt idx="9">
                  <c:v>1</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[01. Consolidado PMI Enero 2022.xlsx]DINAMICA!TablaDinámica1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6">
              <a:lumMod val="75000"/>
            </a:schemeClr>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
        <c:idx val="10"/>
        <c:spPr>
          <a:solidFill>
            <a:schemeClr val="accent1"/>
          </a:solidFill>
          <a:ln>
            <a:noFill/>
          </a:ln>
          <a:effectLst/>
          <a:sp3d/>
        </c:spPr>
        <c:marker>
          <c:symbol val="none"/>
        </c:marker>
      </c:pivotFmt>
      <c:pivotFmt>
        <c:idx val="1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DINAMICA!$B$3:$B$4</c:f>
              <c:strCache>
                <c:ptCount val="1"/>
                <c:pt idx="0">
                  <c:v>ABIERTA</c:v>
                </c:pt>
              </c:strCache>
            </c:strRef>
          </c:tx>
          <c:spPr>
            <a:solidFill>
              <a:schemeClr val="accent1"/>
            </a:solidFill>
            <a:ln>
              <a:noFill/>
            </a:ln>
            <a:effectLst/>
            <a:sp3d/>
          </c:spPr>
          <c:invertIfNegative val="0"/>
          <c:cat>
            <c:strRef>
              <c:f>DINAMICA!$A$5:$A$21</c:f>
              <c:strCache>
                <c:ptCount val="16"/>
                <c:pt idx="0">
                  <c:v>OFICINA ASESORA DE PLANEACIÓN INSTITUCIONAL</c:v>
                </c:pt>
                <c:pt idx="1">
                  <c:v>SUBSECRETARÍA DE GESTIÓN CORPORATIVA </c:v>
                </c:pt>
                <c:pt idx="2">
                  <c:v>SUBSECRETARÍA DE GESTIÓN DE LA MOVILIDAD</c:v>
                </c:pt>
                <c:pt idx="3">
                  <c:v>SUBSECRETARÍA DE GESTIÓN JURIDICA</c:v>
                </c:pt>
                <c:pt idx="4">
                  <c:v>SUBSECRETARÍA DE GESTIÓN JURIDICA - OTIC</c:v>
                </c:pt>
                <c:pt idx="5">
                  <c:v>SUBSECRETARÍA DE POLÍTICA DE MOVILIDAD</c:v>
                </c:pt>
                <c:pt idx="6">
                  <c:v>SUBSECRETARÍA DE SERVICIOS A LA CIUDADANÍA</c:v>
                </c:pt>
                <c:pt idx="7">
                  <c:v>SUBSECRETARÍA DE SERVICIOS A LA CIUDADANÍA - SUBSECRETARÍA DE GESTIÓN CORPORATIVA </c:v>
                </c:pt>
                <c:pt idx="8">
                  <c:v>OFICINA ASESORA DE PLANEACIÓN INSTITUCIONAL - SUBSECRETARÍAS DE LA ENTIDAD.</c:v>
                </c:pt>
                <c:pt idx="9">
                  <c:v>SUBSECRETARÍA DE GESTIÓN JURÍDICA - SUBSECRETARÍA DE GESTIÓN CORPORATIVA</c:v>
                </c:pt>
                <c:pt idx="10">
                  <c:v>ORDENADORES DEL GASTO</c:v>
                </c:pt>
                <c:pt idx="11">
                  <c:v>ORDENADORES DEL GASTO - SUBSECRETARÍA DE GESTIÓN JURIDICA</c:v>
                </c:pt>
                <c:pt idx="12">
                  <c:v>SUBSECRETARÍA DE GESTIÓN JURÍDICA - SUBSECRETARÍA DE GESTIÓN DE LA MOVILIDAD</c:v>
                </c:pt>
                <c:pt idx="13">
                  <c:v>SUBSECRETARÍA DE GESTIÓN DE LA MOVILIDAD - SUBSECRETARÍA DE GESTIÓN CORPORATIVA </c:v>
                </c:pt>
                <c:pt idx="14">
                  <c:v>SUBSECRETARÍA DE GESTIÓN DE LA MOVILIDAD - DESPACHO</c:v>
                </c:pt>
                <c:pt idx="15">
                  <c:v>SUBSECRETARÍA DE GESTIÓN CORPORATIVA - SUBSECRETARÍA DE SERVICIOS A LA CIUDADANÍA</c:v>
                </c:pt>
              </c:strCache>
            </c:strRef>
          </c:cat>
          <c:val>
            <c:numRef>
              <c:f>DINAMICA!$B$5:$B$21</c:f>
              <c:numCache>
                <c:formatCode>General</c:formatCode>
                <c:ptCount val="16"/>
                <c:pt idx="0">
                  <c:v>2</c:v>
                </c:pt>
                <c:pt idx="1">
                  <c:v>19</c:v>
                </c:pt>
                <c:pt idx="2">
                  <c:v>24</c:v>
                </c:pt>
                <c:pt idx="3">
                  <c:v>1</c:v>
                </c:pt>
                <c:pt idx="4">
                  <c:v>1</c:v>
                </c:pt>
                <c:pt idx="5">
                  <c:v>1</c:v>
                </c:pt>
                <c:pt idx="6">
                  <c:v>16</c:v>
                </c:pt>
                <c:pt idx="7">
                  <c:v>1</c:v>
                </c:pt>
                <c:pt idx="8">
                  <c:v>2</c:v>
                </c:pt>
                <c:pt idx="9">
                  <c:v>2</c:v>
                </c:pt>
                <c:pt idx="10">
                  <c:v>1</c:v>
                </c:pt>
                <c:pt idx="11">
                  <c:v>1</c:v>
                </c:pt>
                <c:pt idx="12">
                  <c:v>2</c:v>
                </c:pt>
                <c:pt idx="13">
                  <c:v>2</c:v>
                </c:pt>
                <c:pt idx="14">
                  <c:v>2</c:v>
                </c:pt>
                <c:pt idx="15">
                  <c:v>1</c:v>
                </c:pt>
              </c:numCache>
            </c:numRef>
          </c:val>
          <c:extLst>
            <c:ext xmlns:c16="http://schemas.microsoft.com/office/drawing/2014/chart" uri="{C3380CC4-5D6E-409C-BE32-E72D297353CC}">
              <c16:uniqueId val="{00000001-C0C0-4F90-9A9B-CB87632487FA}"/>
            </c:ext>
          </c:extLst>
        </c:ser>
        <c:dLbls>
          <c:showLegendKey val="0"/>
          <c:showVal val="0"/>
          <c:showCatName val="0"/>
          <c:showSerName val="0"/>
          <c:showPercent val="0"/>
          <c:showBubbleSize val="0"/>
        </c:dLbls>
        <c:gapWidth val="150"/>
        <c:shape val="box"/>
        <c:axId val="13971520"/>
        <c:axId val="13964864"/>
        <c:axId val="0"/>
      </c:bar3DChart>
      <c:catAx>
        <c:axId val="139715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s-CO"/>
          </a:p>
        </c:txPr>
        <c:crossAx val="13964864"/>
        <c:crosses val="autoZero"/>
        <c:auto val="1"/>
        <c:lblAlgn val="ctr"/>
        <c:lblOffset val="100"/>
        <c:noMultiLvlLbl val="0"/>
      </c:catAx>
      <c:valAx>
        <c:axId val="1396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971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476250</xdr:colOff>
      <xdr:row>28</xdr:row>
      <xdr:rowOff>517259</xdr:rowOff>
    </xdr:from>
    <xdr:to>
      <xdr:col>14</xdr:col>
      <xdr:colOff>359834</xdr:colOff>
      <xdr:row>59</xdr:row>
      <xdr:rowOff>10583</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285750</xdr:colOff>
      <xdr:row>1</xdr:row>
      <xdr:rowOff>159808</xdr:rowOff>
    </xdr:from>
    <xdr:to>
      <xdr:col>14</xdr:col>
      <xdr:colOff>582081</xdr:colOff>
      <xdr:row>21</xdr:row>
      <xdr:rowOff>84667</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Janneth Romero Martinez" refreshedDate="44387.714236574073" createdVersion="6" refreshedVersion="6" minRefreshableVersion="3" recordCount="14" xr:uid="{00000000-000A-0000-FFFF-FFFF04000000}">
  <cacheSource type="worksheet">
    <worksheetSource ref="A2:AH2" sheet="ESTADO ACCIONES ENER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9" maxValue="74"/>
    </cacheField>
    <cacheField name="No. HALLAZGO" numFmtId="0">
      <sharedItems count="57">
        <s v="3.2.1"/>
        <s v="3.1.1"/>
        <s v="3.1.2"/>
        <s v="3.1.3"/>
        <s v="3.1.4"/>
        <s v="3.1.5"/>
        <s v="3.1.6"/>
        <s v="3.2.2"/>
        <s v="4.1.1.1" u="1"/>
        <s v="3.1.2.1.8" u="1"/>
        <s v="3.1.3.1.1" u="1"/>
        <s v="3.1.2.4.2" u="1"/>
        <s v="3.1.4.4.1" u="1"/>
        <s v="3.1.4.13.2" u="1"/>
        <s v="3.1.3.1.3.3" u="1"/>
        <s v="3.1.3.2.1" u="1"/>
        <s v="4.1.2" u="1"/>
        <s v="3.1.2.4.5" u="1"/>
        <s v="3.1.4.6.1" u="1"/>
        <s v="3.1.3.1.2.1" u="1"/>
        <s v="3.1.3.4.1" u="1"/>
        <s v="3.1.2.2.1" u="1"/>
        <s v="4.1.1" u="1"/>
        <s v="3.1.2.1.4" u="1"/>
        <s v="3.1.3.5.1" u="1"/>
        <s v="3.1.3.1.2.2" u="1"/>
        <s v="3.1.4.9.1" u="1"/>
        <s v="3.1.3.12.1" u="1"/>
        <s v="4.4.1" u="1"/>
        <s v="3.1.3.17.1" u="1"/>
        <s v="3.1.2.4.1" u="1"/>
        <s v="3.1.3.7.1" u="1"/>
        <s v="3.1.2.4.4" u="1"/>
        <s v="3.2.2.1" u="1"/>
        <s v="3.1.3.1.1.1" u="1"/>
        <s v="3.2.2.2" u="1"/>
        <s v="3.1.3.11.1" u="1"/>
        <s v="3.3.1.1.2.1" u="1"/>
        <s v="3.2.3" u="1"/>
        <s v="3.1.1.1" u="1"/>
        <s v="3.1.2.1.3" u="1"/>
        <s v="3.1.3.4.3" u="1"/>
        <s v="3.1.3.1.1.2" u="1"/>
        <s v="3.1.1.2" u="1"/>
        <s v="3.1.2.2.3" u="1"/>
        <s v="4.1.3.4.1" u="1"/>
        <s v="3.1.3.5.3" u="1"/>
        <s v="3.3.1.1.2.2" u="1"/>
        <s v="3.1.3.10.1" u="1"/>
        <s v="3.1.3.3.2" u="1"/>
        <s v="3.3.1.1.1.1" u="1"/>
        <s v="4.3.4" u="1"/>
        <s v="3.1.3.1.3.1" u="1"/>
        <s v="3.1.2.2.2" u="1"/>
        <s v="3.1.3.5.2" u="1"/>
        <s v="3.1.3.1.3.2" u="1"/>
        <s v="3.1.4.13.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04-07T00:00:00" maxDate="2021-01-01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600.726810300926" createdVersion="6" refreshedVersion="7" minRefreshableVersion="3" recordCount="17" xr:uid="{00000000-000A-0000-FFFF-FFFF03000000}">
  <cacheSource type="worksheet">
    <worksheetSource ref="A2:AH19" sheet="ESTADO ACCIONES ENER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7"/>
    </cacheField>
    <cacheField name="No. HALLAZGO" numFmtId="0">
      <sharedItems count="39">
        <s v="3.1.3.1.1"/>
        <s v="3.1.3.2.1"/>
        <s v="3.1.3.20.1"/>
        <s v="3.1.3.21.1"/>
        <s v="3.1.3.24.1"/>
        <s v="3.1.3.8.1"/>
        <s v="3.2.2.1.1"/>
        <s v="3.1.1"/>
        <s v="3.1.2"/>
        <s v="3.1.3"/>
        <s v="3.2.1"/>
        <s v="3.3.4.2.1" u="1"/>
        <s v="3.2.5.2" u="1"/>
        <s v="3.1.6" u="1"/>
        <s v="3.2.4.1" u="1"/>
        <s v="3.3.4.5.1" u="1"/>
        <s v="3.1.5" u="1"/>
        <s v="3.3.4.7.1" u="1"/>
        <s v="4.3.1" u="1"/>
        <s v="4.4.1" u="1"/>
        <s v="3.1.4" u="1"/>
        <s v="4.5.1" u="1"/>
        <s v="3.2.1.1.1" u="1"/>
        <s v="3.3.4.9.1" u="1"/>
        <s v="3.3.1.1.1" u="1"/>
        <s v="3.1.2.1" u="1"/>
        <s v="3.2.1.2.1" u="1"/>
        <s v="3.3.1.2.1" u="1"/>
        <s v="3.1.2.2" u="1"/>
        <s v="3.3.2.1" u="1"/>
        <s v="3.2.1.3.1" u="1"/>
        <s v="3.1.2.3" u="1"/>
        <s v="3.3.2.2" u="1"/>
        <s v="3.3.1.6.1" u="1"/>
        <s v="3.2.2" u="1"/>
        <s v="3.3.1.7.1" u="1"/>
        <s v="3.1.3.14.1" u="1"/>
        <s v="3.1.3.19.1" u="1"/>
        <s v="3.2.5.1" u="1"/>
      </sharedItems>
    </cacheField>
    <cacheField name="CODIGO ACCION" numFmtId="0">
      <sharedItems containsSemiMixedTypes="0" containsString="0" containsNumber="1" containsInteger="1" minValue="1" maxValue="3"/>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5">
        <s v="Gestión Contractual"/>
        <s v="Control Fiscal Interno" u="1"/>
        <s v="Planes, Programas y Proyectos y/o Plan Estrátegico" u="1"/>
        <s v="Estados Financieros" u="1"/>
        <s v="Gestión Presupuestal" u="1"/>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6"/>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ount="3">
        <s v="ABIERTA"/>
        <s v="CUMPLIDA EFECTIVA - AUDITORIA DE REGULARIDAD CODIGO 97 DE JUNIO DE 2021" u="1"/>
        <s v="CUMPLIDA INEFECTIVA - AUDITORIA DE REGULARIDAD CODIGO 97 DE JUNIO DE 2021" u="1"/>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12-09T00:00:00" maxDate="2022-01-08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600.72681064815" createdVersion="7" refreshedVersion="7" minRefreshableVersion="3" recordCount="78" xr:uid="{A0B1F3CC-24A7-4E5D-BB34-AC7452BB4E84}">
  <cacheSource type="worksheet">
    <worksheetSource ref="A2:AH80" sheet="ESTADO ACCIONES ENERO"/>
  </cacheSource>
  <cacheFields count="34">
    <cacheField name="FECHA REPORTE DE LA INFORMACIÓN" numFmtId="0">
      <sharedItems containsDate="1" containsMixedTypes="1" minDate="2021-06-18T00:00:00" maxDate="2021-06-19T00:00:00"/>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1" count="2">
        <n v="2020"/>
        <n v="2021"/>
      </sharedItems>
    </cacheField>
    <cacheField name="CODIGO AUDITORÍA SEGÚN PAD DE LA VIGENCIA" numFmtId="0">
      <sharedItems containsSemiMixedTypes="0" containsString="0" containsNumber="1" containsInteger="1" minValue="97" maxValue="509" count="6">
        <n v="107"/>
        <n v="112"/>
        <n v="117"/>
        <n v="97"/>
        <n v="102"/>
        <n v="509"/>
      </sharedItems>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ount="3">
        <s v="01 - AUDITORIA DE REGULARIDAD"/>
        <s v="02 - AUDITORIA DE DESEMPEÑO"/>
        <s v="03 - VISITA DE CONTROL FISCAL"/>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1" maxValue="12"/>
    </cacheField>
    <cacheField name="AREA RESPONSABLE" numFmtId="0">
      <sharedItems/>
    </cacheField>
    <cacheField name="FECHA DE INICIO" numFmtId="0">
      <sharedItems/>
    </cacheField>
    <cacheField name="FECHA DE TERMINACIÓN" numFmtId="0">
      <sharedItems count="17">
        <s v="2021-12-31"/>
        <s v="2021-06-22"/>
        <s v="2021-09-22"/>
        <s v="2021-12-22"/>
        <s v="2021-07-05"/>
        <s v="2021-08-31"/>
        <s v="2022-06-17"/>
        <s v="2022-05-30"/>
        <s v="2021-09-30"/>
        <s v="2022-03-30"/>
        <s v="2021-11-30"/>
        <s v="2022-03-31"/>
        <s v="2022-03-21"/>
        <s v="2022-04-30"/>
        <s v="2022-07-02"/>
        <s v="2022-12-15"/>
        <s v="2022-03-15"/>
      </sharedItems>
    </cacheField>
    <cacheField name="ESTADO ENTIDAD" numFmtId="0">
      <sharedItems/>
    </cacheField>
    <cacheField name="ESTADO AUDITOR" numFmtId="0">
      <sharedItems count="1">
        <s v="ABIERTA"/>
      </sharedItems>
    </cacheField>
    <cacheField name="SUBSECRETARIA " numFmtId="0">
      <sharedItems count="16">
        <s v="SUBSECRETARÍA DE GESTIÓN JURIDICA - OTIC"/>
        <s v="SUBSECRETARÍA DE GESTIÓN DE LA MOVILIDAD"/>
        <s v="SUBSECRETARÍA DE SERVICIOS A LA CIUDADANÍA"/>
        <s v="SUBSECRETARÍA DE SERVICIOS A LA CIUDADANÍA - SUBSECRETARÍA DE GESTIÓN CORPORATIVA "/>
        <s v="SUBSECRETARÍA DE GESTIÓN CORPORATIVA "/>
        <s v="OFICINA ASESORA DE PLANEACIÓN INSTITUCIONAL"/>
        <s v="OFICINA ASESORA DE PLANEACIÓN INSTITUCIONAL - SUBSECRETARÍAS DE LA ENTIDAD."/>
        <s v="SUBSECRETARÍA DE POLÍTICA DE MOVILIDAD"/>
        <s v="SUBSECRETARÍA DE GESTIÓN JURÍDICA - SUBSECRETARÍA DE GESTIÓN CORPORATIVA"/>
        <s v="SUBSECRETARÍA DE GESTIÓN JURIDICA"/>
        <s v="ORDENADORES DEL GASTO"/>
        <s v="ORDENADORES DEL GASTO - SUBSECRETARÍA DE GESTIÓN JURIDICA"/>
        <s v="SUBSECRETARÍA DE GESTIÓN JURÍDICA - SUBSECRETARÍA DE GESTIÓN DE LA MOVILIDAD"/>
        <s v="SUBSECRETARÍA DE GESTIÓN DE LA MOVILIDAD - SUBSECRETARÍA DE GESTIÓN CORPORATIVA "/>
        <s v="SUBSECRETARÍA DE GESTIÓN DE LA MOVILIDAD - DESPACHO"/>
        <s v="SUBSECRETARÍA DE GESTIÓN CORPORATIVA - SUBSECRETARÍA DE SERVICIOS A LA CIUDADANÍA"/>
      </sharedItems>
    </cacheField>
    <cacheField name="DEPENDENCIA " numFmtId="0">
      <sharedItems count="25">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 SUBDIRECCIÓN ADMINISTRATIVA"/>
        <s v="DAC DIATT"/>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CONTRATACIÓN Y SUBSECRETARÍA DE GESTIÓN DE LA MOVILIDAD"/>
        <s v="SUBDIRECCIÓN DE SEMAFORIZACIÓN Y/O SUPERVISOR DEL CONTRATO"/>
        <s v="SUBDIRECCIÓN DE SEÑALIZACIÓN -  SUBDIRECCIÓN ADMINISTRATIVA"/>
        <s v="SUBDIRECCIÓN DE SEÑALIZACIÓN -  DESPACHO"/>
        <s v="SUBDIRECCIÓN FINANCIERA  DIRECCIÓN DE ATENCIÓN AL CIUDADANO"/>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14">
      <sharedItems containsNonDate="0" containsDate="1" containsString="0" containsBlank="1" minDate="2020-12-09T00:00:00" maxDate="2022-02-09T00:00:00"/>
    </cacheField>
    <cacheField name="NOMBRE AUDITOR" numFmtId="0">
      <sharedItems containsBlank="1"/>
    </cacheField>
    <cacheField name="ANÁLISIS SEGUIMIENTO ENTIDAD"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
  <r>
    <s v="2019-09-27"/>
    <s v="MOVILIDAD"/>
    <s v="SECRETARIA DISTRITAL DE MOVILIDAD - SDM"/>
    <s v="113"/>
    <x v="0"/>
    <n v="69"/>
    <x v="0"/>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CUMPLIDA EFECTIVA - AUDITORIA DE REGULARIDAD CODIGO 97 DE JUNIO DE 2021"/>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n v="74"/>
    <x v="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CUMPLIDA EFECTIVA - AUDITORIA DE REGULARIDAD CODIGO 97 DE JUNIO DE 2021"/>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n v="74"/>
    <x v="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CUMPLIDA EFECTIVA - AUDITORIA DE REGULARIDAD CODIGO 97 DE JUNIO DE 2021"/>
    <s v="SUBSECRETARÍA DE SERVICIOS A LA CIUDADANÍA - OFICINA DE TECNOLOGÍAS DE LA INFORMACIÓN Y LAS COMUNICACIONES"/>
    <s v="DIATT OTIC"/>
    <n v="100"/>
    <n v="100"/>
    <s v="CERRADA"/>
    <d v="2020-12-31T00:00:0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0"/>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CUMPLIDA EFECTIVA - AUDITORIA DE REGULARIDAD CODIGO 97 DE JUNIO DE 2021"/>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n v="74"/>
    <x v="0"/>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7"/>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s v="2020-06-19"/>
    <s v="MOVILIDAD"/>
    <s v="SECRETARIA DISTRITAL DE MOVILIDAD - SDM"/>
    <s v="113"/>
    <n v="2020"/>
    <n v="107"/>
    <x v="0"/>
    <n v="2"/>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s v="2021-12-31"/>
    <s v=" "/>
    <x v="0"/>
    <s v="SUBSECRETARÍA DE GESTIÓN JURIDICA - OTIC"/>
    <s v="DIRECCIÓN DE CONTRATACIÓN  OFICINA DE TECNOLOGIAS DE LA INFORMACION Y LAS COMUNICACIONES"/>
    <n v="100"/>
    <n v="100"/>
    <s v="CERRADA"/>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solicitud de cierre por parte de la DC._x000a_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x v="1"/>
    <n v="1"/>
    <s v="DIRECCIÓN SECTOR MOVILIDAD"/>
    <s v="01 - AUDITORIA DE REGULARIDAD"/>
    <x v="0"/>
    <x v="0"/>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s v="2021-06-22"/>
    <s v=" "/>
    <x v="0"/>
    <s v="SUBSECRETARÍA DE GESTIÓN DE LA MOVILIDAD"/>
    <s v="SUBDIRECCIÓN DE SEÑALIZACIÓN"/>
    <n v="100"/>
    <n v="100"/>
    <s v="CERRADA"/>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x v="2"/>
    <n v="1"/>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2"/>
    <n v="2"/>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3"/>
    <n v="1"/>
    <s v="DIRECCIÓN SECTOR MOVILIDAD"/>
    <s v="01 - AUDITORIA DE REGULARIDAD"/>
    <x v="0"/>
    <x v="0"/>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x v="4"/>
    <n v="1"/>
    <s v="DIRECCIÓN SECTOR MOVILIDAD"/>
    <s v="01 - AUDITORIA DE REGULARIDAD"/>
    <x v="0"/>
    <x v="0"/>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4"/>
    <n v="2"/>
    <s v="DIRECCIÓN SECTOR MOVILIDAD"/>
    <s v="01 - AUDITORIA DE REGULARIDAD"/>
    <x v="0"/>
    <x v="0"/>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5"/>
    <n v="1"/>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s v="2021-06-22"/>
    <s v=" "/>
    <x v="0"/>
    <s v="SUBSECRETARÍA DE GESTIÓN DE LA MOVILIDAD"/>
    <s v="SUBDIRECCIÓN DE SEÑALIZACIÓN"/>
    <n v="100"/>
    <n v="100"/>
    <s v="CERRADA"/>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x v="5"/>
    <n v="2"/>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s v="2021-06-22"/>
    <s v=" "/>
    <x v="0"/>
    <s v="SUBSECRETARÍA DE GESTIÓN DE LA MOVILIDAD"/>
    <s v="SUBDIRECCIÓN DE SEÑALIZACIÓN"/>
    <n v="100"/>
    <n v="100"/>
    <s v="CERRADA"/>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n v="2020"/>
    <n v="112"/>
    <x v="6"/>
    <n v="1"/>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s v="2021-09-22"/>
    <s v=" "/>
    <x v="0"/>
    <s v="SUBSECRETARÍA DE SERVICIOS A LA CIUDADANÍA"/>
    <s v="SUBSECRETARÍA DE SERVICIOS A LA CIUDADANÍA"/>
    <n v="100"/>
    <n v="100"/>
    <s v="CERRADA"/>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n v="2020"/>
    <n v="117"/>
    <x v="7"/>
    <n v="1"/>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7"/>
    <n v="2"/>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8"/>
    <n v="1"/>
    <s v="DIRECCIÓN SECTOR MOVILIDAD"/>
    <s v="02 - AUDITORIA DE DESEMPEÑO"/>
    <x v="0"/>
    <x v="0"/>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9"/>
    <n v="1"/>
    <s v="DIRECCIÓN SECTOR MOVILIDAD"/>
    <s v="02 - AUDITORIA DE DESEMPEÑO"/>
    <x v="0"/>
    <x v="0"/>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s v="2021-12-22"/>
    <s v=" "/>
    <x v="0"/>
    <s v="SUBSECRETARÍA DE SERVICIOS A LA CIUDADANÍA - SUBSECRETARÍA DE GESTIÓN CORPORATIVA "/>
    <s v="DIRECCIÓN DE ATENCIÓN AL CIUDADANO - SUBDIRECCIÓN ADMINISTRATIVA"/>
    <n v="100"/>
    <n v="100"/>
    <s v="CERRADA"/>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1"/>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s v="2021-07-05"/>
    <s v=" "/>
    <x v="0"/>
    <s v="SUBSECRETARÍA DE SERVICIOS A LA CIUDADANÍA"/>
    <s v="DAC DIATT"/>
    <n v="100"/>
    <n v="100"/>
    <s v="CERRADA"/>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2"/>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s v="2021-07-05"/>
    <s v=" "/>
    <x v="0"/>
    <s v="SUBSECRETARÍA DE SERVICIOS A LA CIUDADANÍA"/>
    <s v="DAC DIATT"/>
    <n v="100"/>
    <n v="100"/>
    <s v="CERRADA"/>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3"/>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s v="2021-12-22"/>
    <s v=" "/>
    <x v="0"/>
    <s v="SUBSECRETARÍA DE SERVICIOS A LA CIUDADANÍA"/>
    <s v="DAC DIATT"/>
    <n v="100"/>
    <n v="100"/>
    <s v="CERRADA"/>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8">
  <r>
    <s v="2020-06-19"/>
    <s v="MOVILIDAD"/>
    <s v="SECRETARIA DISTRITAL DE MOVILIDAD - SDM"/>
    <s v="113"/>
    <x v="0"/>
    <x v="0"/>
    <s v="3.1.3.1.1"/>
    <n v="2"/>
    <s v="DIRECCIÓN SECTOR MOVILIDAD"/>
    <x v="0"/>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0"/>
    <s v=" "/>
    <x v="0"/>
    <x v="0"/>
    <x v="0"/>
    <n v="100"/>
    <n v="100"/>
    <x v="0"/>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solicitud de cierre por parte de la DC._x000a_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x v="0"/>
    <x v="0"/>
    <s v="3.1.3.2.1"/>
    <n v="1"/>
    <s v="DIRECCIÓN SECTOR MOVILIDAD"/>
    <x v="0"/>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
    <s v=" "/>
    <x v="0"/>
    <x v="1"/>
    <x v="1"/>
    <n v="100"/>
    <n v="100"/>
    <x v="0"/>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x v="0"/>
    <x v="0"/>
    <s v="3.1.3.20.1"/>
    <n v="1"/>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
    <s v=" "/>
    <x v="0"/>
    <x v="1"/>
    <x v="2"/>
    <n v="100"/>
    <n v="100"/>
    <x v="0"/>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0.1"/>
    <n v="2"/>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1.1"/>
    <n v="1"/>
    <s v="DIRECCIÓN SECTOR MOVILIDAD"/>
    <x v="0"/>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
    <s v=" "/>
    <x v="0"/>
    <x v="1"/>
    <x v="2"/>
    <n v="100"/>
    <n v="100"/>
    <x v="0"/>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x v="0"/>
    <x v="0"/>
    <s v="3.1.3.24.1"/>
    <n v="1"/>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4.1"/>
    <n v="2"/>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8.1"/>
    <n v="1"/>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
    <s v=" "/>
    <x v="0"/>
    <x v="1"/>
    <x v="1"/>
    <n v="100"/>
    <n v="100"/>
    <x v="0"/>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x v="0"/>
    <x v="0"/>
    <s v="3.1.3.8.1"/>
    <n v="2"/>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
    <s v=" "/>
    <x v="0"/>
    <x v="1"/>
    <x v="1"/>
    <n v="100"/>
    <n v="100"/>
    <x v="0"/>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x v="0"/>
    <x v="1"/>
    <s v="3.2.2.1.1"/>
    <n v="1"/>
    <s v="DIRECCIÓN SECTOR MOVILIDAD"/>
    <x v="1"/>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2"/>
    <s v=" "/>
    <x v="0"/>
    <x v="2"/>
    <x v="3"/>
    <n v="100"/>
    <n v="100"/>
    <x v="0"/>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x v="0"/>
    <x v="2"/>
    <s v="3.1.1"/>
    <n v="1"/>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x v="3"/>
    <s v=" "/>
    <x v="0"/>
    <x v="2"/>
    <x v="4"/>
    <n v="100"/>
    <n v="100"/>
    <x v="0"/>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1"/>
    <n v="2"/>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x v="3"/>
    <s v=" "/>
    <x v="0"/>
    <x v="2"/>
    <x v="4"/>
    <n v="100"/>
    <n v="100"/>
    <x v="0"/>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2"/>
    <n v="1"/>
    <s v="DIRECCIÓN SECTOR MOVILIDAD"/>
    <x v="1"/>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x v="3"/>
    <s v=" "/>
    <x v="0"/>
    <x v="2"/>
    <x v="4"/>
    <n v="100"/>
    <n v="100"/>
    <x v="0"/>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3"/>
    <n v="1"/>
    <s v="DIRECCIÓN SECTOR MOVILIDAD"/>
    <x v="1"/>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x v="3"/>
    <s v=" "/>
    <x v="0"/>
    <x v="3"/>
    <x v="5"/>
    <n v="100"/>
    <n v="100"/>
    <x v="0"/>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1"/>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x v="4"/>
    <s v=" "/>
    <x v="0"/>
    <x v="2"/>
    <x v="6"/>
    <n v="100"/>
    <n v="100"/>
    <x v="0"/>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2"/>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x v="4"/>
    <s v=" "/>
    <x v="0"/>
    <x v="2"/>
    <x v="6"/>
    <n v="100"/>
    <n v="100"/>
    <x v="0"/>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3"/>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x v="3"/>
    <s v=" "/>
    <x v="0"/>
    <x v="2"/>
    <x v="6"/>
    <n v="100"/>
    <n v="100"/>
    <x v="0"/>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1-06-18"/>
    <s v="MOVILIDAD"/>
    <s v="SECRETARIA DISTRITAL DE MOVILIDAD - SDM"/>
    <s v="113"/>
    <x v="1"/>
    <x v="3"/>
    <s v="3.1.3.1.1"/>
    <n v="1"/>
    <s v="DIRECCIÓN SECTOR MOVILIDAD"/>
    <x v="0"/>
    <s v="Control Gestión"/>
    <s v="Gestión Contractual"/>
    <s v="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
    <s v="X"/>
    <s v="X"/>
    <m/>
    <s v="NO EXISTE UN CONTROL QUE GARANTICE LA COMUNICACIÓN EFECTIVA ENTRE EL CONTRATISTA DE OBRA E INTERVENTORÍA ANTES DE LA SUSCRIPCIÓN DEL ACTA DE INICIO"/>
    <s v="REMITIR OFICIO POR PARTE DEL SUPERVISOR A LOS DIRECTORES DE LOS CONTRATOS DE OBRA E INTERVENTORÍA SOLICITANDO LA SUSCRIPCIÓN DEL ACTA DE INICIO A LA MENOR BREVEDAD DE TIEMPO"/>
    <s v="OFICIO EMITIDO Y RECIBIDO"/>
    <s v="OFICIOS REMITIDOS Y RECIBIDOS / NÚMERO DE CONTRATOS DE OBRA E INTERVENTORÍA CON ZONAS DE SEÑALIZACIÓN ADJUDICADOS *100"/>
    <n v="1"/>
    <s v="SUBDIRECCIÓN DE SEÑALIZACIÓN"/>
    <s v="2021-07-01"/>
    <x v="0"/>
    <s v=" "/>
    <x v="0"/>
    <x v="1"/>
    <x v="1"/>
    <n v="100"/>
    <n v="100"/>
    <x v="0"/>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s Orfeo 20213116056261 y 20213116057151 de fecha 04/08/2021_x000a_* Contratos 2021-2014 y 2021-2021: Acta de reunión de fecha 19/08/2021 (Incluye el tema de Requisitos previos para la suscripción del aca de inicio_x000a_* Contratos 2021-2015 y 2021-2022: Radicados Orfeo 20213116346951 y 20213116346981 ademas se adjunta Acta de reunión de fecha 26/07/2021 (Incluye el tema de Requisitos previos para la suscripción del aca de inicio_x000a_* Contratos 2021-2016 y 2021-2023: Radicados Orfeo 20213115972871 y 20213115974021 de fecha 03/08/2021_x000a_* Contratos 2021-2017 y 2021-2024: Radicados Orfeo 20213116054861 y 20213116055951 de fecha 04/08/2021 _x000a_* Contratos 2021-2018 y 2021-2025: Radicados Orfeo 20213115976621 y 20213115976651 de fecha 04/08/2021_x000a__x000a_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Se aporta como evidencia:_x000a_* SS 20213116057151 de fecha 04/08/2021 relacionado con el contrato de interventoria 2021-2013 vinculado a su vez con el contrato de obra 2021-2020 _x000a_* Informe de señalización  sin fecha, donde se describen las acciones implementadas respecto al contrato 2021-2022 con interventoria a través del contrato 2021-20215_x000a_* SS 20213115972871 de fecha 03/08/2021 relacionado con el contrato de interventoria 20221-2016 vinculado a su vez con el contrato de obra 2021-2023 _x000a_* SS 20213116055951 de fecha 04/08/2021 relacionado con el contrato de interventoria 2021-2017 vinculado a su vez con el contrato de obra 2021-2024 _x000a_* SS 20213115976651 de fecha 04/08/2021 relacionado con el contrato de interventoria 20221-2018 vinculado a su vez con el contrato de obra 2021-2025_x000a__x000a_09/08/2021: No se aporta evidencia del avance de la gestión realizada para dar cumplimiento a la acción formulada"/>
  </r>
  <r>
    <s v="2021-06-18"/>
    <s v="MOVILIDAD"/>
    <s v="SECRETARIA DISTRITAL DE MOVILIDAD - SDM"/>
    <s v="113"/>
    <x v="1"/>
    <x v="3"/>
    <s v="3.1.3.1.2"/>
    <n v="1"/>
    <s v="DIRECCIÓN SECTOR MOVILIDAD"/>
    <x v="0"/>
    <s v="Control Gestión"/>
    <s v="Gestión Contractual"/>
    <s v="HALLAZGO ADMINISTRATIVO CON PRESUNTA INCIDENCIA DISCIPLINARIA EN CONSIDERACIÓN A QUE EN EL MARCO DEL CONTRATO DE INTERVENTORÍA NO. 2019-1802, EL CONSORCIO INTERSEÑALIZACIÓN EJERCIÓ SUS FUNCIONES, ANTES DE SUSCRIBIR EL ACTA DE INICIO DEL CONTRATO."/>
    <s v="X"/>
    <s v="X"/>
    <m/>
    <s v="NO EXISTE UN CONTROL QUE GARANTICE EL INICIO DE LA EJECUCIÓN CONTRACTUAL POSTERIOR A LA SUSCRIPCIÓN DEL ACTA DE INICIO"/>
    <s v="EMITIR OFICIO POR PARTE DEL SUPERVISOR A LOS DIRECTORES DE LOS CONTRATOS DE OBRA E INTERVENTORÍA INFORMANDO QUE EL INICIO DE ACTIVIDADES, NO PUEDE SER CON ANTERIORIDAD A LA SUSCRIPCIÓN DEL ACTA DE INICIO DE SUS CONTRATOS"/>
    <s v="OFICIO EMITIDO Y RECIBIDO"/>
    <s v="OFICIOS REMITIDOS Y RECIBIDOS / NÚMERO DE CONTRATOS DE OBRA E INTERVENTORÍA CON ZONAS DE SEÑALIZACIÓN ADJUDICADOS *100"/>
    <n v="1"/>
    <s v="SUBDIRECCIÓN DE SEÑALIZACIÓN"/>
    <s v="2021-07-01"/>
    <x v="0"/>
    <s v=" "/>
    <x v="0"/>
    <x v="1"/>
    <x v="1"/>
    <n v="100"/>
    <n v="100"/>
    <x v="0"/>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 Orfeo 20213116056381 de fecha 04/08/2021 - Interventoria_x000a_* Contratos 2021-2014 y 2021-2021: Acta de reunión de fecha 19/08/2021 (Incluye el tema de Requisitos previos para la suscripción del aca de inicio_x000a_* Contratos 2021-2015 y 2021-2022: Radicado Orfeo  20213116346951 y 20213116346981 de fecha 20/08/2021, ademas se incluye Acta de reunión de fecha 26/07/2021 (Incluye el tema de Requisitos previos para la suscripción del acta de inicio_x000a_* Contratos 2021-2016 y 2021-2023: Radicados Orfeo 20213115974371 y 20213115974471 de fecha 03/08/2021_x000a_* Contratos 2021-2017 y 2021-2024: Radicados Orfeo 20213116054951 y 20213116055901  de fecha 04/08/2021 _x000a_* Contratos 2021-2018 y 2021-2025: Radicados Orfeo 20213115976631 y 20213115976641 de fecha 03/08/2021_x000a__x000a_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_x000a_06/09/2021:  Se aporta como evidencia:_x000a_SS  20213116056261 de fecha 04/08/2021 relacionado con el contrato de interventoria 20221-2013 vinculado a su vez con el contrato de obra 2021-2020 _x000a_Informe de señalización  sin fecha, donde se describen las acciones impleme ntadas respecto al contrato 2021-2022 con interentoria a través del contrato 2021-20215_x000a_SS 20213115974371 de fecha 03/08/2021 relacionado con el contrato de interventoria 20221-2016 vinculado a su vez con el contrato de obra 2021-2023 _x000a_SS 20213116055901  y 20213116054951 fecha 04/08/2021 relacionado con el contrato de interventoria 20221-2017 vinculado a su vez con el contrato de obra 2021-2024 _x000a_SS  20213115976631  y 20213115976641 fecha 03/08/2021 relacionado con el contrato de interventoria 20221-2018 vinculado a su vez con el contrato de obra 2021-2025 _x000a__x000a_09/08/2021: No se aporta evidencia del avance de la gestión realizada para dar cumplimiento a la acción formulada"/>
  </r>
  <r>
    <s v="2021-06-18"/>
    <s v="MOVILIDAD"/>
    <s v="SECRETARIA DISTRITAL DE MOVILIDAD - SDM"/>
    <s v="113"/>
    <x v="1"/>
    <x v="3"/>
    <s v="3.1.3.1.3"/>
    <n v="1"/>
    <s v="DIRECCIÓN SECTOR MOVILIDAD"/>
    <x v="0"/>
    <s v="Control Gestión"/>
    <s v="Gestión Contractual"/>
    <s v="HALLAZGO ADMINISTRATIVO CON PRESUNTA INCIDENCIA DISCIPLINARIA DEBIDO A QUE NO SE HA SUSCRITO EL ACTA DE TERMINACIÓN, DESPUÉS DE TRES (3) MESES DE FINALIZADO EL PLAZO DE EJECUCIÓN DEL CONTRATO DE OBRA NO. 2019-1782."/>
    <s v="X"/>
    <s v="X"/>
    <m/>
    <s v="LOS TIEMPOS DE REVISIÓN DE LA DOCUMENTACIÓN ENTRE  INTERVENTORÍA Y OBRA SON AMPLIOS"/>
    <s v="SOLICITAR EN LA REUNIÓN DE APERTURA DE LOS CONTRATOS DE OBRA E INTERVENTORÍA A LOS DIRECTORES Y REPRESENTANTES LEGALES,   ELABORAR EL ACTA DE TERMINACIÓN AL MENOR TIEMPO POSIBLE UNA VEZ FINALIZADA LA EJECUCIÓN DEL CONTRATO"/>
    <s v="ACTA DE REUNIÓN"/>
    <s v="ACTAS DE REUNIÓN SUSCRITAS / REUNIONES DE APERTURA DE CONTRATOS CON ZONAS DE SEÑALIZACIÓN ADJUDICADAS *100"/>
    <n v="1"/>
    <s v=" "/>
    <s v="2021-07-01"/>
    <x v="0"/>
    <s v=" "/>
    <x v="0"/>
    <x v="1"/>
    <x v="1"/>
    <n v="100"/>
    <n v="100"/>
    <x v="0"/>
    <d v="2022-01-05T00:00:00"/>
    <s v="María Janneth Romero M"/>
    <s v="05/01/2022: El proceso aporta como evidencia la justificación de la ejecució, donde presenta el siguiente argumento: &quot;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quot;_x000a__x000a_Conforme lo anterior y lo observado en el seguimiento relaizado el 08/11/2021, se evidencia el cumplimiento de lo formulado por lo cual se recomienda el cierre de la acción.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Acta de reunión de fecha 19/08/2021 _x000a_* Contratos 2021-2015 y 2021-2022: Radicado Orfeo  20213116346921  de fecha 20/08/2021. El acta presentada como evidencia no incluye información vinculada con la actividad_x000a_* Contratos 2021-2016 y 2021-2023: Acta Comite de Seguimiento No. 1 de fecha 11/08/2021 (Numeral 4)_x000a_* Contratos 2021-2017 y 2021-2024: No se aporta evidencia dentro del repositorio correspondiente_x000a_* Contratos 2021-2018 y 2021-2025: Acta de reunión del 18/08/2021 (Segundo parrafo)_x000a__x000a_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1.4"/>
    <n v="1"/>
    <s v="DIRECCIÓN SECTOR MOVILIDAD"/>
    <x v="0"/>
    <s v="Control Gestión"/>
    <s v="Gestión Contractual"/>
    <s v="HALLAZGO ADMINISTRATIVO CON PRESUNTA INCIDENCIA DISCIPLINARIA POR LAS DEFICIENCIAS EN EL MANEJO DEL ARCHIVO DE LA DOCUMENTACIÓN Y LA FALTA DE CONFIABILIDAD DE LA INFORMACIÓN ENTREGADA POR LA SDM, EN EL MARCO DEL CONTRATO DE OBRA NO. 2019-1782 –SEÑALIZACIÓN ZONA SUR OCCIDENTE."/>
    <s v="X"/>
    <s v="X"/>
    <m/>
    <s v="NO SE CUENTA CON UN REPOSITORIO DOCUMENTAL PARA LA CONSOLIDACIÓN Y ARCHIVO DE LA INFORMACIÓN DE LA EJECUCIÓN DEL CONTRATO DE INTERVENTORÍA"/>
    <s v="CREAR UN REPOSITORIO DOCUMENTAL  PARA CARGUE DE LOS SOPORTES DE EJECUCIÓN DE CADA   UNO DE LOS CONTRATOS DE INTERVENTORÍA DE SEÑALIZACIÓN"/>
    <s v="DRIVE CREADO E IMPLEMENTADO PARA CADA CONTRATO DE INTERVENTORÍA"/>
    <s v="DRIVE CREADO POR CONTRATO / NUMERO DE CONTRATOS DE INTERVENTORÍA DE SEÑALIZACIÓN ADJUDICADOS * 100"/>
    <n v="1"/>
    <s v="SUBDIRECCIÓN DE SEÑALIZACIÓN"/>
    <s v="2021-07-01"/>
    <x v="0"/>
    <s v=" "/>
    <x v="0"/>
    <x v="1"/>
    <x v="1"/>
    <n v="100"/>
    <n v="100"/>
    <x v="0"/>
    <d v="2021-12-09T00:00:00"/>
    <s v="María Janneth Romero M"/>
    <s v="09/11/2021: Conforme lo evaluado en el seguimiento al corte de octubre y en consideración a que el proceso aportó la correspondiente justificación,  se evidencia que se dió cumplimiento a la acción por lo cual se recomienda el cierre de la misma._x000a__x000a_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_x000a__x000a_Para poder evaluar el cierre de la acción (Eficacia y Eficiencia) se requiere al proceso que presente la correpondiente justificación en noviembre en el formato  PV01-PR01-F06 Justificación cumplimiento de hallazgo V 1.0_x000a__________________________________________________________x000a_08/10/2021: Si bien se aporta como evidencia la ruta del drive implementado https://drive.google.com/drive/searchq=owner:omdiaz%40movilidadbogota.gov.co., no se allega la justificación conforme la estructura adoptada por la entidad para evaluar la recomendación de cierre._x000a__x000a_Es importante precisar que en el drive se identifica de manera clara los repositorios dispuestos para los contratos de interventoria sin embargo esta organización no se encuentra bien definida para los contratos de obra._x000a__x000a_06/09/2021:  No se aporta evidencia de la implementación del drive cread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09/08/2021: Se aporta como evidencia el correo remitido a los supervisores en donde se evidencia que se comparte el drive creado (https://drive.google.com/drive/folders/1Yb72IaF6xyH7Rlnx44buYkYuB3g_QMwX?usp=sharing)._x000a__x000a_De la verificación realizada a la información dispuesta en éste se observa que se crearon las carpetas: _x000a_*2021-2015 Consorcio Inter Movilidad Zona 4_x000a_*2021-2016 HMV Proyectos SAS (Sub carpetas 1. Precontractual, 2 Contractual y 3. Post Contractual)_x000a_*2021-2017 K12 MAB Ingenieria del Valor SA._x000a_Las cuales se encuentran a la fecha del presente seguimiento vacias._x000a__x000a_Teniendo en cuenta que el nombre del indicador hace referencia a: DRIVE CREADO E IMPLEMENTADO PARA CADA CONTRATO DE INTERVENTORÍA, si bien se cumple la creación del drive, se mantiene abierta para evaluar la implementación del mismo._x000a__x000a_Se recomienda adelantar la gestión que permita validar la implementación del drive y asi garantizar la efectividad de la acción formulada y la subsanación de lo observado por el ente de control_x000a_ _x000a_"/>
  </r>
  <r>
    <s v="2021-06-18"/>
    <s v="MOVILIDAD"/>
    <s v="SECRETARIA DISTRITAL DE MOVILIDAD - SDM"/>
    <s v="113"/>
    <x v="1"/>
    <x v="3"/>
    <s v="3.1.3.2.1"/>
    <n v="1"/>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DEFINICIÓN DE HERRAMIENTA DE  SEGUIMIENTO"/>
    <s v="HERRAMIENTA DE TRABAJO Y CONTROL ESTABLECIDA (EXCEL)"/>
    <n v="1"/>
    <s v="SUBDIRECCIÓN ADMINISTRATIVA"/>
    <s v="2021-08-01"/>
    <x v="5"/>
    <s v=" "/>
    <x v="0"/>
    <x v="4"/>
    <x v="7"/>
    <n v="100"/>
    <n v="100"/>
    <x v="0"/>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2.1"/>
    <n v="2"/>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MENSUALES"/>
    <s v="Nº. DE SEGUIMIENTOS DOCUMENTADOS"/>
    <n v="10"/>
    <s v="SUBDIRECCIÓN ADMINISTRATIVA"/>
    <s v="2021-09-01"/>
    <x v="6"/>
    <s v=" "/>
    <x v="0"/>
    <x v="4"/>
    <x v="7"/>
    <n v="0"/>
    <n v="0"/>
    <x v="1"/>
    <d v="2022-02-08T00:00:00"/>
    <s v="Julie Andrea Martínez y Daniel Andres Garcia"/>
    <s v="08/02/2022 Seguimiento por Julie Martinez la acción se encuentra dentro de las fechas establecidas para la ejecución, no se recibio reporte por parte del proceso. Acción abierta _x000a__x000a_06/01/2022 seguimiento Julie Martinez se informa por el  area que se han realizado a la fecha dos reuniones de seguimiento a las obligaciones del contrato 2021-2164, las actas se encuentran en proceso de aprobacion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2.1"/>
    <n v="3"/>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BIMESTRAL DE SEGUIMIENTO"/>
    <s v="Nª. ACTAS DE REUNIÓN DE SEGUIMIENTO AL CONTRATO DE TRANSPORTE REALIZADOS"/>
    <n v="5"/>
    <s v="SUBDIRECCIÓN ADMINISTRATIVA"/>
    <s v="2021-09-01"/>
    <x v="6"/>
    <s v=" "/>
    <x v="0"/>
    <x v="4"/>
    <x v="7"/>
    <n v="0"/>
    <n v="0"/>
    <x v="1"/>
    <d v="2022-02-08T00:00:00"/>
    <s v="Julie Andrea Martínez y Daniel Andres Garcia"/>
    <s v="08/02/2022 Seguimiento por Julie Martinez la acción se encuentra dentro de las fechas establecidas para la ejecución, no se recibio reporte por parte del proceso. Acción abierta _x000a_06/01/2022 seguimiento Julie Martinez se informa por el  area que se han realizado a la fecha dos reuniones de seguimiento a las obligaciones del contrato 2021-2164, las actas se encuentran en proceso de aprobacion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3.1"/>
    <n v="1"/>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
    <s v="COMUNICACIÓN OFICIAL A CONTRATISTA"/>
    <s v="COMUNICACIÓN OFICIAL ENVIADA"/>
    <n v="1"/>
    <s v="SUBDIRECCIÓN ADMINISTRATIVA"/>
    <s v="2021-08-01"/>
    <x v="5"/>
    <s v=" "/>
    <x v="0"/>
    <x v="4"/>
    <x v="7"/>
    <n v="100"/>
    <n v="100"/>
    <x v="0"/>
    <d v="2021-09-08T00:00:00"/>
    <s v="Julie Andrea Martínez "/>
    <s v="08/09/2021 Seguimiento Julie Andrea Martinez se observa oficio al contratista con radicado 20216126138551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3.1"/>
    <n v="2"/>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HERRAMIENTA DE TRABAJO ESTABLECIDA"/>
    <s v="HERRAMIENTA DE TRABAJO Y CONTROL ESTABLECIDA (EXCEL)"/>
    <n v="1"/>
    <s v="SUBDIRECCIÓN ADMINISTRATIVA"/>
    <s v="2021-08-01"/>
    <x v="5"/>
    <s v=" "/>
    <x v="0"/>
    <x v="4"/>
    <x v="7"/>
    <n v="100"/>
    <n v="100"/>
    <x v="0"/>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3.1"/>
    <n v="3"/>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s v="Nº. DE SEGUIMIENTOS DOCUMENTADOS"/>
    <n v="10"/>
    <s v="SUBDIRECCIÓN ADMINISTRATIVA"/>
    <s v="2021-09-01"/>
    <x v="6"/>
    <s v=" "/>
    <x v="0"/>
    <x v="4"/>
    <x v="7"/>
    <n v="0"/>
    <n v="0"/>
    <x v="1"/>
    <d v="2022-02-08T00:00:00"/>
    <s v="Julie Andrea Martínez y Daniel Andres Garcia"/>
    <s v="08/02/2022 Seguimiento por Julie Martinez la acción se encuentra dentro de las fechas establecidas para la ejecución, no se recibio reporte por parte del proceso. Acción abierta _x000a__x000a_06/01/2022 seguimiento Julie Martinez se informa por el  area que se  han realizado a la fecha dos seguimientos a las obligaciones del contrato 2021-2164, mediante una herramienta desarrollada por la Subdirección Administrativa, para la verificación de las tareas, de manera semanal  las actas se encuentran en proceso de aprobacion.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3.1"/>
    <n v="4"/>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DE SEGUIMIENTO"/>
    <s v="Nª. ACTAS DE REUNIÓN DE SEGUIMIENTO AL CONTRATO DE TRANSPORTE REALIZADOS"/>
    <n v="5"/>
    <s v="SUBDIRECCIÓN ADMINISTRATIVA"/>
    <s v="2021-09-01"/>
    <x v="6"/>
    <s v=" "/>
    <x v="0"/>
    <x v="4"/>
    <x v="7"/>
    <n v="0"/>
    <n v="0"/>
    <x v="1"/>
    <d v="2022-02-08T00:00:00"/>
    <s v="Julie Andrea Martínez y Daniel Andres Garcia"/>
    <s v="08/02/2022 Seguimiento por Julie Martinez la acción se encuentra dentro de las fechas establecidas para la ejecución, no se recibio reporte por parte del proceso. Acción abierta _x000a__x000a_06/01/2022 seguimiento Julie Martinez se informa por el  area que se  han realizado a la fecha dos seguimientos a las obligaciones del contrato 2021-2164, mediante una herramienta desarrollada por la Subdirección Administrativa, para la verificación de las tareas, de manera semanal  las actas se encuentran en proceso de aprobacion.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4.1"/>
    <n v="1"/>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ADICIONAR AL INFORME  DE  ACTIVIDADES DEL CONTRATO DE INTERVENTORÍA DE SEÑALIZACIÓN LAS ACTIVIDADES ADELANTADAS POR LOS PROFESIONALES JURÍDICOS Y FINANCIEROS CUANDO CORRESPONDA"/>
    <s v="INFORME CON ACTIVIDADES DE PROFESIONAL JURÍDICO Y FINANCIERO"/>
    <s v="INFORME  CON ACTIVIDADES DE LOS PROFESIONALES JURÍDICOS Y FINANCIEROS /  INFORMES DE ACTIVIDADES MENSUALES  TOTALES * 100"/>
    <n v="0.3"/>
    <s v="SUBDIRECCIÓN DE SEÑALIZACIÓN"/>
    <s v="2021-07-01"/>
    <x v="7"/>
    <s v=" "/>
    <x v="0"/>
    <x v="1"/>
    <x v="1"/>
    <n v="0"/>
    <n v="0"/>
    <x v="1"/>
    <d v="2022-02-07T00:00:00"/>
    <s v="María Janneth Romero M"/>
    <s v="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_x000a__x000a_05/01/2022: El proceso aporta como evidencia la justificción del avance de la acción en los siguientes terminos:  &quot;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quot;_x000a__x000a_Conforme lo anterior y teniendo en cuenta que el plazo de ejecución es el 30/05/2022, se mantiene en estado abierta  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No se aporta evidencia dentro del repositorio correspondiente_x000a_* Contratos 2021-2018 y 2021-2025:  Informes de Señalización. Informe del 12/08/2021 al 11/09/2021 e informe del  12/09/2021 al 11/10/2021 _x000a__x000a_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4.1"/>
    <n v="2"/>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INCLUIR UN APARTADO DE  SEGURIDAD INDUSTRIAL DENTRO DEL INFORME MENSUAL DE ACTIVIDADES JUNTO CON SUS EVIDENCIAS"/>
    <s v="INFORME MENSUAL CON APARTADO DE SEGURIDAD INDUSTRIAL Y EVIDENCIAS"/>
    <s v="INFORME DE ACTIVIDADES CON APARTADO DE SEGURIDAD INDUSTRIAL Y EVIDENCIAS /  INFORMES DE ACTIVIDADES MENSUALES  TOTALES * 100"/>
    <n v="1"/>
    <s v="SUBDIRECCIÓN DE SEÑALIZACIÓN"/>
    <s v="2021-07-01"/>
    <x v="7"/>
    <s v=" "/>
    <x v="0"/>
    <x v="1"/>
    <x v="1"/>
    <n v="0"/>
    <n v="0"/>
    <x v="1"/>
    <d v="2022-02-07T00:00:00"/>
    <s v="María Janneth Romero M"/>
    <s v="07/02/2022: No se aporta evidencia que permita evaluar el avance de la gestión adelantada en el periodo evaluado.  Si bien la acción se encuentra dentro del plazo de ejecución, se debe dar cumplimiento de manera integral en coherencia con la acción, la meta y el indicador._x000a__x000a_05/01/2022: El proceso aporta como evidencia la justificción del avance de la acción en los siguientes terminos: &quot;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quot;_x000a__x000a_Conforme lo anterior y teniendo en cuenta que el plazo de ejecución es hasta el 30/05/2022, se mantiene en estado abierta_x000a_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Informe Mensual Tecnico SST No. 001 Contrato 2021-2017_x000a_* Contratos 2021-2018 y 2021-2025:  Informes de Señalización. Informe del 12/08/2021 al 11/09/2021 e informe del  12/09/2021 al 11/10/2021 _x000a__x000a_Conforme lo anterior se observa que se cumple parcialmente la acción formulada  sobre los contratos 2020-2013, 2021-2020, 2021-2014 y 2021-2021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l avance de la gestión realizada para dar cumplimiento a la acción formulada._x000a__x000a_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4.1"/>
    <n v="3"/>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CARGAR DE ACTAS DE COMITÉS TÉCNICOS SEMANALES AL DRIVE"/>
    <s v="ACTAS DE COMITÉS TÉCNICOS CARGADAS EN DRIVE"/>
    <s v="ACTAS CARGADAS EN DRIVE / NUMERO DE COMITÉS TOTALES CELEBRADOS"/>
    <n v="1"/>
    <s v="SUBDIRECCIÓN DE SEÑALIZACIÓN"/>
    <s v="2021-07-01"/>
    <x v="7"/>
    <s v=" "/>
    <x v="0"/>
    <x v="1"/>
    <x v="1"/>
    <n v="0"/>
    <n v="0"/>
    <x v="1"/>
    <d v="2022-02-07T00:00:00"/>
    <s v="María Janneth Romero M"/>
    <s v="07/02/2022: No se aporta evidencia que permita evaluar el avance de la gestión adelantada en el periodo evaluado.  Si bien la acción se encuentra dentro del plazo de ejecución, se debe dar cumplimiento de manera integral en coherencia con la acción, la meta y el indicador. _x000a__x000a_05/01/2022: Si bien se aporta como evidencia la justificación en los siguientes terminos: &quot;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quot;, sin embargo de la verificación realizada al repostorio se evidencia que no se subsana lo observado en los seguimientos anteriores por lo cual se mantiene la alerta presentada:_x000a__x000a_&quot;Se alerta nuevamente por el no cumplimiento integral de la acción... Por favor revisar de manera articulada la acción y el indicador, el cual establece que son actas semanales sin excepción. &quot;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 Por favor revisar de manera articulada la acción y el indicador, el cual establece que son actas semanales sin excepción.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No se aporta evidencia dentro del repositorio correspondiente _x000a_* Contratos 2021-2016 y 2021-2023: No se aporta evidencia dentro del repositorio correspondiente _x000a_* Contratos 2021-2017 y 2021-2024: Se aporta evidencia dentro del repositorio de las actas de comite semanal desde el 18/08/201 hasta el 27/10/2021_x000a_* Contratos 2021-2018 y 2021-2025: No se aporta evidencia dentro del repositorio correspondiente _x000a__x000a_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  las actas semanales de septiembre, asi como tampoco se aporto la gestión realizada correspondiente a julio y agosto._x000a__x000a_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6/09/2021:  No se aporta evidencia de  las actas semanales de agosto, asi como tampoco se aporto la gestión realizada correspondiente a juli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9/08/2021: No se aporta evidencia que permita validar la ejecución en julio de la acción formulada: CARGAR DE ACTAS DE COMITÉS TÉCNICOS SEMANALES AL DRIVE con inicio el 01/07/2021"/>
  </r>
  <r>
    <s v="2021-06-18"/>
    <s v="MOVILIDAD"/>
    <s v="SECRETARIA DISTRITAL DE MOVILIDAD - SDM"/>
    <s v="113"/>
    <x v="1"/>
    <x v="3"/>
    <s v="3.1.3.5.1"/>
    <n v="1"/>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
    <s v="DISEÑO DE PROTOCOLO DE ACTIVACIÓN"/>
    <s v="NÚMERO DE PROTOCOLOS DE ACTIVACIÓN DE INICIO DE ACTIVIDADES PARA LA APERTURA DE CADA FRENTE DE OBRA ELABORADOS."/>
    <n v="1"/>
    <s v="SUBDIRECCIÓN DE SEMAFORIZACIÓN"/>
    <s v="2021-07-01"/>
    <x v="7"/>
    <s v=" "/>
    <x v="0"/>
    <x v="1"/>
    <x v="8"/>
    <n v="100"/>
    <n v="100"/>
    <x v="0"/>
    <d v="2022-02-04T00:00:00"/>
    <s v="María Janneth Romero M"/>
    <s v="04/02/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El documento se encuentra debidamente firmado por las partes._x000a__x000a_De igual manera se aporta el pantallazo del cargue de éste en la plataforma SECOP, con lo cual se subsana lo observado en seguimientos anteriores._x000a__x000a_De acuerdo a lo evidenciado se observa que la acción se cumple en términos de eficacia por lo que se recomienda su cierre_x000a__x000a_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_x000a__x000a_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_x000a__x000a_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_x000a__x000a_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No se aporta evidencia del avance de la gestión realizada para dar cumplimiento a la acción formulada"/>
  </r>
  <r>
    <s v="2021-06-18"/>
    <s v="MOVILIDAD"/>
    <s v="SECRETARIA DISTRITAL DE MOVILIDAD - SDM"/>
    <s v="113"/>
    <x v="1"/>
    <x v="3"/>
    <s v="3.1.3.5.1"/>
    <n v="2"/>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REALIZAR POR PARTE DEL SUPERVISOR DE LA INTERVENTORÍA VISITAS ALEATORIAS A FRENTES DE OBRA PARA VALIDAR LA INFORMACIÓN CONTENIDA  EN EL PROTOCOLO DE ACTIVACIÓN DE INICIO DE ACTIVIDADES EN CONTRATOS DE OBRA CIVIL."/>
    <s v="VISITAS A FRENTES DE OBRA"/>
    <s v="NÚMERO DE FRENTES DE OBRA VISITADOS EN EL MES / TOTAL DE FRENTES DE OBRA ABIERTOS DE OBRA CIVIL EN EL MES"/>
    <n v="0.1"/>
    <s v="SUBDIRECCIÓN DE SEMAFORIZACIÓN"/>
    <s v="2021-10-01"/>
    <x v="7"/>
    <s v=" "/>
    <x v="0"/>
    <x v="1"/>
    <x v="8"/>
    <n v="0"/>
    <n v="0"/>
    <x v="1"/>
    <d v="2022-02-04T00:00:00"/>
    <s v="María Janneth Romero M"/>
    <s v="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_x000a__x000a_Conforme lo anterior se recomienda documentar integralmente la gestión adelantada en coherencia con la acción 1 y articularla con lo formulado en el indicador y el plazo formulado de ejecución._x000a__x000a_03/01/2022: Si bien se aporta la siguiente justificación: &quot;Por medio del presente se informa que a la fecha el contrato de Obras Civiles 2021 2516 se encuentra a la espera de la aprobación de la Licencia de excavación para iniciar obras, por lo cual no se han desarrollado las visitas establecidas.&quot;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_x000a__x000a_Conforme lo anterior se recomienda documentar integralmente la gestión adelantada en coherencia con la acción 1 y articularla con lo formulado en el indicador_x000a__x000a__x000a_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La acción se programo para iniciar su ejecución en octubre"/>
  </r>
  <r>
    <s v="2021-06-18"/>
    <s v="MOVILIDAD"/>
    <s v="SECRETARIA DISTRITAL DE MOVILIDAD - SDM"/>
    <s v="113"/>
    <x v="1"/>
    <x v="3"/>
    <s v="3.1.3.6.1"/>
    <n v="1"/>
    <s v="DIRECCIÓN SECTOR MOVILIDAD"/>
    <x v="0"/>
    <s v="Control Gestión"/>
    <s v="Gestión Contractual"/>
    <s v="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
    <s v="X"/>
    <s v="X"/>
    <m/>
    <s v="NO SE CONTEMPLO DENTRO DE LOS PLIEGOS DE CONDICIONES Y CONTRATO EL TIEMPO DE SUBSANACIÓN PARTIENDO DE QUE EL CONTRATISTA DEBE CUMPLIR A CABALIDAD CON LOS REQUISITOS ESTABLECIDOS."/>
    <s v="REALIZAR UN REPORTE DE VALIDACIÓN DE CONGRUENCIA  DE PLAZOS Y REQUISITOS QUE DEBE EVALUAR LA INTERVENTORÍA ANTES DE LA SUSCRIPCIÓN DEL ACTA DE INICIO FORMULADOS PARA EL ANEXO COMPLEMENTARIO DEL PROCESO DE SELECCIÓN PARA EL CONTRATO DE OBRAS CIVILES."/>
    <s v="REPORTE DE VALIDACIÓN DE PLAZOS Y REQUISITOS"/>
    <s v="REPORTE PARA LA VALIDACIÓN DE PLAZOS Y REQUISITOS EN EL ANEXO COMPLEMENTARIO DEL PROCESO DE SELECCIÓN PARA EL CONTRATO DE OBRAS CIVILES."/>
    <n v="1"/>
    <s v="SUBDIRECCIÓN DE SEMAFORIZACIÓN"/>
    <s v="2021-07-01"/>
    <x v="0"/>
    <s v=" "/>
    <x v="0"/>
    <x v="1"/>
    <x v="8"/>
    <n v="100"/>
    <n v="100"/>
    <x v="0"/>
    <d v="2022-01-06T00:00:00"/>
    <s v="María Janneth Romero M"/>
    <s v="06/01/2022: Se aporta como evidencia el pantallazo de reporte en SECOP, el acta de inicio y la minuta del contrato 2021-2516 suscrito en diciembre de 2021; asi como Acta de validación y lista de asistencia consolidación _x000a__x000a_Conforme lo anterior y lo expuesto por el proceso en la justificación se recomienda el cierre de la acción_x000a__x000a_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_x000a__x000a_ALERTA DE INCUMPLIMIENTO _x000a__x000a_08/11/2021: No se aporta evidencia del avance de ejecución de la acción,  por lo cual se genera la misma alerta presentada por la OCI en el seguimiento realizado el 08/10/2021 y se reitera la alerta presentada en el seguimiento antes referenciado._x000a__x000a_08/10/2021: Teniendo en cuenta la observación presentada por la OCI en el seguimiento anterior: &quot;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 no se presenta evidencia o justificación que aclare lo observado por la OCI.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_x000a__x000a_09/08/2021: No se aporta evidencia del avance de la gestión realizada para dar cumplimiento a la acción formulada"/>
  </r>
  <r>
    <s v="2021-06-18"/>
    <s v="MOVILIDAD"/>
    <s v="SECRETARIA DISTRITAL DE MOVILIDAD - SDM"/>
    <s v="113"/>
    <x v="1"/>
    <x v="3"/>
    <s v="3.2.1.1.1"/>
    <n v="1"/>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FICHAS DE PROYECTOS DE INVERSIÓN A CARGO DE LA SGM PROGRAMADAS)*100"/>
    <n v="1"/>
    <s v="SUBSECRETARÍA DE GESTIÓN DE LA MOVILIDAD"/>
    <s v="2021-07-01"/>
    <x v="0"/>
    <s v=" "/>
    <x v="0"/>
    <x v="1"/>
    <x v="9"/>
    <n v="100"/>
    <n v="100"/>
    <x v="0"/>
    <d v="2022-01-03T00:00:00"/>
    <s v="María Janneth Romero M"/>
    <s v="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_x000a__x000a_Conforme la evidencia aportada asi como la justificación presentada se recomienda el cierre de la acción.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2.1.1.1"/>
    <n v="2"/>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100"/>
    <n v="100"/>
    <x v="0"/>
    <d v="2021-12-09T00:00:00"/>
    <s v="Vieinery Piza Olarte"/>
    <s v="17/09/2021:  El proceso aporta como evidencia la actualización del procedimiento PE01-PR01 Versión 9.0 de fecha 03-08-2021 ,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x v="1"/>
    <x v="3"/>
    <s v="3.2.1.1.1"/>
    <n v="3"/>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0"/>
    <n v="0"/>
    <x v="1"/>
    <d v="2021-12-09T00:00:00"/>
    <m/>
    <m/>
  </r>
  <r>
    <s v="2021-06-18"/>
    <s v="MOVILIDAD"/>
    <s v="SECRETARIA DISTRITAL DE MOVILIDAD - SDM"/>
    <s v="113"/>
    <x v="1"/>
    <x v="3"/>
    <s v="3.2.1.2.1"/>
    <n v="1"/>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PROYECTOS DE INVERSIÓN A CARGO DE LA SPM PROGRAMADAS)*100"/>
    <n v="1"/>
    <s v="SUBSECRETARÍA DE POLÍTICA DE MOVILIDAD"/>
    <s v="2021-07-01"/>
    <x v="0"/>
    <s v=" "/>
    <x v="0"/>
    <x v="7"/>
    <x v="12"/>
    <n v="100"/>
    <n v="100"/>
    <x v="0"/>
    <d v="2022-01-11T00:00:00"/>
    <s v="Guillermo Delgadillo Molano"/>
    <s v="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_x000a_Conforme lo anterior y la justificación presentada, se observa que se da cumplimiento a lo formulado dentro de los términos previstos, por lo cual se recomienda el cierre de la acción._x000a_"/>
  </r>
  <r>
    <s v="2021-06-18"/>
    <s v="MOVILIDAD"/>
    <s v="SECRETARIA DISTRITAL DE MOVILIDAD - SDM"/>
    <s v="113"/>
    <x v="1"/>
    <x v="3"/>
    <s v="3.2.1.2.1"/>
    <n v="2"/>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100"/>
    <n v="100"/>
    <x v="0"/>
    <d v="2021-12-09T00:00:00"/>
    <s v="Vieinery Piza Olarte"/>
    <s v="17/09/2021:  El proceso aporta como evidencia la actualización del procedimiento PE01-PR01 Versión 9.0 de fecha 03-08-2021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x v="1"/>
    <x v="3"/>
    <s v="3.2.1.2.1"/>
    <n v="3"/>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0"/>
    <n v="0"/>
    <x v="1"/>
    <d v="2021-12-09T00:00:00"/>
    <m/>
    <m/>
  </r>
  <r>
    <s v="2021-06-18"/>
    <s v="MOVILIDAD"/>
    <s v="SECRETARIA DISTRITAL DE MOVILIDAD - SDM"/>
    <s v="113"/>
    <x v="1"/>
    <x v="3"/>
    <s v="3.2.1.3.1"/>
    <n v="1"/>
    <s v="DIRECCIÓN SECTOR MOVILIDAD"/>
    <x v="0"/>
    <s v="Control de Resultados"/>
    <s v="Planes, Programas y Proyectos y/o Plan Estrátegico"/>
    <s v="HALLAZGO ADMINISTRATIVO POR DEFICIENCIAS EN EL PROCESO DE PLANEACIÓN AL PRESUPUESTAR MUCHOS MÁS RECURSOS DE LOS NECESARIOS PARA EL CUMPLIMIENTO DE METAS 3, 5, 6, 8 Y DEL 7587."/>
    <s v="X"/>
    <m/>
    <m/>
    <s v="EL CONTROL QUE EJERCEN LOS SUPERVISORES ACERCA DE LOS PAGOS DE PASIVOS EN LA VIGENCIA DE LOS CONTRATOS A SU CARGO,  NO RESULTA SER DEL TODO EFECTIVO."/>
    <s v="REALIZAR LA FIRMA DE UN ACTA DE COMPROMISO DEL PAGO DE LOS PASIVOS PROGRAMADOS, POR PARTE DE CADA SUPERVISOR, COMO PARTE DE LA PROGRAMACIÓN DEL ANTEPROYECTO DE PRESUPUESTO PARA LA VIGENCIA 2022"/>
    <s v="ACTAS DE COMPROMISO FIRMADAS POR LOS SUPERVISORES"/>
    <s v="(NO. DE ACTAS DE COMPROMISO FIRMADAS / NO. DE CONTRATOS CON PASIVOS PROGRAMADOS PARA PAGO EN LA VIGENCIA 2022)*100"/>
    <n v="0.8"/>
    <s v="SUBSECRETARÍA DE GESTIÓN DE LA MOVILIDAD"/>
    <s v="2021-07-01"/>
    <x v="0"/>
    <s v=" "/>
    <x v="0"/>
    <x v="1"/>
    <x v="9"/>
    <n v="100"/>
    <n v="100"/>
    <x v="0"/>
    <d v="2022-01-05T00:00:00"/>
    <s v="María Janneth Romero M"/>
    <s v="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_x000a__x000a_Conforme lo anterior se evidencia que la acción se ejecuto en los terminos formulados por lo cual se recomienda el cierre.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2.3.1"/>
    <n v="1"/>
    <s v="DIRECCIÓN SECTOR MOVILIDAD"/>
    <x v="0"/>
    <s v="Control de Resultados"/>
    <s v="Planes, Programas y Proyectos y/o Plan Estrátegico"/>
    <s v="HALLAZGO ADMINISTRATIVO CON PRESUNTA INCIDENCIA DISCIPLINARIA POR CUANTO NO SE HAN IMPLEMENTADO LAS MEDIDAS CONDUCENTES AL APROVECHAMIENTO DEL ESPACIO PÚBLICO PARA ESTACIONAMIENTO EN VÍA QUE LE GENEREN A LA ADMINISTRACIÓN UN INGRESO ADICIONAL."/>
    <s v="X"/>
    <s v="X"/>
    <m/>
    <s v="LA SDM DEBE BUSCAR ACCIONES EFICACES A TRAVÉS DE MODELOS Y/O ALIANZAS PARA EL APROVECHAMIENTO DEL ESTACIONAMIENTO EN VÍA EN LA CIUDAD."/>
    <s v="DAR APERTURA A LA FASE 1 PARA LA PRESTACIÓN DEL SERVICIO DE ESTACIONAMIENTO EN VÍA."/>
    <s v="FASE 1 DE LA PRESTACIÓN DE SERVICIO DE ESTACIONAMIENTO EN VÍA INICIADA"/>
    <s v="FASE 1 INICIADA"/>
    <n v="1"/>
    <s v="SUBSECRETARÍA DE GESTIÓN DE LA MOVILIDAD."/>
    <s v="2021-10-01"/>
    <x v="0"/>
    <s v=" "/>
    <x v="0"/>
    <x v="1"/>
    <x v="9"/>
    <n v="100"/>
    <n v="100"/>
    <x v="0"/>
    <d v="2022-01-03T00:00:00"/>
    <s v="María Janneth Romero M"/>
    <s v="03/01/2022:  Se aporta como evidencia la presentación del lanzamiento del servicio de estacionamiento en via  asi como registro fotográfico. Lo anterior aunado a la justificación presentada por el proceso da cuenta de la ejecución de  la acción por lo que se recomienda su cierre.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6-18"/>
    <s v="MOVILIDAD"/>
    <s v="SECRETARIA DISTRITAL DE MOVILIDAD - SDM"/>
    <s v="113"/>
    <x v="1"/>
    <x v="3"/>
    <s v="3.3.1.1.1"/>
    <n v="1"/>
    <s v="DIRECCIÓN SECTOR MOVILIDAD"/>
    <x v="0"/>
    <s v="Control Financiero"/>
    <s v="Estados Financieros"/>
    <s v="HALLAZGO ADMINISTRATIVO CON PRESUNTA INCIDENCIA DISCIPLINARIA POR DIFERENCIAS EN LA INFORMACIÓN CONTABLE DE PRESCRIPCIONES Y DEPURACIÓN CONTABLE DE CARTERA DE COMPARENDOS."/>
    <s v="X"/>
    <s v="X"/>
    <m/>
    <s v="LOS CONTROLES Y SISTEMAS DE INFORMACIÓN SON INEFECTIVOS YA QUE NO CUENTAN CON LA CONSOLIDACIÓN Y CENTRALIZACIÓN DE LA INFORMACIÓN DE LOS ACTOS ADMINISTRATIVOS PRESCRIPTIVOS QUE GARANTICEN EL DEBIDO CONTROL Y FACILITEN SU VERIFICACIÓN."/>
    <s v="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s v="MESAS DE TRABAJO"/>
    <s v="MESAS DE TRABAJO REALIZADAS"/>
    <n v="12"/>
    <s v="SUBSECRETARÍA DE GESTIÓN JURÍDICA - SUBSECRETARÍA DE GESTIÓN CORPORATIVA"/>
    <s v="2021-07-01"/>
    <x v="6"/>
    <s v=" "/>
    <x v="0"/>
    <x v="8"/>
    <x v="13"/>
    <n v="0"/>
    <n v="0"/>
    <x v="1"/>
    <d v="2022-02-08T00:00:00"/>
    <s v="Liliana Montes "/>
    <s v="8/02/22 : Mesa de trabajo de fecha 13/01/2022 con la Subsecretaria Juridica, Corporativa , Dirección de cobro, Sub financiera, con el siguiente orden del dia con el fin de subsanar las debilidades que dieron lugar al hallazgo: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0701/2022: mesa de trabajo del 13/12/2021   entre las subsecretarías de gestión corporativa y gestión jurídica, Direccion de cobroma fin de revisar las inconsistencias presentadas  y realizar los respectivos ajustes. Sigue en ejecucion dada la periodicidad establecida._x000a_7/12/2021:  mesa de trabajo del 24/11/2021   entre las subsecretarías de gestión corporativa y gestión jurídica,_x000a_a fin de revisar las inconsistencias presentadas con la base que se remite a Subdirección_x000a_Financiera y que relaciona los actos administrativos, para proceder a realizar la conciliación_x000a_contable correspondiente._x000a_8/11/2021: Se realiza mesa de trabajo el 4/10/2021   con el siguiente orden del dia:_x000a_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emplear mejoras o ajustes que conduzcan a mitigar inconsistencias en la información que reporta de la_x000a_Cartera. _x000a_● Transporte público depuración._x000a_● Varios_x000a__x000a_8/10/2021:  Reunion de seguimiento mensual de cartera  entre la Direccion de Cobro , Subsecretaria de Gestión Juridica,  Sub gestion juridica, Sub Financiera: Se cita el hallazgo administrativo con presunta incidencia disciplinaria por diferencias en la información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 Se adelanta seguimiento para verificar cuenta 1-3-11-04-011._x000a_8/09/2021:  El dia 2 de agosto se raliza mesa de trabajo con  Financiera, gestion de cobro,corporatira y gestion juridica, en la cual se analizaron los datos y cifras ,se establece plan de tranajo con respecto a las actividades de_x000a_prescripción y aplicaciones de la misma para los meses de mes de enero a junio de 2021. En ejecucion._x000a__x000a_09/08/2021 Seguimiento Julie Martinez, el área no remite seguimiento. Las acciones se encuentra dentro del plazo de ejecución planificado."/>
  </r>
  <r>
    <s v="2021-06-18"/>
    <s v="MOVILIDAD"/>
    <s v="SECRETARIA DISTRITAL DE MOVILIDAD - SDM"/>
    <s v="113"/>
    <x v="1"/>
    <x v="3"/>
    <s v="3.3.1.1.2"/>
    <n v="1"/>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REALIZAR LA CORRECCIÓN DEL REGISTRO DE ACUERDO AL CATALOGO GENERAL DE CUENTAS Y LOS PROCEDIMIENTOS ESTABLECIDOS PROPIOS DEL ÁREA."/>
    <s v="REGISTRO DE INFORMACION CONTABLE"/>
    <s v="REGISTRO DE INFORMACION CONTABLE DE ACUERDO AL CATALOGO GENERAL DE CUENTAS"/>
    <n v="1"/>
    <s v="SUBDIRECCIÓN FINANCIERA"/>
    <s v="2021-07-01"/>
    <x v="0"/>
    <s v=" "/>
    <x v="0"/>
    <x v="4"/>
    <x v="14"/>
    <n v="100"/>
    <n v="100"/>
    <x v="0"/>
    <d v="2022-01-06T00:00:00"/>
    <s v="Julie Andrea Martínez "/>
    <s v="06/01/2021 Seguimiento Julie Martinez se eviedncia el  reporte  donde se incluye la casilla &quot;Fecha de aplicación en SICON&quot; del 2021 ,  se  sugiere el cierre de la actividad  programada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1.2"/>
    <n v="2"/>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ADELANTAR UNA CAPACITACIÓN Y/O SOCIALIZACIÓN."/>
    <s v="CAPACITACIÓN"/>
    <s v="NO.CAPACITACIONES Y/O SOCIALIZACIONES REALIZADAS"/>
    <n v="1"/>
    <s v="SUBDIRECCIÓN FINANCIERA"/>
    <s v="2021-07-01"/>
    <x v="0"/>
    <s v=" "/>
    <x v="0"/>
    <x v="4"/>
    <x v="14"/>
    <n v="100"/>
    <n v="100"/>
    <x v="0"/>
    <d v="2022-01-06T00:00:00"/>
    <s v="Julie Andrea Martínez "/>
    <s v="06/01/2021 Seguimiento Julie Martinez se eviedncia el acta del 29 de octubre del 2021 donde se realiza la capacitacion sobre deteriorio de cartera  y los soportes respectivos, se  sugiere el cierre de la actividad  programada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2.1"/>
    <n v="1"/>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CONVOCAR MESAS DE TRABAJO, CON EL FIN DE DETERMINAR EL PROCESO DE REGISTRO CONTABLE DE CASOS EXCEPCIONALES (VALORACIÓN DIFERENTE A SIPROJ WEB CON DIFERENCIAS ALTAMENTE REPRESENTATIVAS)"/>
    <s v="EJECUCIÓN DE MESAS DE TRABAJO"/>
    <s v="MESAS DE TRABAJO REALIZADAS"/>
    <n v="2"/>
    <s v="SUBSECRETARÍA DE GESTIÓN CORPORATIVA - SUBDIRECCIÓN FINANCIERA"/>
    <s v="2021-07-01"/>
    <x v="0"/>
    <s v=" "/>
    <x v="0"/>
    <x v="4"/>
    <x v="15"/>
    <n v="100"/>
    <n v="100"/>
    <x v="0"/>
    <d v="2022-01-06T00:00:00"/>
    <s v="Julie Andrea Martínez "/>
    <s v="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_x000a__x000a_09/12/2021  seguimiento  Julie Martinez  no se recibió por parte del proceso seguimiento de esta acción sin embargo la acción se encuentra dentro de los términos establecidos por el proceso para su ejecución 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2.1"/>
    <n v="2"/>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EJECUTAR MESAS DE TRABAJO TRIMESTRALES CON EL OBJETIVO DE REALIZAR UNA CONCILIACIÓN PREVIA AL REPORTE DEL CONTINGENTE"/>
    <s v="EJECUCIÓN DE MESAS DE TRABAJO"/>
    <s v="MESAS DE TRABAJO REALIZADAS"/>
    <n v="4"/>
    <s v="DIRECCIÓN DE REPRESENTACIÓN JUDICIAL - SUBDIRECCIÓN FINANCIERA"/>
    <s v="2021-07-01"/>
    <x v="6"/>
    <s v=" "/>
    <x v="0"/>
    <x v="8"/>
    <x v="16"/>
    <n v="0"/>
    <n v="0"/>
    <x v="1"/>
    <d v="2022-02-08T00:00:00"/>
    <s v="Liliana Montes "/>
    <s v="8/02/2022:  No se presento avances para este corte, se recomienda cumplir con la ejecucion de la acción conforme a su periodicidad (mesa trimestral)_x000a_8/01/2022: Continua en ejecucion de acuerdo a la periodicidad, no se presenta para este periodo avance._x000a_8/11/2021:   Primera mesa trismestral  cuyo orden del dia; _x000a_1. Revisar el reporte generado de SIPROJ para efectos contables_x000a_2. Socialización de formato de conciliación SIPROJ 2021-3_x000a__x000a_8/10/2021: La accion quedo contemplada con periodicidad trimestral aun no es tiempo de reportar avances,_x000a_/9/2021.Sin avances_x000a__x000a__x000a_09/08/2021 Seguimiento Julie Martinez, el área no remite seguimiento. Las acciones se encuentra dentro del plazo de ejecución planificado."/>
  </r>
  <r>
    <s v="2021-06-18"/>
    <s v="MOVILIDAD"/>
    <s v="SECRETARIA DISTRITAL DE MOVILIDAD - SDM"/>
    <s v="113"/>
    <x v="1"/>
    <x v="3"/>
    <s v="3.3.1.2.2"/>
    <n v="1"/>
    <s v="DIRECCIÓN SECTOR MOVILIDAD"/>
    <x v="0"/>
    <s v="Control Financiero"/>
    <s v="Estados Financieros"/>
    <s v="HALLAZGO ADMINISTRATIVO POR FALTA DE PROVISIÓN CONTABLE DEL PROCESO 2018-00115."/>
    <s v="X"/>
    <m/>
    <m/>
    <s v="DEFICIENCIAS EN EL CONTROL Y SEGUIMIENTO A LA ALIMENTACIÓN DE LOS PROCESOS Y LAS PROVISIONES CONTABLES ATINENTES A LOS LITIGIOS Y DEMANDAS EN CONTRA DE LA SDM, EN LOS SISTEMAS DE INFORMACIÓN CORRESPONDIENTE."/>
    <s v="REALIZAR SEGUIMIENTO AL REGISTRO Y CALIFICACIÓN DE LOS PROCESOS CADA TRES MESES PREVIA APERTURA DEL MÓDULO DE CONTINGENTE JUDICIAL EN EL APLICATIVO SIPROJWEB"/>
    <s v="SEGUIMIENTO"/>
    <s v="SEGUIMIENTOS EFECTUADOS /SEGUIMIENTOS PROGRAMADOS *100"/>
    <n v="1"/>
    <s v="DIRECCIÓN DE REPRESENTACIÓN JUDICIAL"/>
    <s v="2021-07-01"/>
    <x v="6"/>
    <s v=" "/>
    <x v="0"/>
    <x v="9"/>
    <x v="17"/>
    <n v="0"/>
    <n v="0"/>
    <x v="1"/>
    <d v="2022-02-08T00:00:00"/>
    <s v="Liliana Montes "/>
    <s v="8/02/202:  Dado la periodicidad (cada 3 meses) no se reporta avance para este corte._x000a_7/01/2022: Acta de seguimiento del 29/11/2021  cuyo orden del dia fue verificacion de auditoria y seguimiento al contingente.  Continua su ejecución._x000a_8/11/2021:  Se aporta lista de asistencia al seguimiento de registro y califiacion de procesos , sin embargo no se aporta acta producto de dicho seguimiento. _x000a_8/10/2021: Acta del 16/09/2021 &quot;revision de procesos para la calificacon del Contingente  judicial&quot;"/>
  </r>
  <r>
    <s v="2021-06-18"/>
    <s v="MOVILIDAD"/>
    <s v="SECRETARIA DISTRITAL DE MOVILIDAD - SDM"/>
    <s v="113"/>
    <x v="1"/>
    <x v="3"/>
    <s v="3.3.1.6.1"/>
    <n v="1"/>
    <s v="DIRECCIÓN SECTOR MOVILIDAD"/>
    <x v="0"/>
    <s v="Control Financiero"/>
    <s v="Estados Financieros"/>
    <s v="HALLAZGO ADMINISTRATIVO CON PRESUNTA INCIDENCIA DISCIPLINARIA POR FALTA DE DEPURACIÓN CONTABLE Y FALLAS EN LA PRESENTACIÓN Y SEGUIMIENTO DEL PLAN DE SOSTENIBILIDAD CONTABLE."/>
    <s v="X"/>
    <s v="X"/>
    <m/>
    <s v="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
    <s v="ESTABLECER UN CRONOGRAMA DE VERIFICACIÓN PARA LA DEPURACIÓN CONTABLE CON LAS ÁREAS CORRESPONDIENTES"/>
    <s v="EJECUCIÓN DE CRONOGRAMA"/>
    <s v="CRONOGRAMA REALIZADO Y CUMPLIDO / CRONOGRAMA PROGRAMADO *100"/>
    <n v="1"/>
    <s v="SUBDIRECCIÓN FINANCIERA"/>
    <s v="2021-07-01"/>
    <x v="6"/>
    <s v=" "/>
    <x v="0"/>
    <x v="4"/>
    <x v="14"/>
    <n v="0"/>
    <n v="0"/>
    <x v="1"/>
    <d v="2022-02-08T00:00:00"/>
    <s v="Julie Andrea Martínez y Daniel Andres Garcia"/>
    <s v="08/02/2022 Seguimiento Julie Marti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_x000a__x000a_06/01/2022 seguimiento julie martinez se evidencia el cronograma del comite tecnico de sostenibilidad contable y actas de reunion del 28 de junio,  31 de agosto,  21 de septiembre,  5 y 11 de noviembre,  3 de diciembre, y la resolucion No 93497 del 2021.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7.1"/>
    <n v="1"/>
    <s v="DIRECCIÓN SECTOR MOVILIDAD"/>
    <x v="0"/>
    <s v="Control Financiero"/>
    <s v="Estados Financieros"/>
    <s v="HALLAZGO ADMINISTRATIVO POR FALENCIAS EN LAS CONCILIACIONES DE LAS OPERACIONES RECÍPROCAS DE LA SDM."/>
    <s v="X"/>
    <m/>
    <m/>
    <s v="FALTA DE VERIFICACIÓN, SEGUIMIENTO, CONCILIACIÓN Y COMUNICACIÓN OPORTUNOS CON LAS ENTIDADES QUE REPORTAN OPERACIONES RECÍPROCAS REALIZADAS CON LA SDM."/>
    <s v="ESTABLECER O ACTUALIZAR UN PROCEDIMIENTO ESPECÍFICO PARA LAS CONCILIACIONES DE LAS OPERACIONES RECÍPROCA (ENTRE ENTIDADES DEL ESTADO)."/>
    <s v="PROCEDIMIENTO"/>
    <s v="PROCEDIMIENTO PUBLICADO"/>
    <n v="1"/>
    <s v="SUBDIRECCIÓN FINANCIERA"/>
    <s v="2021-07-01"/>
    <x v="0"/>
    <s v=" "/>
    <x v="0"/>
    <x v="4"/>
    <x v="14"/>
    <n v="100"/>
    <n v="100"/>
    <x v="0"/>
    <d v="2022-01-06T00:00:00"/>
    <s v="Julie Andrea Martínez "/>
    <s v="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d v="2021-06-18T00:00:00"/>
    <s v="MOVILIDAD"/>
    <s v="SECRETARIA DISTRITAL DE MOVILIDAD - SDM"/>
    <s v="113"/>
    <x v="1"/>
    <x v="3"/>
    <s v="3.3.2.1"/>
    <n v="1"/>
    <s v="DIRECCIÓN SECTOR MOVILIDAD"/>
    <x v="0"/>
    <s v="Control Financiero"/>
    <s v="Estados Financieros"/>
    <s v="HALLAZGO ADMINISTRATIVO POR FALTA DE INTERFACES CON EL APLICATIVO CONTABLE."/>
    <s v="X"/>
    <m/>
    <m/>
    <s v="FALTA DE PLANEACIÓN Y LINEAMIENTOS QUE CONDUZCAN A LA OPTIMIZACIÓN DE LOS SISTEMAS DE INFORMACIÓN DE LA ENTIDAD."/>
    <s v="GENERAR LA INTERFACE EN EL APLICATIVO CONTABLE"/>
    <s v="INTERFACES"/>
    <s v="NO. DE INTERFACES / NO TOTAL DE INTERFACES PROGRAMADAS *100"/>
    <n v="1"/>
    <s v="SUBDIRECCIÓN FINANCIERA"/>
    <s v="2021-07-01"/>
    <x v="0"/>
    <s v=" "/>
    <x v="0"/>
    <x v="4"/>
    <x v="14"/>
    <n v="100"/>
    <n v="100"/>
    <x v="0"/>
    <d v="2022-01-06T00:00:00"/>
    <s v="Julie Andrea Martínez "/>
    <s v="06/01/2022  seguimiento  Julie Martinez se evidencia el codigo fuente de la interfaz  y el comprobante de diario causacion de nomina con fecha 01/12/2021. se sugiere el cierre e la actividad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2.2"/>
    <n v="1"/>
    <s v="DIRECCIÓN SECTOR MOVILIDAD"/>
    <x v="0"/>
    <s v="Control Financiero"/>
    <s v="Estados Financieros"/>
    <s v="HALLAZGO ADMINISTRATIVO POR FALENCIAS EN LA CONCILIACIÓN DE SALDOS ENTRE EL ÁREA CONTABLE Y LAS DEMÁS DEPENDENCIAS DE LA ENTIDAD."/>
    <s v="X"/>
    <m/>
    <m/>
    <s v="FALTA DE SEGUIMIENTO DE LA TOTALIDAD DE LAS PARTIDAS CONTABLES EN RELACIÓN CON LAS ÁREAS DE GESTIÓN QUE GENERAN INFORMACIÓN QUE AFECTA LOS ESTADOS FINANCIEROS."/>
    <s v="IMPLEMENTAR FORMATO DE SEGUIMIENTO A LA GESTIÓN DE CONCILIACIONES CON LAS ÁREAS ENCARGADAS DE EMITIR INFORMACIÓN QUE AFECTA LOS ESTADOS FINANCIEROS."/>
    <s v="CONCILIACIONES"/>
    <s v="FORMATO Y CRONOGRAMA DE CONCILACIONES REALIZADO / FORMATO Y CRONOGRAMA DE CONCILACIONES PROGRAMADO*100"/>
    <n v="1"/>
    <s v="SUBDIRECCIÓN FINANCIERA"/>
    <s v="2021-07-01"/>
    <x v="0"/>
    <s v=" "/>
    <x v="0"/>
    <x v="4"/>
    <x v="14"/>
    <n v="100"/>
    <n v="100"/>
    <x v="0"/>
    <d v="2022-01-06T00:00:00"/>
    <s v="Julie Andrea Martínez "/>
    <s v="06/01/2021 Seguimiento Julie Martinez  se evidencia el formato de conciliacion contable con codigo PA03-PR02-F01 con version 1.0 asociado al procedimiento PA03- PR02, el cual se encuentra publicado en la intranet se sugiere el cierre de la actividad programada.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4.5.1"/>
    <n v="1"/>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MITIR MENSUALMENTE EL INFORME DEL SEGUIMIENTO DE LOS SALDOS DE LOS PASIVOS EXIGIBLES  Y RESERVAS CONSTITUIDOS A LOS ORDENADORES DE GASTOS"/>
    <s v="INFORMES"/>
    <s v="INFORMES REMITIDOS A LOS ORDENADORES DE GASTOS"/>
    <n v="6"/>
    <s v="SUBDIRECCIÓN FINANCIERA"/>
    <s v="2021-07-01"/>
    <x v="0"/>
    <s v=" "/>
    <x v="0"/>
    <x v="4"/>
    <x v="14"/>
    <n v="100"/>
    <n v="100"/>
    <x v="0"/>
    <d v="2022-01-06T00:00:00"/>
    <s v="Julie Andrea Martínez "/>
    <s v="6/01/2022 seguimiento  Julie Martinez  se evidencia los informes remitidos por correo electronico de los meses junio, julio, agosto, septiembre, octubre, noviembre. se sugiere el cierre de la actividad 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4.5.1"/>
    <n v="2"/>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ADELANTAR TODAS LAS ACTIVIDADES  NECESARIAS PARA REALIZAR LA DEPURACIÓN DE LOS SALDOS A CARGO DE LOS ORDENADORES DE GASTO."/>
    <s v="GESTION DE LIBERACIÓN DE SALDOS"/>
    <s v="NO. DE CONTRATOS CON GESTIÓN PARA LIBERACION DE SALDOS  / TOTAL DE CONTRATOS A DEPURAR DE LA BASE DE RESERVAS Y PASIVOS EXIGIBLES * 100"/>
    <n v="1"/>
    <s v="ORDENADORES DEL GASTO"/>
    <s v="2021-07-01"/>
    <x v="0"/>
    <s v=" "/>
    <x v="0"/>
    <x v="10"/>
    <x v="18"/>
    <n v="100"/>
    <n v="100"/>
    <x v="0"/>
    <d v="2021-01-11T00:00:00"/>
    <s v="Julie Andrea Martínez "/>
    <s v="11/01/2022 Seguimiento Julie Martinez se recibe el reporte de la gestión realizada por los ordenadores de gasto_x000a_-Gestión Corporativa: se evidencia el acta de seguimiento de los meses julio, agosto, septiembre, octubre, diciembre. -_x000a_- Gestión de la movilidad:  Correos electrónicos, memorando de liberación de saldos pasivos y reservas, formato de programación de pasivos exigibles _x000a_- Gestión jurídica: El seguimiento de las reservas y ejecución del giro _x000a_- Gestión de la política de movilidad: seguimiento de reserva, correos electrónicos, envió de informes finales._x000a_- Gestión de servicio al ciudadano:  actas de depuración de los meses julio, agosto, septiembre, octubre, noviembre y diciembre._x000a_Se recomienda continuar con la gestión y generar controles desde la segunda línea de defensa._x000a_Se sugiere el cierre de la acción planificada _x000a__x000a_7/12/2021: Pantallazo de depuración de reservas_x000a_8/11/2021: Sin avance para este periodo_x000a_8/10/2021:  correo remisión de reservas septiembre SGJ, Excel enviado a la Sub Financiera_x000a_8/09/2021:  Seguimiento julio al proyecto 7589, por parte de la SGJ, evidencias de base de datos en Excel con el seguimiento._x000a_"/>
  </r>
  <r>
    <s v="2021-06-18"/>
    <s v="MOVILIDAD"/>
    <s v="SECRETARIA DISTRITAL DE MOVILIDAD - SDM"/>
    <s v="113"/>
    <x v="1"/>
    <x v="3"/>
    <s v="3.3.4.5.1"/>
    <n v="3"/>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ALIZAR REUNIÓN BIMESTRAL CON CADA SUBSECRETARÍA Y LA DIRECCIÓN DE CONTRATACIÓN A FIN DE REALIZAR SEGUIMIENTO A LOS CONTRATOS SUSCEPTIBLES DE LIQUIDACIÓN."/>
    <s v="MESAS DE TRABAJO"/>
    <s v="MESAS DE TRABAJO REALIZADAS"/>
    <n v="3"/>
    <s v="ORDENADORES DEL GASTO DIRECCION DE CONTRATACIÓN"/>
    <s v="2021-07-01"/>
    <x v="0"/>
    <s v=" "/>
    <x v="0"/>
    <x v="11"/>
    <x v="19"/>
    <n v="100"/>
    <n v="100"/>
    <x v="0"/>
    <d v="2022-01-07T00:00:00"/>
    <s v="Liliana Montes "/>
    <s v="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_x000a_8/11/2021: Se adjuntan evidencias del seguimiento a las liquidaciones y reuniones de seguimiento a liquidaciones,sin embargo se recomienda actas producto de las mesas de trabajo bimestrales._x000a_8/10/2021:  Reuniones de seguimiento a liquidaciones;mesa de trabajo  co n analisis de liquidaciones priorizadas._x000a_8/09/2021: Mesa de trabajo con el fin de adelantar  y dar prioridad a la liquidacion de contratos, se aportan evidencia de correos . "/>
  </r>
  <r>
    <s v="2021-06-18"/>
    <s v="MOVILIDAD"/>
    <s v="SECRETARIA DISTRITAL DE MOVILIDAD - SDM"/>
    <s v="113"/>
    <x v="1"/>
    <x v="3"/>
    <s v="3.3.4.5.1"/>
    <n v="4"/>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EMISIÓN DE LA CIRCULAR EN DONDE SE FORMULAN  LOS LINEAMIENTOS PARA UNA GESTIÓN INTEGRAL DE PASIVOS EXIGIBLES."/>
    <s v="LINEAMIENTOS"/>
    <s v="LINEAMIENTOS EXPEDIDOS E IMPLEMENTADOS PARA LA GESTIÓN INTEGRAL DE PASIVOS EXIGIBLES"/>
    <n v="1"/>
    <s v="SUBDIRECCIÓN FINANCIERA"/>
    <s v="2021-07-01"/>
    <x v="0"/>
    <s v=" "/>
    <x v="0"/>
    <x v="4"/>
    <x v="14"/>
    <n v="100"/>
    <n v="100"/>
    <x v="0"/>
    <d v="2022-01-06T00:00:00"/>
    <s v="Julie Andrea Martínez "/>
    <s v="6/01/2022 seguimiento  Julie Martinez  se evidencia la circular No 24 del 2021 donde se remite los lineamientos para la gestion de paivos exigibles en la SDM. se sugiere el cierre de la actividad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9-21"/>
    <s v="MOVILIDAD"/>
    <s v="SECRETARIA DISTRITAL DE MOVILIDAD - SDM"/>
    <s v="113"/>
    <x v="1"/>
    <x v="4"/>
    <s v="3.3.1.2"/>
    <n v="1"/>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REALIZAR UNA REUNIÓN CON EL CONTRATISTA E INTERVENTORÍA DONDE SE INFORME DE LA IMPORTANCIA DE LA PRESENTACIÓN DE LOS APU E INVESTIGACIONES DE MERCADO."/>
    <s v="REUNIÓN IMPORTANCIA PRESENTACIÓN APU E INVESTIGACIONES DE MERCADO"/>
    <s v="NÚMERO DE REUNIONES REALIZADAS"/>
    <n v="1"/>
    <s v="SUBDIRECCIÓN DE SEMAFORIZACIÓN"/>
    <s v="2021-10-01"/>
    <x v="10"/>
    <s v=" "/>
    <x v="0"/>
    <x v="1"/>
    <x v="8"/>
    <n v="100"/>
    <n v="100"/>
    <x v="0"/>
    <d v="2021-12-09T00:00:00"/>
    <s v="María Janneth Romero M"/>
    <s v="09/12/2021: El proceso aporta como evidencia la presentación y el acta de la socialización llevada a cabo el 16/11/2021 en cumplimiento de lo formulado._x000a__x000a_Conforme la evidencia aportada y la justificación presentada se recomienda el cierre de la acción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1.2"/>
    <n v="2"/>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SOCIALIZAR A LOS SUPERVISORES LA IMPORTANCIA DE LA VERIFICACIÓN DE REQUISITOS CONTENIDOS EN CADA CONTRATO PARA LA APROBACIÓN DE LOS PRECIOS NO PREVISTOS."/>
    <s v="SOCIALIZACIÓN SUPERVISORES"/>
    <s v="NÚMERO DE SOCIALIZACIONES A SUPERVISORES REALIZADAS"/>
    <n v="2"/>
    <s v="SUBDIRECCIÓN DE SEMAFORIZACIÓN"/>
    <s v="2021-10-01"/>
    <x v="11"/>
    <s v=" "/>
    <x v="0"/>
    <x v="1"/>
    <x v="8"/>
    <n v="100"/>
    <n v="100"/>
    <x v="0"/>
    <d v="2022-01-03T00:00:00"/>
    <s v="María Janneth Romero M"/>
    <s v="03/01/2022: Se aporta como evidencia los registros de asistencia y las actas de las socializaciones llevadas a cabo el 16/11/2021 y 17/12/2021 con los supervisores de contratos._x000a__x000a_Conforme lo anterior y la justificación presentada por el proceso se recomienda el cierre de la acción.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1.4"/>
    <n v="1"/>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S FALENCIAS EN LOS PUNTOS DE CONTROL DISPUESTOS EN EL PROCEDIMIENTO SANCIONATORIO, PARA QUE LOS ORDENADORES DEL GASTO EFECTUÉ SUS ACTUACIONES CONFORME A LOS TÉRMINOS PREVISTOS."/>
    <s v="EFECTUAR  REVISIÓN DE LOS PUNTOS  DE CONTROL DISPUESTOS EN EL PROCEDIMIENTO SANCIONATORIO POR INCUMPLIMIENTO CONTRACTUAL - PA05 - PR16 Y DE SER NECESARIO, FORTALECER Y ACTUALIZAR LOS MISMOS PARA SU EFECTIVO CUMPLIMIENTO."/>
    <s v="ACTUALIZACIÓN DE LOS PUNTOS DE CONTROL PROCEDIMIENTO SANCIONATORIO POR INCUMPLIMIENTO CONTRACTUAL"/>
    <s v="PROCEDIMIENTO REVISADO, ACTUALIZADO Y PUBLICADO"/>
    <n v="1"/>
    <s v="DIRECCIÓN DE CONTRATACIÓN Y SUBSECRETARÍA DE GESTIÓN DE LA MOVILIDAD"/>
    <s v="2021-10-01"/>
    <x v="11"/>
    <s v=" "/>
    <x v="0"/>
    <x v="12"/>
    <x v="20"/>
    <n v="0"/>
    <n v="0"/>
    <x v="1"/>
    <d v="2022-02-08T00:00:00"/>
    <s v="Liliana Montes "/>
    <s v="8/02/2022: Se adjuntan evidencias de las reuniones con el fin de llevar a cabo la actualización del procedimiento, se recomienda  adelantar las acciones pertinentes que den cumplimiento a la accion dentro del termino establecido._x000a_07/01/2022:  Reuniones para revisiones del procedimiento  PA05 - PR16  . Continua en ejecucion "/>
  </r>
  <r>
    <s v="2021-09-21"/>
    <s v="MOVILIDAD"/>
    <s v="SECRETARIA DISTRITAL DE MOVILIDAD - SDM"/>
    <s v="113"/>
    <x v="1"/>
    <x v="4"/>
    <s v="3.3.1.4"/>
    <n v="2"/>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 DESCONOCIMIENTO DE LA SUPERVISIÓN EN CUANTO A LA IMPLEMENTACIÓN Y TÉRMINOS DEL PROCEDIMIENTO SANCIONATORIO CONTRACTUAL DE LA ENTIDAD."/>
    <s v="INCORPORAR EN EL MODELO DE NOTIFICACIÓN DE DESIGNACIÓN DE SUPERVISIÓN - PA 05 -PR 21 - MD04, EN EL APARTE DE LAS CONSIDERACIONES GENERALES, UNA REMISIÓN EXPRESA AL PROCEDIMIENTO SANCIONATORIO POR INCUMPLIMIENTO CONTRACTUAL - PA05 - PR16."/>
    <s v="ACTUALIZACIÓN DEL MODELO DE NOTIFICACIÓN DE DESIGNACIÓN AL SUPERVISOR PA05-PR21-MD04"/>
    <s v="MODELO DE NOTIFICACIÓN DE DESIGNACIÓN AL SUPERVISOR ACTUALIZADO Y PUBLICADO"/>
    <n v="1"/>
    <s v="DIRECCIÓN DE CONTRATACIÓN Y SUBSECRETARÍA DE GESTIÓN DE LA MOVILIDAD"/>
    <s v="2021-10-01"/>
    <x v="12"/>
    <s v=" "/>
    <x v="0"/>
    <x v="12"/>
    <x v="20"/>
    <n v="0"/>
    <n v="0"/>
    <x v="1"/>
    <d v="2022-02-08T00:00:00"/>
    <s v="Liliana Montes "/>
    <s v="8/02/2022: Se adjuntan evidencias de las reuniones con el fin de llevar a cabo la actualización del procedimiento, se recomienda  adelantar las acciones pertinentes que den cumplimiento a la accion dentro del termino establecido._x000a_07/01/2022:  Reuniones para revisiones del procedimiento  PA05 - PR16  , Continua en ejecución"/>
  </r>
  <r>
    <s v="2021-09-21"/>
    <s v="MOVILIDAD"/>
    <s v="SECRETARIA DISTRITAL DE MOVILIDAD - SDM"/>
    <s v="113"/>
    <x v="1"/>
    <x v="4"/>
    <s v="3.3.2.1"/>
    <n v="1"/>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APLICAR UNA LISTA DE  CHEQUEO  PARA  LA ENTREGA AL ALMACÉN POR LA SUPERVISIÓN QUE PERMITA REVISAR LOS DOCUMENTOS ENTREGADOS POR PARTE DE LA INTERVENTORÍA."/>
    <s v="LISTAS DE CHEQUEO Y ACTAS DE ENTREGA A ALMACÉN"/>
    <s v="LISTA DE CHEQUEO  DE SOLICITUDES DE REINTEGRO / ACTAS DE ENTREGA AL  ALMACÉN"/>
    <n v="3"/>
    <s v="SUBDIRECCIÓN DE SEMAFORIZACIÓN Y/O SUPERVISOR DEL CONTRATO"/>
    <s v="2021-10-01"/>
    <x v="0"/>
    <s v=" "/>
    <x v="0"/>
    <x v="1"/>
    <x v="21"/>
    <n v="100"/>
    <n v="100"/>
    <x v="0"/>
    <d v="2022-01-03T00:00:00"/>
    <s v="María Janneth Romero M"/>
    <s v="03/01/2022: Se aporta como evidencia las actas de fechas 08/10/2021, 17/09/2021 y 22/09/2021, las cuales incluyen en su desarrollo la aplicación de la lista de verificación a los requerimientos:_x000a_1. Formato PA01-PR12-F01 Formato traspaso o Devolución de Bienes debidamente diligenciado_x000a_2. Concepto técnico de los biens objeto de devolución_x000a_3. Documentación soporte para establecer razones de la devolución de los bienes al almacen._x000a__x000a_Conforme a evidencia aportada y la justificación presentada se recomienda el cierre de la acción.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2.1"/>
    <n v="2"/>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
    <s v="ACTAS DE SEGUIMIENTO INGRESOS"/>
    <s v="ACTAS DE SEGUIMIENTO INGRESOS"/>
    <n v="3"/>
    <s v="SUBDIRECCIÓN ADMINISTRATIVA"/>
    <s v="2021-10-01"/>
    <x v="0"/>
    <s v=" "/>
    <x v="0"/>
    <x v="4"/>
    <x v="7"/>
    <n v="100"/>
    <n v="100"/>
    <x v="0"/>
    <d v="2022-01-06T00:00:00"/>
    <s v="Julie Andrea Martínez "/>
    <s v="06/01/2022 seguimiento de julie martinez se evidencia el acta de devolucion de elementos al almacen No54, 55 y 56 , los conceptos tecnicos elementos para reintegro No 54, 55 y 56, comunicados  CMF2050-20171913 -CVE-21.0652 y SEMA 20213226337271. Se sugiere el cierre de la actividad _x000a__x000a_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x v="1"/>
    <x v="4"/>
    <s v="3.3.2.2"/>
    <n v="1"/>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ÁNSITO DE LA SDM,"/>
    <s v="REALIZAR ACTA DE INSTALACIÓN DE PLACAS A LOS BIENES RECIBIDOS EN EL SITIO DE UTILIZACIÓN AL CENTRO DE GESTIÓN DEL TRÁNSITO"/>
    <s v="ACTA  DE INSTALACIÓN DE PLACAS"/>
    <s v="ACTA  DE INSTALACIÓN DE PLACAS"/>
    <n v="6"/>
    <s v="SUBDIRECCIÓN ADMINISTRATIVA"/>
    <s v="2021-10-01"/>
    <x v="13"/>
    <s v=" "/>
    <x v="0"/>
    <x v="4"/>
    <x v="7"/>
    <n v="100"/>
    <n v="100"/>
    <x v="0"/>
    <d v="2022-01-06T00:00:00"/>
    <s v="Julie Andrea Martínez "/>
    <s v="06/01/2022 seguimiento  Julie Martinez  se evidencia actas de seguimiento del 17, 22  de septiembre, 8, 11 octubre._x000a_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x v="1"/>
    <x v="4"/>
    <s v="3.3.2.2"/>
    <n v="2"/>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ANSITO DE LA SDM,"/>
    <s v="REVISAR Y AJUSTAR EL PROCEDIMIENTO INCORPORANDO UN CONTROL DE LOS BIENES QUE INGRESAN A LA ENTIDAD EN EL SITIO DE  UTILIZACIÓN."/>
    <s v="PROCEDIMIENTO AJUSTADO"/>
    <s v="PROCEDIMIENTO AJUSTADO"/>
    <n v="1"/>
    <s v="SUBDIRECCIÓN ADMINISTRATIVA"/>
    <s v="2021-10-01"/>
    <x v="0"/>
    <s v=" "/>
    <x v="0"/>
    <x v="4"/>
    <x v="7"/>
    <n v="100"/>
    <n v="100"/>
    <x v="0"/>
    <d v="2022-01-06T00:00:00"/>
    <s v="Julie Andrea Martínez "/>
    <s v="Se evidencia el Procedimiento PA01-PR12  Gestión de Bienes e Inventarios - Ingresos, Egresos y Traslados De Almacén, version 4.0 donde se incorporan mecanismos de control de los bienes  que ingresan a la entidad en el sitio de utilización._x000a__x000a__x000a_08/11/2021 seguimiento  Julie Martinez no se remite seguimiento por parte del proceso sin embargo la accion se encuentra entre los plazos establecidos para su ejecucion. se recomienda al proceso realizar ejercicio de autocontrol"/>
  </r>
  <r>
    <s v="2021-10-05"/>
    <s v="MOVILIDAD"/>
    <s v="SECRETARIA DISTRITAL DE MOVILIDAD - SDM"/>
    <s v="113"/>
    <x v="1"/>
    <x v="5"/>
    <s v="3.3.1"/>
    <n v="1"/>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REALIZAR LA SOCIALIZACIÓN DEL  PROCEDIMIENTO  DE GESTION DE BIENES E INVENTARIOS, INGRESOS, EGRESOS Y TRASLADOS DE ALMACEN  PA01-PR12."/>
    <s v="SOCILIZACIÓN PROCEDIMIENTO"/>
    <s v="PROCEDIMIENTO SOCIALIZADO"/>
    <n v="1"/>
    <s v="SUBDIRECCIÓN DE SEÑALIZACIÓN -  SUBDIRECCIÓN ADMINISTRATIVA"/>
    <s v="2021-10-15"/>
    <x v="9"/>
    <s v=" "/>
    <x v="0"/>
    <x v="13"/>
    <x v="22"/>
    <n v="0"/>
    <n v="0"/>
    <x v="1"/>
    <d v="2022-02-07T00:00:00"/>
    <s v="María Janneth Romero M"/>
    <s v="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1"/>
    <n v="2"/>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EMITIR  UNA CIRCULAR POR PARTE DE   LA SUBSECRETARIA DE GESTION  CORPORATIVA DONDE SE INFORMEN LOS  LINEAMIENTOS ESTABLECIDOS PARA LA RECEPCIÓN, INCORPORACIÓN  A  CONTABILIDAD Y ADMINISTRACIÓN DE LOS  BIENES O ELEMENTOS ENTREGADOS A SDM POR OTRAS ENTIDADES."/>
    <s v="EMITIR  CIRCULAR"/>
    <s v="CIRCULAR EMITIDA"/>
    <n v="1"/>
    <s v="SUBDIRECCIÓN DE SEÑALIZACIÓN -  SUBDIRECCIÓN ADMINISTRATIVA"/>
    <s v="2021-10-15"/>
    <x v="9"/>
    <s v=" "/>
    <x v="0"/>
    <x v="13"/>
    <x v="22"/>
    <n v="0"/>
    <n v="0"/>
    <x v="1"/>
    <d v="2022-02-07T00:00:00"/>
    <s v="María Janneth Romero M"/>
    <s v="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2"/>
    <n v="1"/>
    <s v="DIRECCIÓN SECTOR MOVILIDAD"/>
    <x v="2"/>
    <s v="Control Financiero"/>
    <s v="Gestión Financiera"/>
    <s v="HALLAZGO ADMINISTRATIVO CON PRESUNTA INCIDENCIA DISCIPLINARIA Y FISCAL, POR CUANTÍA DE $ 54.507.277, PORQUE SE EVIDENCIÓ SOBRECOSTOS POR INSTALACIÓN DE LOS ELEMENTOS PAGADOS POR URGENCIA MANIFIESTA."/>
    <s v="X"/>
    <s v="X"/>
    <s v="X"/>
    <s v="LOS VALORES DE ADQUISICIÓN Y DESTINACIÓN DE LOS ELEMENTOS ADQUIRIDOS POR EL IDU NO FUERON COMPARTIDOS CON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CIRCULAR"/>
    <s v="CIRCULAR EMITIDA"/>
    <n v="1"/>
    <s v="SUBDIRECCIÓN DE SEÑALIZACIÓN -  DESPACHO"/>
    <s v="2021-10-15"/>
    <x v="9"/>
    <s v=" "/>
    <x v="0"/>
    <x v="14"/>
    <x v="23"/>
    <n v="0"/>
    <n v="0"/>
    <x v="1"/>
    <d v="2022-02-07T00:00:00"/>
    <s v="María Janneth Romero M"/>
    <s v="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3"/>
    <n v="1"/>
    <s v="DIRECCIÓN SECTOR MOVILIDAD"/>
    <x v="2"/>
    <s v="Control Financiero"/>
    <s v="Gestión Financiera"/>
    <s v="HALLAZGO ADMINISTRATIVO CON PRESUNTA INCIDENCIA DISCIPLINARIA Y FISCAL, EN CUANTÍA DE $ 252.813.689 AL ENCONTRAR DIFERENCIAS ENTRE LAS CANTIDADES CORRESPONDIENTES A LOS ELEMENTOS DE SEGREGACIÓN ADQUIRIDOS POR EL IDU Y ENTREGADAS PARA LA INSTALACIÓN Y REPORTADAS POR LA SDM"/>
    <s v="X"/>
    <s v="X"/>
    <s v="X"/>
    <s v="NO SE DIERON DIRECTICES TECNICAS, JURIDICAS, ADMINISTRATIVAS Y FINANCIERAS  PARA EL RECIBO DE LOS ELEMENTOS POR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DIRECTRIZ"/>
    <s v="DIRECTRIZ EMITIDA"/>
    <n v="1"/>
    <s v="SUBDIRECCIÓN DE SEÑALIZACIÓN -  DESPACHO"/>
    <s v="2021-10-15"/>
    <x v="9"/>
    <s v=" "/>
    <x v="0"/>
    <x v="14"/>
    <x v="23"/>
    <n v="0"/>
    <n v="0"/>
    <x v="1"/>
    <d v="2022-02-07T00:00:00"/>
    <s v="María Janneth Romero M"/>
    <s v="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2-16"/>
    <s v="MOVILIDAD"/>
    <s v="SECRETARIA DISTRITAL DE MOVILIDAD - SDM"/>
    <s v="113"/>
    <x v="1"/>
    <x v="0"/>
    <s v="3.2.1.1"/>
    <n v="1"/>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3 MESAS DE TRABAJO CON LA SUBSECRETARÍA DE SERVICIOS A LA CIUDADANÍA Y LA OFICINA ASESORA DE PLANEACIÓN INSTITUCIONAL PARA DEFINIR LA VIABILIDAD FINANCIERA PARA GENERAR RESERVAS PRESUPUESTALES."/>
    <s v="MESAS DE TRABAJO REALIZADA"/>
    <s v="(MESA DE TRABAJO REALIZADA / MESA DE TRABAJO PROGRAMADA)*100"/>
    <n v="1"/>
    <s v="DIRECCIÓN DE ATENCIÓN AL CIUDADANO"/>
    <s v="2022-01-03"/>
    <x v="14"/>
    <s v=" "/>
    <x v="0"/>
    <x v="2"/>
    <x v="4"/>
    <n v="0"/>
    <n v="0"/>
    <x v="1"/>
    <d v="2022-02-07T00:00:00"/>
    <s v="Nataly Tenjo Vargas"/>
    <s v="7/02/2022: La dependencia, no reportan evidencias en este corte."/>
  </r>
  <r>
    <s v="2021-12-16"/>
    <s v="MOVILIDAD"/>
    <s v="SECRETARIA DISTRITAL DE MOVILIDAD - SDM"/>
    <s v="113"/>
    <x v="1"/>
    <x v="0"/>
    <s v="3.2.1.1"/>
    <n v="2"/>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2 SEGUIMIENTOS CON LA OFICINA ASESORA DE PLANEACIÓN INSTITUCIONAL SOBRE LA RESPUESTA DE LA APROBACIÓN DE VIGENCIAS FUTURAS."/>
    <s v="SEGUIMIENTOS REALIZADOS"/>
    <s v="(SEGUIMIENTO REALIZADO / SEGUIMIENTO PROGRAMADO) * 100"/>
    <n v="1"/>
    <s v="DIRECCIÓN DE ATENCIÓN AL CIUDADANO"/>
    <s v="2022-01-03"/>
    <x v="14"/>
    <s v=" "/>
    <x v="0"/>
    <x v="2"/>
    <x v="4"/>
    <n v="0"/>
    <n v="0"/>
    <x v="1"/>
    <d v="2022-02-07T00:00:00"/>
    <s v="Nataly Tenjo Vargas"/>
    <s v="7/02/2022: La dependencia, no reportan evidencias en este corte."/>
  </r>
  <r>
    <s v="2021-12-16"/>
    <s v="MOVILIDAD"/>
    <s v="SECRETARIA DISTRITAL DE MOVILIDAD - SDM"/>
    <s v="113"/>
    <x v="1"/>
    <x v="0"/>
    <s v="3.2.1.1"/>
    <n v="3"/>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MESAS DE TRABAJO MENSUAL PARA GARANTIZAR QUE LOS PROCESOS CONTRACTUALES DE LA INTERVENTORÍA SE ESTRUCTUREN DE MANERA OPORTUNA"/>
    <s v="MESAS DE TRABAJO REALIZADA"/>
    <s v="(MESA DE TRABAJO REALIZADA / MESA DE TRABAJO PROGRAMADA)*100"/>
    <n v="1"/>
    <s v="DIRECCIÓN DE ATENCIÓN AL CIUDADANO"/>
    <s v="2022-01-03"/>
    <x v="15"/>
    <s v=" "/>
    <x v="0"/>
    <x v="2"/>
    <x v="4"/>
    <n v="0"/>
    <n v="0"/>
    <x v="1"/>
    <d v="2022-02-07T00:00:00"/>
    <s v="Nataly Tenjo Vargas"/>
    <s v="7/02/2022: La dependencia, no reportan evidencias en este corte."/>
  </r>
  <r>
    <s v="2021-12-16"/>
    <s v="MOVILIDAD"/>
    <s v="SECRETARIA DISTRITAL DE MOVILIDAD - SDM"/>
    <s v="113"/>
    <x v="1"/>
    <x v="0"/>
    <s v="3.2.3.1"/>
    <n v="1"/>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
    <s v="PROCEDIMIENTO APROBADO"/>
    <s v="PROCEDIMIENTO APROBADO"/>
    <n v="1"/>
    <s v="DIRECCIÓN DE ATENCIÓN AL CIUDADANO"/>
    <s v="2022-01-03"/>
    <x v="7"/>
    <s v=" "/>
    <x v="0"/>
    <x v="2"/>
    <x v="4"/>
    <n v="0"/>
    <n v="0"/>
    <x v="1"/>
    <d v="2022-02-07T00:00:00"/>
    <s v="Nataly Tenjo Vargas"/>
    <s v="7/02/2022: La dependencia, no reportan evidencias en este corte."/>
  </r>
  <r>
    <s v="2021-12-16"/>
    <s v="MOVILIDAD"/>
    <s v="SECRETARIA DISTRITAL DE MOVILIDAD - SDM"/>
    <s v="113"/>
    <x v="1"/>
    <x v="0"/>
    <s v="3.2.3.1"/>
    <n v="2"/>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
    <s v="INFORME APROBADO DE INTERVENTORÍA CON COMPONENTE DE VERIFICACIÓN"/>
    <s v="(INFORMES APROBADOS DE INTERVENTORÍA / TOTAL DE INFORMES PRESENTADOS) *100"/>
    <n v="1"/>
    <s v="DIRECCIÓN DE ATENCIÓN AL CIUDADANO"/>
    <s v="2022-06-01"/>
    <x v="15"/>
    <s v=" "/>
    <x v="0"/>
    <x v="2"/>
    <x v="4"/>
    <n v="0"/>
    <n v="0"/>
    <x v="1"/>
    <d v="2022-02-07T00:00:00"/>
    <s v="Nataly Tenjo Vargas"/>
    <s v="7/02/2022: La dependencia, no reportan evidencias en este corte."/>
  </r>
  <r>
    <s v="2021-12-16"/>
    <s v="MOVILIDAD"/>
    <s v="SECRETARIA DISTRITAL DE MOVILIDAD - SDM"/>
    <s v="113"/>
    <x v="1"/>
    <x v="0"/>
    <s v="3.2.4.1"/>
    <n v="1"/>
    <s v="DIRECCIÓN SECTOR MOVILIDAD"/>
    <x v="1"/>
    <s v="Control Gestión"/>
    <s v="Gestión Contractual"/>
    <s v="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
    <s v="X"/>
    <s v="X"/>
    <m/>
    <s v="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
    <s v="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
    <s v="COMUNICACIÓN DIRIGIDA A LA CONCESIÓN SOBRE LA ACTUALIZACIÓN DEL LINEAMIENTO, ENVIADA Y SOCIALIZADA."/>
    <s v="COMUNICACIÓN ENVIADA Y SOCIALIZADA."/>
    <n v="1"/>
    <s v="DIRECCIÓN DE ATENCIÓN AL CIUDADANO"/>
    <s v="2022-01-03"/>
    <x v="14"/>
    <s v=" "/>
    <x v="0"/>
    <x v="2"/>
    <x v="4"/>
    <n v="0"/>
    <n v="0"/>
    <x v="1"/>
    <d v="2022-02-07T00:00:00"/>
    <s v="Nataly Tenjo Vargas"/>
    <s v="7/02/2022: La dependencia, no reportan evidencias en este corte."/>
  </r>
  <r>
    <s v="2021-12-16"/>
    <s v="MOVILIDAD"/>
    <s v="SECRETARIA DISTRITAL DE MOVILIDAD - SDM"/>
    <s v="113"/>
    <x v="1"/>
    <x v="0"/>
    <s v="3.2.4.2"/>
    <n v="1"/>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SOLICITAR A LA INTERVENTORÍA FORTALECER LAS HERRAMIENTAS DE SEGUIMIENTO AL CUMPLIMIENTO DE LO ESTIPULADO EN EN EL ANEXO TÉCNICO 7.2 CUPOS DE PARQUEO PARA GENERAR ALERTAS TEMPRANAS DE PRESUNTOS INCUMPLIMIENTOS."/>
    <s v="HERRAMIENTAS DE SEGUIMIENTO AJUSTADAS Y APROBADAS"/>
    <s v="2 HERRAMIENTAS DE SEGUIMIENTO IMPLEMENTADAS"/>
    <n v="2"/>
    <s v="DIRECCIÓN DE ATENCIÓN AL CIUDADANO"/>
    <s v="2022-01-03"/>
    <x v="15"/>
    <s v=" "/>
    <x v="0"/>
    <x v="2"/>
    <x v="4"/>
    <n v="0"/>
    <n v="0"/>
    <x v="1"/>
    <d v="2022-02-07T00:00:00"/>
    <s v="Nataly Tenjo Vargas"/>
    <s v="7/02/2022: La dependencia, no reportan evidencias en este corte."/>
  </r>
  <r>
    <s v="2021-12-16"/>
    <s v="MOVILIDAD"/>
    <s v="SECRETARIA DISTRITAL DE MOVILIDAD - SDM"/>
    <s v="113"/>
    <x v="1"/>
    <x v="0"/>
    <s v="3.2.4.2"/>
    <n v="2"/>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REALIZAR MESA DE TRABAJO MENSUAL CON LA INTERVENTORÍA, A FIN DE VERIFICAR LOS DOCUMENTOS PRESENTADOS POR LA CONCESIÓN PARA DAR CUMPLIMIENTO DE LOS NUMERALES 7.1 PARQUEADEROS AUTORIZADOS  Y 7.2 CUPOS DE DE PARQUEO"/>
    <s v="MESAS DE TRABAJO MENSUAL REALIZADAS"/>
    <s v="(MESAS REALIZADAS / MESAS PROGRAMADAS) * 100"/>
    <n v="1"/>
    <s v="DIRECCIÓN DE ATENCIÓN AL CIUDADANO"/>
    <s v="2022-01-03"/>
    <x v="15"/>
    <s v=" "/>
    <x v="0"/>
    <x v="2"/>
    <x v="4"/>
    <n v="0"/>
    <n v="0"/>
    <x v="1"/>
    <d v="2022-02-07T00:00:00"/>
    <s v="Nataly Tenjo Vargas"/>
    <s v="7/02/2022: La dependencia, no reportan evidencias en este corte."/>
  </r>
  <r>
    <s v="2021-12-16"/>
    <s v="MOVILIDAD"/>
    <s v="SECRETARIA DISTRITAL DE MOVILIDAD - SDM"/>
    <s v="113"/>
    <x v="1"/>
    <x v="0"/>
    <s v="3.2.4.3"/>
    <n v="1"/>
    <s v="DIRECCIÓN SECTOR MOVILIDAD"/>
    <x v="1"/>
    <s v="Control Gestión"/>
    <s v="Gestión Contractual"/>
    <s v="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
    <s v="X"/>
    <m/>
    <m/>
    <s v="DEBILIDAD EN LA OPORTUNIDAD DE LA PRESENTACIÓN DE DOCUMENTACIÓN REQUERIDA PARA LA APROBACIÓN DE LOS PREDIOS SEGÚN EN EL ANEXO TÉCNICO 7.1 &quot;SOBRE LOS PARQUEADEROS AUTORIZADOS&quot;."/>
    <s v="REALIZAR MONITOREO MENSUAL A LA INTERVENTORÍA PARA DETERMINAR EL AVANCE DOCUMENTAL DE APROBACIÓN DE PREDIOS."/>
    <s v="MONITOREO MENSUAL REALIZADO"/>
    <s v="(MONITOREO REALIZADO / MONITOREO PROGRAMADO) * 100"/>
    <n v="1"/>
    <s v="DIRECCIÓN DE ATENCIÓN AL CIUDADANO"/>
    <s v="2022-01-03"/>
    <x v="15"/>
    <s v=" "/>
    <x v="0"/>
    <x v="2"/>
    <x v="4"/>
    <n v="0"/>
    <n v="0"/>
    <x v="1"/>
    <d v="2022-02-07T00:00:00"/>
    <s v="Nataly Tenjo Vargas"/>
    <s v="7/02/2022: La dependencia, no reportan evidencias en este corte."/>
  </r>
  <r>
    <s v="2021-12-16"/>
    <s v="MOVILIDAD"/>
    <s v="SECRETARIA DISTRITAL DE MOVILIDAD - SDM"/>
    <s v="113"/>
    <x v="1"/>
    <x v="0"/>
    <s v="3.2.5.1"/>
    <n v="1"/>
    <s v="DIRECCIÓN SECTOR MOVILIDAD"/>
    <x v="1"/>
    <s v="Control Gestión"/>
    <s v="Gestión Contractual"/>
    <s v="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
    <s v="X"/>
    <s v="X"/>
    <m/>
    <s v="NO ES COMPETENCIA DE LA SDM REGISTRAR INFORMACIÓN PRESUPUESTAL EN EL CHIP-CGR"/>
    <s v="REALIZAR UNA MESA DE TRABAJO ENTRE LA SECRETARÍA DISTRITAL DE MOVILIDAD Y HACIENDA PARA CONOCER EL PROCESO Y DEFINIR LAS ACCIONES CORRESPONDIENTES A LA SDM, PARA IDENTIFICAR LAS CAUSAS DE LAS DIFERENCIAS EN LA INFORMACIÓN PRESUPUESTAL EN EL CHIP-CGR"/>
    <s v="MESA DE TRABAJO REALIZADA CON LA SDH"/>
    <s v="(MESA DE TRABAJO REALIZADA/MESA DE TRABAJO PROGRAMADA) *100"/>
    <n v="1"/>
    <s v="SUBDIRECCIÓN FINANCIERA  DIRECCIÓN DE ATENCIÓN AL CIUDADANO"/>
    <s v="2022-01-03"/>
    <x v="16"/>
    <s v=" "/>
    <x v="0"/>
    <x v="15"/>
    <x v="24"/>
    <n v="0"/>
    <n v="0"/>
    <x v="1"/>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1DF9AA2-7EA7-4461-B19C-59618A0B257D}" name="TablaDinámica2" cacheId="58" applyNumberFormats="0" applyBorderFormats="0" applyFontFormats="0" applyPatternFormats="0" applyAlignmentFormats="0" applyWidthHeightFormats="1" dataCaption="Valores" updatedVersion="7" minRefreshableVersion="3" showDrill="0" useAutoFormatting="1" itemPrintTitles="1" createdVersion="6" indent="0" outline="1" outlineData="1" multipleFieldFilters="0">
  <location ref="A78:J103"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18">
        <item x="1"/>
        <item x="4"/>
        <item x="5"/>
        <item x="2"/>
        <item x="8"/>
        <item x="10"/>
        <item x="3"/>
        <item x="0"/>
        <item x="16"/>
        <item x="12"/>
        <item x="9"/>
        <item x="11"/>
        <item x="13"/>
        <item x="7"/>
        <item x="6"/>
        <item x="14"/>
        <item x="15"/>
        <item t="default"/>
      </items>
    </pivotField>
    <pivotField showAll="0"/>
    <pivotField axis="axisPage" multipleItemSelectionAllowed="1"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axis="axisRow" showAll="0" defaultSubtotal="0">
      <items count="25">
        <item x="6"/>
        <item x="4"/>
        <item x="5"/>
        <item x="0"/>
        <item x="10"/>
        <item x="2"/>
        <item x="1"/>
        <item x="14"/>
        <item x="12"/>
        <item x="3"/>
        <item x="9"/>
        <item x="7"/>
        <item x="8"/>
        <item x="11"/>
        <item x="13"/>
        <item x="15"/>
        <item x="16"/>
        <item x="17"/>
        <item x="18"/>
        <item x="19"/>
        <item x="20"/>
        <item x="21"/>
        <item x="22"/>
        <item x="23"/>
        <item x="24"/>
      </items>
    </pivotField>
    <pivotField showAll="0"/>
    <pivotField showAll="0"/>
    <pivotField axis="axisPage" multipleItemSelectionAllowed="1" showAll="0">
      <items count="3">
        <item x="1"/>
        <item h="1" x="0"/>
        <item t="default"/>
      </items>
    </pivotField>
    <pivotField showAll="0"/>
    <pivotField showAll="0"/>
    <pivotField showAll="0"/>
  </pivotFields>
  <rowFields count="2">
    <field x="26"/>
    <field x="27"/>
  </rowFields>
  <rowItems count="24">
    <i>
      <x v="1"/>
    </i>
    <i r="1">
      <x v="7"/>
    </i>
    <i r="1">
      <x v="11"/>
    </i>
    <i>
      <x v="2"/>
    </i>
    <i r="1">
      <x v="6"/>
    </i>
    <i r="1">
      <x v="12"/>
    </i>
    <i>
      <x v="3"/>
    </i>
    <i r="1">
      <x v="17"/>
    </i>
    <i>
      <x v="6"/>
    </i>
    <i r="1">
      <x v="1"/>
    </i>
    <i>
      <x v="8"/>
    </i>
    <i r="1">
      <x v="13"/>
    </i>
    <i>
      <x v="9"/>
    </i>
    <i r="1">
      <x v="14"/>
    </i>
    <i r="1">
      <x v="16"/>
    </i>
    <i>
      <x v="12"/>
    </i>
    <i r="1">
      <x v="20"/>
    </i>
    <i>
      <x v="13"/>
    </i>
    <i r="1">
      <x v="22"/>
    </i>
    <i>
      <x v="14"/>
    </i>
    <i r="1">
      <x v="23"/>
    </i>
    <i>
      <x v="15"/>
    </i>
    <i r="1">
      <x v="24"/>
    </i>
    <i t="grand">
      <x/>
    </i>
  </rowItems>
  <colFields count="1">
    <field x="23"/>
  </colFields>
  <colItems count="9">
    <i>
      <x v="8"/>
    </i>
    <i>
      <x v="9"/>
    </i>
    <i>
      <x v="10"/>
    </i>
    <i>
      <x v="11"/>
    </i>
    <i>
      <x v="13"/>
    </i>
    <i>
      <x v="14"/>
    </i>
    <i>
      <x v="15"/>
    </i>
    <i>
      <x v="16"/>
    </i>
    <i t="grand">
      <x/>
    </i>
  </colItems>
  <pageFields count="2">
    <pageField fld="30" hier="-1"/>
    <pageField fld="25" hier="-1"/>
  </pageFields>
  <dataFields count="1">
    <dataField name="Cuenta de CODIGO ACCION" fld="7" subtotal="count" baseField="24" baseItem="0"/>
  </dataFields>
  <formats count="137">
    <format dxfId="166">
      <pivotArea field="30" type="button" dataOnly="0" labelOnly="1" outline="0" axis="axisPage" fieldPosition="0"/>
    </format>
    <format dxfId="165">
      <pivotArea type="origin" dataOnly="0" labelOnly="1" outline="0" fieldPosition="0"/>
    </format>
    <format dxfId="164">
      <pivotArea dataOnly="0" labelOnly="1" grandRow="1" outline="0" fieldPosition="0"/>
    </format>
    <format dxfId="163">
      <pivotArea dataOnly="0" labelOnly="1" fieldPosition="0">
        <references count="1">
          <reference field="26" count="4">
            <x v="2"/>
            <x v="4"/>
            <x v="6"/>
            <x v="7"/>
          </reference>
        </references>
      </pivotArea>
    </format>
    <format dxfId="162">
      <pivotArea dataOnly="0" labelOnly="1" fieldPosition="0">
        <references count="2">
          <reference field="26" count="1" selected="0">
            <x v="2"/>
          </reference>
          <reference field="27" count="2">
            <x v="5"/>
            <x v="6"/>
          </reference>
        </references>
      </pivotArea>
    </format>
    <format dxfId="161">
      <pivotArea dataOnly="0" labelOnly="1" fieldPosition="0">
        <references count="2">
          <reference field="26" count="1" selected="0">
            <x v="4"/>
          </reference>
          <reference field="27" count="1">
            <x v="3"/>
          </reference>
        </references>
      </pivotArea>
    </format>
    <format dxfId="160">
      <pivotArea dataOnly="0" labelOnly="1" fieldPosition="0">
        <references count="2">
          <reference field="26" count="1" selected="0">
            <x v="6"/>
          </reference>
          <reference field="27" count="3">
            <x v="0"/>
            <x v="1"/>
            <x v="9"/>
          </reference>
        </references>
      </pivotArea>
    </format>
    <format dxfId="159">
      <pivotArea dataOnly="0" labelOnly="1" fieldPosition="0">
        <references count="2">
          <reference field="26" count="1" selected="0">
            <x v="7"/>
          </reference>
          <reference field="27" count="1">
            <x v="2"/>
          </reference>
        </references>
      </pivotArea>
    </format>
    <format dxfId="158">
      <pivotArea field="26" grandCol="1" collapsedLevelsAreSubtotals="1" axis="axisRow" fieldPosition="0">
        <references count="1">
          <reference field="26" count="1">
            <x v="2"/>
          </reference>
        </references>
      </pivotArea>
    </format>
    <format dxfId="157">
      <pivotArea collapsedLevelsAreSubtotals="1" fieldPosition="0">
        <references count="3">
          <reference field="23" count="4" selected="0">
            <x v="0"/>
            <x v="1"/>
            <x v="3"/>
            <x v="6"/>
          </reference>
          <reference field="26" count="1" selected="0">
            <x v="2"/>
          </reference>
          <reference field="27" count="2">
            <x v="5"/>
            <x v="6"/>
          </reference>
        </references>
      </pivotArea>
    </format>
    <format dxfId="156">
      <pivotArea field="27" grandCol="1" collapsedLevelsAreSubtotals="1" axis="axisRow" fieldPosition="1">
        <references count="2">
          <reference field="26" count="1" selected="0">
            <x v="2"/>
          </reference>
          <reference field="27" count="2">
            <x v="5"/>
            <x v="6"/>
          </reference>
        </references>
      </pivotArea>
    </format>
    <format dxfId="155">
      <pivotArea collapsedLevelsAreSubtotals="1" fieldPosition="0">
        <references count="2">
          <reference field="23" count="4" selected="0">
            <x v="0"/>
            <x v="1"/>
            <x v="3"/>
            <x v="6"/>
          </reference>
          <reference field="26" count="1">
            <x v="4"/>
          </reference>
        </references>
      </pivotArea>
    </format>
    <format dxfId="154">
      <pivotArea field="26" grandCol="1" collapsedLevelsAreSubtotals="1" axis="axisRow" fieldPosition="0">
        <references count="1">
          <reference field="26" count="1">
            <x v="4"/>
          </reference>
        </references>
      </pivotArea>
    </format>
    <format dxfId="153">
      <pivotArea collapsedLevelsAreSubtotals="1" fieldPosition="0">
        <references count="3">
          <reference field="23" count="4" selected="0">
            <x v="0"/>
            <x v="1"/>
            <x v="3"/>
            <x v="6"/>
          </reference>
          <reference field="26" count="1" selected="0">
            <x v="4"/>
          </reference>
          <reference field="27" count="1">
            <x v="3"/>
          </reference>
        </references>
      </pivotArea>
    </format>
    <format dxfId="152">
      <pivotArea field="27" grandCol="1" collapsedLevelsAreSubtotals="1" axis="axisRow" fieldPosition="1">
        <references count="2">
          <reference field="26" count="1" selected="0">
            <x v="4"/>
          </reference>
          <reference field="27" count="1">
            <x v="3"/>
          </reference>
        </references>
      </pivotArea>
    </format>
    <format dxfId="151">
      <pivotArea field="26" grandCol="1" collapsedLevelsAreSubtotals="1" axis="axisRow" fieldPosition="0">
        <references count="1">
          <reference field="26" count="1">
            <x v="6"/>
          </reference>
        </references>
      </pivotArea>
    </format>
    <format dxfId="150">
      <pivotArea collapsedLevelsAreSubtotals="1" fieldPosition="0">
        <references count="3">
          <reference field="23" count="4" selected="0">
            <x v="0"/>
            <x v="1"/>
            <x v="3"/>
            <x v="6"/>
          </reference>
          <reference field="26" count="1" selected="0">
            <x v="6"/>
          </reference>
          <reference field="27" count="3">
            <x v="0"/>
            <x v="1"/>
            <x v="9"/>
          </reference>
        </references>
      </pivotArea>
    </format>
    <format dxfId="149">
      <pivotArea field="27" grandCol="1" collapsedLevelsAreSubtotals="1" axis="axisRow" fieldPosition="1">
        <references count="2">
          <reference field="26" count="1" selected="0">
            <x v="6"/>
          </reference>
          <reference field="27" count="3">
            <x v="0"/>
            <x v="1"/>
            <x v="9"/>
          </reference>
        </references>
      </pivotArea>
    </format>
    <format dxfId="148">
      <pivotArea collapsedLevelsAreSubtotals="1" fieldPosition="0">
        <references count="2">
          <reference field="23" count="4" selected="0">
            <x v="0"/>
            <x v="1"/>
            <x v="3"/>
            <x v="6"/>
          </reference>
          <reference field="26" count="1">
            <x v="7"/>
          </reference>
        </references>
      </pivotArea>
    </format>
    <format dxfId="147">
      <pivotArea field="26" grandCol="1" collapsedLevelsAreSubtotals="1" axis="axisRow" fieldPosition="0">
        <references count="1">
          <reference field="26" count="1">
            <x v="7"/>
          </reference>
        </references>
      </pivotArea>
    </format>
    <format dxfId="146">
      <pivotArea collapsedLevelsAreSubtotals="1" fieldPosition="0">
        <references count="3">
          <reference field="23" count="4" selected="0">
            <x v="0"/>
            <x v="1"/>
            <x v="3"/>
            <x v="6"/>
          </reference>
          <reference field="26" count="1" selected="0">
            <x v="7"/>
          </reference>
          <reference field="27" count="1">
            <x v="2"/>
          </reference>
        </references>
      </pivotArea>
    </format>
    <format dxfId="145">
      <pivotArea field="27" grandCol="1" collapsedLevelsAreSubtotals="1" axis="axisRow" fieldPosition="1">
        <references count="2">
          <reference field="26" count="1" selected="0">
            <x v="7"/>
          </reference>
          <reference field="27" count="1">
            <x v="2"/>
          </reference>
        </references>
      </pivotArea>
    </format>
    <format dxfId="144">
      <pivotArea collapsedLevelsAreSubtotals="1" fieldPosition="0">
        <references count="3">
          <reference field="23" count="4" selected="0">
            <x v="0"/>
            <x v="1"/>
            <x v="3"/>
            <x v="6"/>
          </reference>
          <reference field="26" count="1" selected="0">
            <x v="2"/>
          </reference>
          <reference field="27" count="2">
            <x v="5"/>
            <x v="6"/>
          </reference>
        </references>
      </pivotArea>
    </format>
    <format dxfId="143">
      <pivotArea collapsedLevelsAreSubtotals="1" fieldPosition="0">
        <references count="3">
          <reference field="23" count="4" selected="0">
            <x v="0"/>
            <x v="1"/>
            <x v="3"/>
            <x v="6"/>
          </reference>
          <reference field="26" count="1" selected="0">
            <x v="6"/>
          </reference>
          <reference field="27" count="3">
            <x v="0"/>
            <x v="1"/>
            <x v="9"/>
          </reference>
        </references>
      </pivotArea>
    </format>
    <format dxfId="142">
      <pivotArea collapsedLevelsAreSubtotals="1" fieldPosition="0">
        <references count="2">
          <reference field="23" count="4" selected="0">
            <x v="0"/>
            <x v="1"/>
            <x v="3"/>
            <x v="6"/>
          </reference>
          <reference field="26" count="1">
            <x v="7"/>
          </reference>
        </references>
      </pivotArea>
    </format>
    <format dxfId="141">
      <pivotArea collapsedLevelsAreSubtotals="1" fieldPosition="0">
        <references count="3">
          <reference field="23" count="4" selected="0">
            <x v="0"/>
            <x v="1"/>
            <x v="3"/>
            <x v="6"/>
          </reference>
          <reference field="26" count="1" selected="0">
            <x v="7"/>
          </reference>
          <reference field="27" count="1">
            <x v="2"/>
          </reference>
        </references>
      </pivotArea>
    </format>
    <format dxfId="140">
      <pivotArea collapsedLevelsAreSubtotals="1" fieldPosition="0">
        <references count="3">
          <reference field="23" count="1" selected="0">
            <x v="0"/>
          </reference>
          <reference field="26" count="1" selected="0">
            <x v="2"/>
          </reference>
          <reference field="27" count="2">
            <x v="5"/>
            <x v="6"/>
          </reference>
        </references>
      </pivotArea>
    </format>
    <format dxfId="139">
      <pivotArea collapsedLevelsAreSubtotals="1" fieldPosition="0">
        <references count="3">
          <reference field="23" count="1" selected="0">
            <x v="0"/>
          </reference>
          <reference field="26" count="1" selected="0">
            <x v="6"/>
          </reference>
          <reference field="27" count="3">
            <x v="0"/>
            <x v="1"/>
            <x v="9"/>
          </reference>
        </references>
      </pivotArea>
    </format>
    <format dxfId="138">
      <pivotArea collapsedLevelsAreSubtotals="1" fieldPosition="0">
        <references count="2">
          <reference field="23" count="1" selected="0">
            <x v="0"/>
          </reference>
          <reference field="26" count="1">
            <x v="7"/>
          </reference>
        </references>
      </pivotArea>
    </format>
    <format dxfId="137">
      <pivotArea collapsedLevelsAreSubtotals="1" fieldPosition="0">
        <references count="3">
          <reference field="23" count="1" selected="0">
            <x v="0"/>
          </reference>
          <reference field="26" count="1" selected="0">
            <x v="7"/>
          </reference>
          <reference field="27" count="1">
            <x v="2"/>
          </reference>
        </references>
      </pivotArea>
    </format>
    <format dxfId="136">
      <pivotArea collapsedLevelsAreSubtotals="1" fieldPosition="0">
        <references count="2">
          <reference field="23" count="1" selected="0">
            <x v="0"/>
          </reference>
          <reference field="26" count="1">
            <x v="0"/>
          </reference>
        </references>
      </pivotArea>
    </format>
    <format dxfId="135">
      <pivotArea collapsedLevelsAreSubtotals="1" fieldPosition="0">
        <references count="3">
          <reference field="23" count="1" selected="0">
            <x v="0"/>
          </reference>
          <reference field="26" count="1" selected="0">
            <x v="0"/>
          </reference>
          <reference field="27" count="1">
            <x v="4"/>
          </reference>
        </references>
      </pivotArea>
    </format>
    <format dxfId="134">
      <pivotArea collapsedLevelsAreSubtotals="1" fieldPosition="0">
        <references count="3">
          <reference field="23" count="1" selected="0">
            <x v="0"/>
          </reference>
          <reference field="26" count="1" selected="0">
            <x v="6"/>
          </reference>
          <reference field="27" count="3">
            <x v="0"/>
            <x v="1"/>
            <x v="9"/>
          </reference>
        </references>
      </pivotArea>
    </format>
    <format dxfId="133">
      <pivotArea collapsedLevelsAreSubtotals="1" fieldPosition="0">
        <references count="2">
          <reference field="23" count="1" selected="0">
            <x v="0"/>
          </reference>
          <reference field="26" count="1">
            <x v="7"/>
          </reference>
        </references>
      </pivotArea>
    </format>
    <format dxfId="132">
      <pivotArea collapsedLevelsAreSubtotals="1" fieldPosition="0">
        <references count="3">
          <reference field="23" count="1" selected="0">
            <x v="0"/>
          </reference>
          <reference field="26" count="1" selected="0">
            <x v="7"/>
          </reference>
          <reference field="27" count="1">
            <x v="2"/>
          </reference>
        </references>
      </pivotArea>
    </format>
    <format dxfId="131">
      <pivotArea collapsedLevelsAreSubtotals="1" fieldPosition="0">
        <references count="2">
          <reference field="23" count="1" selected="0">
            <x v="1"/>
          </reference>
          <reference field="26" count="1">
            <x v="0"/>
          </reference>
        </references>
      </pivotArea>
    </format>
    <format dxfId="130">
      <pivotArea collapsedLevelsAreSubtotals="1" fieldPosition="0">
        <references count="3">
          <reference field="23" count="1" selected="0">
            <x v="1"/>
          </reference>
          <reference field="26" count="1" selected="0">
            <x v="0"/>
          </reference>
          <reference field="27" count="1">
            <x v="4"/>
          </reference>
        </references>
      </pivotArea>
    </format>
    <format dxfId="129">
      <pivotArea collapsedLevelsAreSubtotals="1" fieldPosition="0">
        <references count="3">
          <reference field="23" count="1" selected="0">
            <x v="1"/>
          </reference>
          <reference field="26" count="1" selected="0">
            <x v="6"/>
          </reference>
          <reference field="27" count="3">
            <x v="0"/>
            <x v="1"/>
            <x v="9"/>
          </reference>
        </references>
      </pivotArea>
    </format>
    <format dxfId="128">
      <pivotArea collapsedLevelsAreSubtotals="1" fieldPosition="0">
        <references count="2">
          <reference field="23" count="1" selected="0">
            <x v="1"/>
          </reference>
          <reference field="26" count="1">
            <x v="7"/>
          </reference>
        </references>
      </pivotArea>
    </format>
    <format dxfId="127">
      <pivotArea collapsedLevelsAreSubtotals="1" fieldPosition="0">
        <references count="3">
          <reference field="23" count="1" selected="0">
            <x v="1"/>
          </reference>
          <reference field="26" count="1" selected="0">
            <x v="7"/>
          </reference>
          <reference field="27" count="1">
            <x v="2"/>
          </reference>
        </references>
      </pivotArea>
    </format>
    <format dxfId="126">
      <pivotArea collapsedLevelsAreSubtotals="1" fieldPosition="0">
        <references count="2">
          <reference field="23" count="8" selected="0">
            <x v="2"/>
            <x v="3"/>
            <x v="4"/>
            <x v="6"/>
            <x v="7"/>
            <x v="10"/>
            <x v="13"/>
            <x v="14"/>
          </reference>
          <reference field="26" count="1">
            <x v="0"/>
          </reference>
        </references>
      </pivotArea>
    </format>
    <format dxfId="125">
      <pivotArea field="26" grandCol="1" collapsedLevelsAreSubtotals="1" axis="axisRow" fieldPosition="0">
        <references count="1">
          <reference field="26" count="1">
            <x v="0"/>
          </reference>
        </references>
      </pivotArea>
    </format>
    <format dxfId="124">
      <pivotArea collapsedLevelsAreSubtotals="1" fieldPosition="0">
        <references count="3">
          <reference field="23" count="8" selected="0">
            <x v="2"/>
            <x v="3"/>
            <x v="4"/>
            <x v="6"/>
            <x v="7"/>
            <x v="10"/>
            <x v="13"/>
            <x v="14"/>
          </reference>
          <reference field="26" count="1" selected="0">
            <x v="0"/>
          </reference>
          <reference field="27" count="1">
            <x v="4"/>
          </reference>
        </references>
      </pivotArea>
    </format>
    <format dxfId="123">
      <pivotArea field="27" grandCol="1" collapsedLevelsAreSubtotals="1" axis="axisRow" fieldPosition="1">
        <references count="2">
          <reference field="26" count="1" selected="0">
            <x v="0"/>
          </reference>
          <reference field="27" count="1">
            <x v="4"/>
          </reference>
        </references>
      </pivotArea>
    </format>
    <format dxfId="122">
      <pivotArea field="26" grandCol="1" collapsedLevelsAreSubtotals="1" axis="axisRow" fieldPosition="0">
        <references count="1">
          <reference field="26" count="1">
            <x v="1"/>
          </reference>
        </references>
      </pivotArea>
    </format>
    <format dxfId="121">
      <pivotArea field="27" grandCol="1" collapsedLevelsAreSubtotals="1" axis="axisRow" fieldPosition="1">
        <references count="2">
          <reference field="26" count="1" selected="0">
            <x v="1"/>
          </reference>
          <reference field="27" count="3">
            <x v="7"/>
            <x v="11"/>
            <x v="15"/>
          </reference>
        </references>
      </pivotArea>
    </format>
    <format dxfId="120">
      <pivotArea field="26" grandCol="1" collapsedLevelsAreSubtotals="1" axis="axisRow" fieldPosition="0">
        <references count="1">
          <reference field="26" count="1">
            <x v="2"/>
          </reference>
        </references>
      </pivotArea>
    </format>
    <format dxfId="119">
      <pivotArea field="27" grandCol="1" collapsedLevelsAreSubtotals="1" axis="axisRow" fieldPosition="1">
        <references count="2">
          <reference field="26" count="1" selected="0">
            <x v="2"/>
          </reference>
          <reference field="27" count="3">
            <x v="6"/>
            <x v="10"/>
            <x v="12"/>
          </reference>
        </references>
      </pivotArea>
    </format>
    <format dxfId="118">
      <pivotArea field="26" grandCol="1" collapsedLevelsAreSubtotals="1" axis="axisRow" fieldPosition="0">
        <references count="1">
          <reference field="26" count="1">
            <x v="3"/>
          </reference>
        </references>
      </pivotArea>
    </format>
    <format dxfId="117">
      <pivotArea field="27" grandCol="1" collapsedLevelsAreSubtotals="1" axis="axisRow" fieldPosition="1">
        <references count="2">
          <reference field="26" count="1" selected="0">
            <x v="3"/>
          </reference>
          <reference field="27" count="1">
            <x v="17"/>
          </reference>
        </references>
      </pivotArea>
    </format>
    <format dxfId="116">
      <pivotArea field="26" grandCol="1" collapsedLevelsAreSubtotals="1" axis="axisRow" fieldPosition="0">
        <references count="1">
          <reference field="26" count="1">
            <x v="4"/>
          </reference>
        </references>
      </pivotArea>
    </format>
    <format dxfId="115">
      <pivotArea field="27" grandCol="1" collapsedLevelsAreSubtotals="1" axis="axisRow" fieldPosition="1">
        <references count="2">
          <reference field="26" count="1" selected="0">
            <x v="4"/>
          </reference>
          <reference field="27" count="1">
            <x v="3"/>
          </reference>
        </references>
      </pivotArea>
    </format>
    <format dxfId="114">
      <pivotArea field="26" grandCol="1" collapsedLevelsAreSubtotals="1" axis="axisRow" fieldPosition="0">
        <references count="1">
          <reference field="26" count="1">
            <x v="5"/>
          </reference>
        </references>
      </pivotArea>
    </format>
    <format dxfId="113">
      <pivotArea field="27" grandCol="1" collapsedLevelsAreSubtotals="1" axis="axisRow" fieldPosition="1">
        <references count="2">
          <reference field="26" count="1" selected="0">
            <x v="5"/>
          </reference>
          <reference field="27" count="1">
            <x v="8"/>
          </reference>
        </references>
      </pivotArea>
    </format>
    <format dxfId="112">
      <pivotArea field="26" grandCol="1" collapsedLevelsAreSubtotals="1" axis="axisRow" fieldPosition="0">
        <references count="1">
          <reference field="26" count="1">
            <x v="6"/>
          </reference>
        </references>
      </pivotArea>
    </format>
    <format dxfId="111">
      <pivotArea collapsedLevelsAreSubtotals="1" fieldPosition="0">
        <references count="3">
          <reference field="23" count="8" selected="0">
            <x v="2"/>
            <x v="3"/>
            <x v="4"/>
            <x v="6"/>
            <x v="7"/>
            <x v="10"/>
            <x v="13"/>
            <x v="14"/>
          </reference>
          <reference field="26" count="1" selected="0">
            <x v="6"/>
          </reference>
          <reference field="27" count="3">
            <x v="0"/>
            <x v="1"/>
            <x v="9"/>
          </reference>
        </references>
      </pivotArea>
    </format>
    <format dxfId="110">
      <pivotArea field="27" grandCol="1" collapsedLevelsAreSubtotals="1" axis="axisRow" fieldPosition="1">
        <references count="2">
          <reference field="26" count="1" selected="0">
            <x v="6"/>
          </reference>
          <reference field="27" count="3">
            <x v="0"/>
            <x v="1"/>
            <x v="9"/>
          </reference>
        </references>
      </pivotArea>
    </format>
    <format dxfId="109">
      <pivotArea collapsedLevelsAreSubtotals="1" fieldPosition="0">
        <references count="2">
          <reference field="23" count="8" selected="0">
            <x v="2"/>
            <x v="3"/>
            <x v="4"/>
            <x v="6"/>
            <x v="7"/>
            <x v="10"/>
            <x v="13"/>
            <x v="14"/>
          </reference>
          <reference field="26" count="1">
            <x v="7"/>
          </reference>
        </references>
      </pivotArea>
    </format>
    <format dxfId="108">
      <pivotArea field="26" grandCol="1" collapsedLevelsAreSubtotals="1" axis="axisRow" fieldPosition="0">
        <references count="1">
          <reference field="26" count="1">
            <x v="7"/>
          </reference>
        </references>
      </pivotArea>
    </format>
    <format dxfId="107">
      <pivotArea collapsedLevelsAreSubtotals="1" fieldPosition="0">
        <references count="3">
          <reference field="23" count="8" selected="0">
            <x v="2"/>
            <x v="3"/>
            <x v="4"/>
            <x v="6"/>
            <x v="7"/>
            <x v="10"/>
            <x v="13"/>
            <x v="14"/>
          </reference>
          <reference field="26" count="1" selected="0">
            <x v="7"/>
          </reference>
          <reference field="27" count="1">
            <x v="2"/>
          </reference>
        </references>
      </pivotArea>
    </format>
    <format dxfId="106">
      <pivotArea field="27" grandCol="1" collapsedLevelsAreSubtotals="1" axis="axisRow" fieldPosition="1">
        <references count="2">
          <reference field="26" count="1" selected="0">
            <x v="7"/>
          </reference>
          <reference field="27" count="1">
            <x v="2"/>
          </reference>
        </references>
      </pivotArea>
    </format>
    <format dxfId="105">
      <pivotArea field="26" grandCol="1" collapsedLevelsAreSubtotals="1" axis="axisRow" fieldPosition="0">
        <references count="1">
          <reference field="26" count="1">
            <x v="8"/>
          </reference>
        </references>
      </pivotArea>
    </format>
    <format dxfId="104">
      <pivotArea field="27" grandCol="1" collapsedLevelsAreSubtotals="1" axis="axisRow" fieldPosition="1">
        <references count="2">
          <reference field="26" count="1" selected="0">
            <x v="8"/>
          </reference>
          <reference field="27" count="1">
            <x v="13"/>
          </reference>
        </references>
      </pivotArea>
    </format>
    <format dxfId="103">
      <pivotArea field="26" grandCol="1" collapsedLevelsAreSubtotals="1" axis="axisRow" fieldPosition="0">
        <references count="1">
          <reference field="26" count="1">
            <x v="9"/>
          </reference>
        </references>
      </pivotArea>
    </format>
    <format dxfId="102">
      <pivotArea field="27" grandCol="1" collapsedLevelsAreSubtotals="1" axis="axisRow" fieldPosition="1">
        <references count="2">
          <reference field="26" count="1" selected="0">
            <x v="9"/>
          </reference>
          <reference field="27" count="2">
            <x v="14"/>
            <x v="16"/>
          </reference>
        </references>
      </pivotArea>
    </format>
    <format dxfId="101">
      <pivotArea field="26" grandCol="1" collapsedLevelsAreSubtotals="1" axis="axisRow" fieldPosition="0">
        <references count="1">
          <reference field="26" count="1">
            <x v="10"/>
          </reference>
        </references>
      </pivotArea>
    </format>
    <format dxfId="100">
      <pivotArea field="27" grandCol="1" collapsedLevelsAreSubtotals="1" axis="axisRow" fieldPosition="1">
        <references count="2">
          <reference field="26" count="1" selected="0">
            <x v="10"/>
          </reference>
          <reference field="27" count="1">
            <x v="18"/>
          </reference>
        </references>
      </pivotArea>
    </format>
    <format dxfId="99">
      <pivotArea field="26" grandCol="1" collapsedLevelsAreSubtotals="1" axis="axisRow" fieldPosition="0">
        <references count="1">
          <reference field="26" count="1">
            <x v="11"/>
          </reference>
        </references>
      </pivotArea>
    </format>
    <format dxfId="98">
      <pivotArea field="27" grandCol="1" collapsedLevelsAreSubtotals="1" axis="axisRow" fieldPosition="1">
        <references count="2">
          <reference field="26" count="1" selected="0">
            <x v="11"/>
          </reference>
          <reference field="27" count="1">
            <x v="19"/>
          </reference>
        </references>
      </pivotArea>
    </format>
    <format dxfId="97">
      <pivotArea collapsedLevelsAreSubtotals="1" fieldPosition="0">
        <references count="2">
          <reference field="23" count="1" selected="0">
            <x v="2"/>
          </reference>
          <reference field="26" count="1">
            <x v="0"/>
          </reference>
        </references>
      </pivotArea>
    </format>
    <format dxfId="96">
      <pivotArea collapsedLevelsAreSubtotals="1" fieldPosition="0">
        <references count="3">
          <reference field="23" count="1" selected="0">
            <x v="2"/>
          </reference>
          <reference field="26" count="1" selected="0">
            <x v="0"/>
          </reference>
          <reference field="27" count="1">
            <x v="4"/>
          </reference>
        </references>
      </pivotArea>
    </format>
    <format dxfId="95">
      <pivotArea collapsedLevelsAreSubtotals="1" fieldPosition="0">
        <references count="3">
          <reference field="23" count="1" selected="0">
            <x v="2"/>
          </reference>
          <reference field="26" count="1" selected="0">
            <x v="6"/>
          </reference>
          <reference field="27" count="3">
            <x v="0"/>
            <x v="1"/>
            <x v="9"/>
          </reference>
        </references>
      </pivotArea>
    </format>
    <format dxfId="94">
      <pivotArea collapsedLevelsAreSubtotals="1" fieldPosition="0">
        <references count="2">
          <reference field="23" count="2" selected="0">
            <x v="3"/>
            <x v="4"/>
          </reference>
          <reference field="26" count="1">
            <x v="0"/>
          </reference>
        </references>
      </pivotArea>
    </format>
    <format dxfId="93">
      <pivotArea collapsedLevelsAreSubtotals="1" fieldPosition="0">
        <references count="3">
          <reference field="23" count="2" selected="0">
            <x v="3"/>
            <x v="4"/>
          </reference>
          <reference field="26" count="1" selected="0">
            <x v="0"/>
          </reference>
          <reference field="27" count="1">
            <x v="4"/>
          </reference>
        </references>
      </pivotArea>
    </format>
    <format dxfId="92">
      <pivotArea collapsedLevelsAreSubtotals="1" fieldPosition="0">
        <references count="3">
          <reference field="23" count="2" selected="0">
            <x v="3"/>
            <x v="4"/>
          </reference>
          <reference field="26" count="1" selected="0">
            <x v="6"/>
          </reference>
          <reference field="27" count="3">
            <x v="0"/>
            <x v="1"/>
            <x v="9"/>
          </reference>
        </references>
      </pivotArea>
    </format>
    <format dxfId="91">
      <pivotArea collapsedLevelsAreSubtotals="1" fieldPosition="0">
        <references count="2">
          <reference field="26" count="1" selected="0">
            <x v="1"/>
          </reference>
          <reference field="27" count="3">
            <x v="7"/>
            <x v="11"/>
            <x v="15"/>
          </reference>
        </references>
      </pivotArea>
    </format>
    <format dxfId="90">
      <pivotArea collapsedLevelsAreSubtotals="1" fieldPosition="0">
        <references count="2">
          <reference field="26" count="1" selected="0">
            <x v="2"/>
          </reference>
          <reference field="27" count="4">
            <x v="6"/>
            <x v="10"/>
            <x v="12"/>
            <x v="21"/>
          </reference>
        </references>
      </pivotArea>
    </format>
    <format dxfId="89">
      <pivotArea collapsedLevelsAreSubtotals="1" fieldPosition="0">
        <references count="1">
          <reference field="26" count="1">
            <x v="4"/>
          </reference>
        </references>
      </pivotArea>
    </format>
    <format dxfId="88">
      <pivotArea collapsedLevelsAreSubtotals="1" fieldPosition="0">
        <references count="2">
          <reference field="26" count="1" selected="0">
            <x v="4"/>
          </reference>
          <reference field="27" count="1">
            <x v="3"/>
          </reference>
        </references>
      </pivotArea>
    </format>
    <format dxfId="87">
      <pivotArea collapsedLevelsAreSubtotals="1" fieldPosition="0">
        <references count="1">
          <reference field="26" count="1">
            <x v="5"/>
          </reference>
        </references>
      </pivotArea>
    </format>
    <format dxfId="86">
      <pivotArea collapsedLevelsAreSubtotals="1" fieldPosition="0">
        <references count="2">
          <reference field="26" count="1" selected="0">
            <x v="5"/>
          </reference>
          <reference field="27" count="1">
            <x v="8"/>
          </reference>
        </references>
      </pivotArea>
    </format>
    <format dxfId="85">
      <pivotArea collapsedLevelsAreSubtotals="1" fieldPosition="0">
        <references count="2">
          <reference field="26" count="1" selected="0">
            <x v="6"/>
          </reference>
          <reference field="27" count="2">
            <x v="0"/>
            <x v="1"/>
          </reference>
        </references>
      </pivotArea>
    </format>
    <format dxfId="84">
      <pivotArea collapsedLevelsAreSubtotals="1" fieldPosition="0">
        <references count="1">
          <reference field="26" count="1">
            <x v="10"/>
          </reference>
        </references>
      </pivotArea>
    </format>
    <format dxfId="83">
      <pivotArea collapsedLevelsAreSubtotals="1" fieldPosition="0">
        <references count="2">
          <reference field="26" count="1" selected="0">
            <x v="10"/>
          </reference>
          <reference field="27" count="1">
            <x v="18"/>
          </reference>
        </references>
      </pivotArea>
    </format>
    <format dxfId="82">
      <pivotArea collapsedLevelsAreSubtotals="1" fieldPosition="0">
        <references count="1">
          <reference field="26" count="1">
            <x v="11"/>
          </reference>
        </references>
      </pivotArea>
    </format>
    <format dxfId="81">
      <pivotArea collapsedLevelsAreSubtotals="1" fieldPosition="0">
        <references count="2">
          <reference field="26" count="1" selected="0">
            <x v="11"/>
          </reference>
          <reference field="27" count="1">
            <x v="19"/>
          </reference>
        </references>
      </pivotArea>
    </format>
    <format dxfId="80">
      <pivotArea collapsedLevelsAreSubtotals="1" fieldPosition="0">
        <references count="3">
          <reference field="23" count="1" selected="0">
            <x v="5"/>
          </reference>
          <reference field="26" count="1" selected="0">
            <x v="1"/>
          </reference>
          <reference field="27" count="3">
            <x v="7"/>
            <x v="11"/>
            <x v="15"/>
          </reference>
        </references>
      </pivotArea>
    </format>
    <format dxfId="79">
      <pivotArea collapsedLevelsAreSubtotals="1" fieldPosition="0">
        <references count="3">
          <reference field="23" count="1" selected="0">
            <x v="5"/>
          </reference>
          <reference field="26" count="1" selected="0">
            <x v="2"/>
          </reference>
          <reference field="27" count="4">
            <x v="6"/>
            <x v="10"/>
            <x v="12"/>
            <x v="21"/>
          </reference>
        </references>
      </pivotArea>
    </format>
    <format dxfId="78">
      <pivotArea collapsedLevelsAreSubtotals="1" fieldPosition="0">
        <references count="2">
          <reference field="23" count="1" selected="0">
            <x v="5"/>
          </reference>
          <reference field="26" count="1">
            <x v="4"/>
          </reference>
        </references>
      </pivotArea>
    </format>
    <format dxfId="77">
      <pivotArea collapsedLevelsAreSubtotals="1" fieldPosition="0">
        <references count="3">
          <reference field="23" count="1" selected="0">
            <x v="5"/>
          </reference>
          <reference field="26" count="1" selected="0">
            <x v="4"/>
          </reference>
          <reference field="27" count="1">
            <x v="3"/>
          </reference>
        </references>
      </pivotArea>
    </format>
    <format dxfId="76">
      <pivotArea collapsedLevelsAreSubtotals="1" fieldPosition="0">
        <references count="2">
          <reference field="23" count="1" selected="0">
            <x v="5"/>
          </reference>
          <reference field="26" count="1">
            <x v="5"/>
          </reference>
        </references>
      </pivotArea>
    </format>
    <format dxfId="75">
      <pivotArea collapsedLevelsAreSubtotals="1" fieldPosition="0">
        <references count="3">
          <reference field="23" count="1" selected="0">
            <x v="5"/>
          </reference>
          <reference field="26" count="1" selected="0">
            <x v="5"/>
          </reference>
          <reference field="27" count="1">
            <x v="8"/>
          </reference>
        </references>
      </pivotArea>
    </format>
    <format dxfId="74">
      <pivotArea collapsedLevelsAreSubtotals="1" fieldPosition="0">
        <references count="3">
          <reference field="23" count="1" selected="0">
            <x v="5"/>
          </reference>
          <reference field="26" count="1" selected="0">
            <x v="6"/>
          </reference>
          <reference field="27" count="1">
            <x v="0"/>
          </reference>
        </references>
      </pivotArea>
    </format>
    <format dxfId="73">
      <pivotArea collapsedLevelsAreSubtotals="1" fieldPosition="0">
        <references count="2">
          <reference field="23" count="1" selected="0">
            <x v="5"/>
          </reference>
          <reference field="26" count="1">
            <x v="10"/>
          </reference>
        </references>
      </pivotArea>
    </format>
    <format dxfId="72">
      <pivotArea collapsedLevelsAreSubtotals="1" fieldPosition="0">
        <references count="3">
          <reference field="23" count="1" selected="0">
            <x v="5"/>
          </reference>
          <reference field="26" count="1" selected="0">
            <x v="10"/>
          </reference>
          <reference field="27" count="1">
            <x v="18"/>
          </reference>
        </references>
      </pivotArea>
    </format>
    <format dxfId="71">
      <pivotArea collapsedLevelsAreSubtotals="1" fieldPosition="0">
        <references count="2">
          <reference field="23" count="1" selected="0">
            <x v="5"/>
          </reference>
          <reference field="26" count="1">
            <x v="11"/>
          </reference>
        </references>
      </pivotArea>
    </format>
    <format dxfId="70">
      <pivotArea collapsedLevelsAreSubtotals="1" fieldPosition="0">
        <references count="3">
          <reference field="23" count="1" selected="0">
            <x v="5"/>
          </reference>
          <reference field="26" count="1" selected="0">
            <x v="11"/>
          </reference>
          <reference field="27" count="1">
            <x v="19"/>
          </reference>
        </references>
      </pivotArea>
    </format>
    <format dxfId="69">
      <pivotArea collapsedLevelsAreSubtotals="1" fieldPosition="0">
        <references count="3">
          <reference field="23" count="2" selected="0">
            <x v="6"/>
            <x v="7"/>
          </reference>
          <reference field="26" count="1" selected="0">
            <x v="1"/>
          </reference>
          <reference field="27" count="3">
            <x v="7"/>
            <x v="11"/>
            <x v="15"/>
          </reference>
        </references>
      </pivotArea>
    </format>
    <format dxfId="68">
      <pivotArea collapsedLevelsAreSubtotals="1" fieldPosition="0">
        <references count="3">
          <reference field="23" count="2" selected="0">
            <x v="6"/>
            <x v="7"/>
          </reference>
          <reference field="26" count="1" selected="0">
            <x v="2"/>
          </reference>
          <reference field="27" count="4">
            <x v="6"/>
            <x v="10"/>
            <x v="12"/>
            <x v="21"/>
          </reference>
        </references>
      </pivotArea>
    </format>
    <format dxfId="67">
      <pivotArea collapsedLevelsAreSubtotals="1" fieldPosition="0">
        <references count="2">
          <reference field="23" count="2" selected="0">
            <x v="6"/>
            <x v="7"/>
          </reference>
          <reference field="26" count="1">
            <x v="4"/>
          </reference>
        </references>
      </pivotArea>
    </format>
    <format dxfId="66">
      <pivotArea collapsedLevelsAreSubtotals="1" fieldPosition="0">
        <references count="3">
          <reference field="23" count="2" selected="0">
            <x v="6"/>
            <x v="7"/>
          </reference>
          <reference field="26" count="1" selected="0">
            <x v="4"/>
          </reference>
          <reference field="27" count="1">
            <x v="3"/>
          </reference>
        </references>
      </pivotArea>
    </format>
    <format dxfId="65">
      <pivotArea collapsedLevelsAreSubtotals="1" fieldPosition="0">
        <references count="2">
          <reference field="23" count="2" selected="0">
            <x v="6"/>
            <x v="7"/>
          </reference>
          <reference field="26" count="1">
            <x v="5"/>
          </reference>
        </references>
      </pivotArea>
    </format>
    <format dxfId="64">
      <pivotArea collapsedLevelsAreSubtotals="1" fieldPosition="0">
        <references count="3">
          <reference field="23" count="2" selected="0">
            <x v="6"/>
            <x v="7"/>
          </reference>
          <reference field="26" count="1" selected="0">
            <x v="5"/>
          </reference>
          <reference field="27" count="1">
            <x v="8"/>
          </reference>
        </references>
      </pivotArea>
    </format>
    <format dxfId="63">
      <pivotArea collapsedLevelsAreSubtotals="1" fieldPosition="0">
        <references count="3">
          <reference field="23" count="2" selected="0">
            <x v="6"/>
            <x v="7"/>
          </reference>
          <reference field="26" count="1" selected="0">
            <x v="6"/>
          </reference>
          <reference field="27" count="1">
            <x v="0"/>
          </reference>
        </references>
      </pivotArea>
    </format>
    <format dxfId="62">
      <pivotArea collapsedLevelsAreSubtotals="1" fieldPosition="0">
        <references count="2">
          <reference field="23" count="2" selected="0">
            <x v="6"/>
            <x v="7"/>
          </reference>
          <reference field="26" count="1">
            <x v="10"/>
          </reference>
        </references>
      </pivotArea>
    </format>
    <format dxfId="61">
      <pivotArea collapsedLevelsAreSubtotals="1" fieldPosition="0">
        <references count="3">
          <reference field="23" count="2" selected="0">
            <x v="6"/>
            <x v="7"/>
          </reference>
          <reference field="26" count="1" selected="0">
            <x v="10"/>
          </reference>
          <reference field="27" count="1">
            <x v="18"/>
          </reference>
        </references>
      </pivotArea>
    </format>
    <format dxfId="60">
      <pivotArea collapsedLevelsAreSubtotals="1" fieldPosition="0">
        <references count="2">
          <reference field="23" count="2" selected="0">
            <x v="6"/>
            <x v="7"/>
          </reference>
          <reference field="26" count="1">
            <x v="11"/>
          </reference>
        </references>
      </pivotArea>
    </format>
    <format dxfId="59">
      <pivotArea collapsedLevelsAreSubtotals="1" fieldPosition="0">
        <references count="3">
          <reference field="23" count="2" selected="0">
            <x v="6"/>
            <x v="7"/>
          </reference>
          <reference field="26" count="1" selected="0">
            <x v="11"/>
          </reference>
          <reference field="27" count="1">
            <x v="19"/>
          </reference>
        </references>
      </pivotArea>
    </format>
    <format dxfId="58">
      <pivotArea dataOnly="0" labelOnly="1" fieldPosition="0">
        <references count="1">
          <reference field="26" count="7">
            <x v="8"/>
            <x v="9"/>
            <x v="10"/>
            <x v="11"/>
            <x v="12"/>
            <x v="13"/>
            <x v="14"/>
          </reference>
        </references>
      </pivotArea>
    </format>
    <format dxfId="57">
      <pivotArea dataOnly="0" labelOnly="1" fieldPosition="0">
        <references count="2">
          <reference field="26" count="1" selected="0">
            <x v="8"/>
          </reference>
          <reference field="27" count="1">
            <x v="13"/>
          </reference>
        </references>
      </pivotArea>
    </format>
    <format dxfId="56">
      <pivotArea dataOnly="0" labelOnly="1" fieldPosition="0">
        <references count="2">
          <reference field="26" count="1" selected="0">
            <x v="9"/>
          </reference>
          <reference field="27" count="2">
            <x v="14"/>
            <x v="16"/>
          </reference>
        </references>
      </pivotArea>
    </format>
    <format dxfId="55">
      <pivotArea dataOnly="0" labelOnly="1" fieldPosition="0">
        <references count="2">
          <reference field="26" count="1" selected="0">
            <x v="10"/>
          </reference>
          <reference field="27" count="1">
            <x v="18"/>
          </reference>
        </references>
      </pivotArea>
    </format>
    <format dxfId="54">
      <pivotArea dataOnly="0" labelOnly="1" fieldPosition="0">
        <references count="2">
          <reference field="26" count="1" selected="0">
            <x v="11"/>
          </reference>
          <reference field="27" count="1">
            <x v="19"/>
          </reference>
        </references>
      </pivotArea>
    </format>
    <format dxfId="53">
      <pivotArea dataOnly="0" labelOnly="1" fieldPosition="0">
        <references count="2">
          <reference field="26" count="1" selected="0">
            <x v="12"/>
          </reference>
          <reference field="27" count="1">
            <x v="20"/>
          </reference>
        </references>
      </pivotArea>
    </format>
    <format dxfId="52">
      <pivotArea dataOnly="0" labelOnly="1" fieldPosition="0">
        <references count="2">
          <reference field="26" count="1" selected="0">
            <x v="13"/>
          </reference>
          <reference field="27" count="1">
            <x v="22"/>
          </reference>
        </references>
      </pivotArea>
    </format>
    <format dxfId="51">
      <pivotArea dataOnly="0" labelOnly="1" fieldPosition="0">
        <references count="2">
          <reference field="26" count="1" selected="0">
            <x v="14"/>
          </reference>
          <reference field="27" count="1">
            <x v="23"/>
          </reference>
        </references>
      </pivotArea>
    </format>
    <format dxfId="50">
      <pivotArea dataOnly="0" labelOnly="1" fieldPosition="0">
        <references count="1">
          <reference field="26" count="1">
            <x v="15"/>
          </reference>
        </references>
      </pivotArea>
    </format>
    <format dxfId="49">
      <pivotArea collapsedLevelsAreSubtotals="1" fieldPosition="0">
        <references count="1">
          <reference field="26" count="1">
            <x v="1"/>
          </reference>
        </references>
      </pivotArea>
    </format>
    <format dxfId="48">
      <pivotArea collapsedLevelsAreSubtotals="1" fieldPosition="0">
        <references count="2">
          <reference field="26" count="1" selected="0">
            <x v="1"/>
          </reference>
          <reference field="27" count="2">
            <x v="7"/>
            <x v="11"/>
          </reference>
        </references>
      </pivotArea>
    </format>
    <format dxfId="47">
      <pivotArea collapsedLevelsAreSubtotals="1" fieldPosition="0">
        <references count="1">
          <reference field="26" count="1">
            <x v="2"/>
          </reference>
        </references>
      </pivotArea>
    </format>
    <format dxfId="46">
      <pivotArea collapsedLevelsAreSubtotals="1" fieldPosition="0">
        <references count="2">
          <reference field="26" count="1" selected="0">
            <x v="2"/>
          </reference>
          <reference field="27" count="2">
            <x v="6"/>
            <x v="12"/>
          </reference>
        </references>
      </pivotArea>
    </format>
    <format dxfId="45">
      <pivotArea collapsedLevelsAreSubtotals="1" fieldPosition="0">
        <references count="1">
          <reference field="26" count="1">
            <x v="3"/>
          </reference>
        </references>
      </pivotArea>
    </format>
    <format dxfId="44">
      <pivotArea collapsedLevelsAreSubtotals="1" fieldPosition="0">
        <references count="2">
          <reference field="26" count="1" selected="0">
            <x v="3"/>
          </reference>
          <reference field="27" count="1">
            <x v="17"/>
          </reference>
        </references>
      </pivotArea>
    </format>
    <format dxfId="43">
      <pivotArea collapsedLevelsAreSubtotals="1" fieldPosition="0">
        <references count="1">
          <reference field="26" count="1">
            <x v="6"/>
          </reference>
        </references>
      </pivotArea>
    </format>
    <format dxfId="42">
      <pivotArea collapsedLevelsAreSubtotals="1" fieldPosition="0">
        <references count="2">
          <reference field="26" count="1" selected="0">
            <x v="6"/>
          </reference>
          <reference field="27" count="1">
            <x v="1"/>
          </reference>
        </references>
      </pivotArea>
    </format>
    <format dxfId="41">
      <pivotArea collapsedLevelsAreSubtotals="1" fieldPosition="0">
        <references count="1">
          <reference field="26" count="1">
            <x v="8"/>
          </reference>
        </references>
      </pivotArea>
    </format>
    <format dxfId="40">
      <pivotArea collapsedLevelsAreSubtotals="1" fieldPosition="0">
        <references count="2">
          <reference field="26" count="1" selected="0">
            <x v="8"/>
          </reference>
          <reference field="27" count="1">
            <x v="13"/>
          </reference>
        </references>
      </pivotArea>
    </format>
    <format dxfId="39">
      <pivotArea collapsedLevelsAreSubtotals="1" fieldPosition="0">
        <references count="1">
          <reference field="26" count="1">
            <x v="9"/>
          </reference>
        </references>
      </pivotArea>
    </format>
    <format dxfId="38">
      <pivotArea collapsedLevelsAreSubtotals="1" fieldPosition="0">
        <references count="2">
          <reference field="26" count="1" selected="0">
            <x v="9"/>
          </reference>
          <reference field="27" count="2">
            <x v="14"/>
            <x v="16"/>
          </reference>
        </references>
      </pivotArea>
    </format>
    <format dxfId="37">
      <pivotArea collapsedLevelsAreSubtotals="1" fieldPosition="0">
        <references count="1">
          <reference field="26" count="1">
            <x v="12"/>
          </reference>
        </references>
      </pivotArea>
    </format>
    <format dxfId="36">
      <pivotArea collapsedLevelsAreSubtotals="1" fieldPosition="0">
        <references count="2">
          <reference field="26" count="1" selected="0">
            <x v="12"/>
          </reference>
          <reference field="27" count="1">
            <x v="20"/>
          </reference>
        </references>
      </pivotArea>
    </format>
    <format dxfId="35">
      <pivotArea collapsedLevelsAreSubtotals="1" fieldPosition="0">
        <references count="1">
          <reference field="26" count="1">
            <x v="13"/>
          </reference>
        </references>
      </pivotArea>
    </format>
    <format dxfId="34">
      <pivotArea collapsedLevelsAreSubtotals="1" fieldPosition="0">
        <references count="2">
          <reference field="26" count="1" selected="0">
            <x v="13"/>
          </reference>
          <reference field="27" count="1">
            <x v="22"/>
          </reference>
        </references>
      </pivotArea>
    </format>
    <format dxfId="33">
      <pivotArea collapsedLevelsAreSubtotals="1" fieldPosition="0">
        <references count="1">
          <reference field="26" count="1">
            <x v="14"/>
          </reference>
        </references>
      </pivotArea>
    </format>
    <format dxfId="32">
      <pivotArea collapsedLevelsAreSubtotals="1" fieldPosition="0">
        <references count="2">
          <reference field="26" count="1" selected="0">
            <x v="14"/>
          </reference>
          <reference field="27" count="1">
            <x v="23"/>
          </reference>
        </references>
      </pivotArea>
    </format>
    <format dxfId="31">
      <pivotArea collapsedLevelsAreSubtotals="1" fieldPosition="0">
        <references count="1">
          <reference field="26" count="1">
            <x v="15"/>
          </reference>
        </references>
      </pivotArea>
    </format>
    <format dxfId="30">
      <pivotArea collapsedLevelsAreSubtotals="1" fieldPosition="0">
        <references count="2">
          <reference field="26" count="1" selected="0">
            <x v="15"/>
          </reference>
          <reference field="27" count="1">
            <x v="24"/>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9A185A5-8E44-4A70-B200-9EC66196A625}" name="Tabla dinámica1" cacheId="58" applyNumberFormats="0" applyBorderFormats="0" applyFontFormats="0" applyPatternFormats="0" applyAlignmentFormats="0" applyWidthHeightFormats="1" dataCaption="Valores" updatedVersion="7" minRefreshableVersion="3" showCalcMbrs="0" useAutoFormatting="1" itemPrintTitles="1" createdVersion="3" indent="0" outline="1" outlineData="1" multipleFieldFilters="0" chartFormat="1" rowHeaderCaption="SUBSECRETARRÍA U OFICINA">
  <location ref="A28:D71"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axis="axisRow" showAll="0" defaultSubtotal="0">
      <items count="25">
        <item x="6"/>
        <item x="4"/>
        <item x="5"/>
        <item x="0"/>
        <item x="10"/>
        <item x="2"/>
        <item x="1"/>
        <item x="14"/>
        <item x="12"/>
        <item x="3"/>
        <item x="9"/>
        <item x="7"/>
        <item x="8"/>
        <item x="11"/>
        <item x="13"/>
        <item x="15"/>
        <item x="16"/>
        <item x="17"/>
        <item x="18"/>
        <item x="19"/>
        <item x="20"/>
        <item x="21"/>
        <item x="22"/>
        <item x="23"/>
        <item x="24"/>
      </items>
    </pivotField>
    <pivotField showAll="0"/>
    <pivotField showAll="0"/>
    <pivotField axis="axisCol" showAll="0">
      <items count="3">
        <item n="ABIERTA " x="1"/>
        <item n="RECOMENDACIÓN DE CIERRE DE LA OCI" x="0"/>
        <item t="default"/>
      </items>
    </pivotField>
    <pivotField showAll="0"/>
    <pivotField showAll="0"/>
    <pivotField showAll="0"/>
  </pivotFields>
  <rowFields count="2">
    <field x="26"/>
    <field x="27"/>
  </rowFields>
  <rowItems count="42">
    <i>
      <x/>
    </i>
    <i r="1">
      <x v="4"/>
    </i>
    <i>
      <x v="1"/>
    </i>
    <i r="1">
      <x v="7"/>
    </i>
    <i r="1">
      <x v="11"/>
    </i>
    <i r="1">
      <x v="15"/>
    </i>
    <i>
      <x v="2"/>
    </i>
    <i r="1">
      <x v="5"/>
    </i>
    <i r="1">
      <x v="6"/>
    </i>
    <i r="1">
      <x v="10"/>
    </i>
    <i r="1">
      <x v="12"/>
    </i>
    <i r="1">
      <x v="21"/>
    </i>
    <i>
      <x v="3"/>
    </i>
    <i r="1">
      <x v="17"/>
    </i>
    <i>
      <x v="4"/>
    </i>
    <i r="1">
      <x v="3"/>
    </i>
    <i>
      <x v="5"/>
    </i>
    <i r="1">
      <x v="8"/>
    </i>
    <i>
      <x v="6"/>
    </i>
    <i r="1">
      <x/>
    </i>
    <i r="1">
      <x v="1"/>
    </i>
    <i r="1">
      <x v="9"/>
    </i>
    <i>
      <x v="7"/>
    </i>
    <i r="1">
      <x v="2"/>
    </i>
    <i>
      <x v="8"/>
    </i>
    <i r="1">
      <x v="13"/>
    </i>
    <i>
      <x v="9"/>
    </i>
    <i r="1">
      <x v="14"/>
    </i>
    <i r="1">
      <x v="16"/>
    </i>
    <i>
      <x v="10"/>
    </i>
    <i r="1">
      <x v="18"/>
    </i>
    <i>
      <x v="11"/>
    </i>
    <i r="1">
      <x v="19"/>
    </i>
    <i>
      <x v="12"/>
    </i>
    <i r="1">
      <x v="20"/>
    </i>
    <i>
      <x v="13"/>
    </i>
    <i r="1">
      <x v="22"/>
    </i>
    <i>
      <x v="14"/>
    </i>
    <i r="1">
      <x v="23"/>
    </i>
    <i>
      <x v="15"/>
    </i>
    <i r="1">
      <x v="24"/>
    </i>
    <i t="grand">
      <x/>
    </i>
  </rowItems>
  <colFields count="1">
    <field x="30"/>
  </colFields>
  <colItems count="3">
    <i>
      <x/>
    </i>
    <i>
      <x v="1"/>
    </i>
    <i t="grand">
      <x/>
    </i>
  </colItems>
  <pageFields count="1">
    <pageField fld="25" hier="-1"/>
  </pageFields>
  <dataFields count="1">
    <dataField name="Cuenta de No. HALLAZGO" fld="6" subtotal="count" baseField="0" baseItem="0"/>
  </dataFields>
  <formats count="17">
    <format dxfId="183">
      <pivotArea type="origin" dataOnly="0" labelOnly="1" outline="0" fieldPosition="0"/>
    </format>
    <format dxfId="182">
      <pivotArea dataOnly="0" labelOnly="1" grandRow="1" outline="0" fieldPosition="0"/>
    </format>
    <format dxfId="181">
      <pivotArea outline="0" collapsedLevelsAreSubtotals="1" fieldPosition="0"/>
    </format>
    <format dxfId="180">
      <pivotArea outline="0" collapsedLevelsAreSubtotals="1" fieldPosition="0"/>
    </format>
    <format dxfId="179">
      <pivotArea dataOnly="0" labelOnly="1" fieldPosition="0">
        <references count="1">
          <reference field="30" count="1">
            <x v="1"/>
          </reference>
        </references>
      </pivotArea>
    </format>
    <format dxfId="178">
      <pivotArea dataOnly="0" labelOnly="1" fieldPosition="0">
        <references count="1">
          <reference field="30" count="1">
            <x v="1"/>
          </reference>
        </references>
      </pivotArea>
    </format>
    <format dxfId="177">
      <pivotArea dataOnly="0" labelOnly="1" fieldPosition="0">
        <references count="1">
          <reference field="30" count="1">
            <x v="1"/>
          </reference>
        </references>
      </pivotArea>
    </format>
    <format dxfId="176">
      <pivotArea dataOnly="0" labelOnly="1" fieldPosition="0">
        <references count="1">
          <reference field="26" count="0"/>
        </references>
      </pivotArea>
    </format>
    <format dxfId="175">
      <pivotArea dataOnly="0" labelOnly="1" fieldPosition="0">
        <references count="2">
          <reference field="26" count="1" selected="0">
            <x v="0"/>
          </reference>
          <reference field="27" count="1">
            <x v="4"/>
          </reference>
        </references>
      </pivotArea>
    </format>
    <format dxfId="174">
      <pivotArea dataOnly="0" labelOnly="1" fieldPosition="0">
        <references count="2">
          <reference field="26" count="1" selected="0">
            <x v="1"/>
          </reference>
          <reference field="27" count="1">
            <x v="7"/>
          </reference>
        </references>
      </pivotArea>
    </format>
    <format dxfId="173">
      <pivotArea dataOnly="0" labelOnly="1" fieldPosition="0">
        <references count="2">
          <reference field="26" count="1" selected="0">
            <x v="2"/>
          </reference>
          <reference field="27" count="2">
            <x v="5"/>
            <x v="6"/>
          </reference>
        </references>
      </pivotArea>
    </format>
    <format dxfId="172">
      <pivotArea dataOnly="0" labelOnly="1" fieldPosition="0">
        <references count="2">
          <reference field="26" count="1" selected="0">
            <x v="4"/>
          </reference>
          <reference field="27" count="1">
            <x v="3"/>
          </reference>
        </references>
      </pivotArea>
    </format>
    <format dxfId="171">
      <pivotArea dataOnly="0" labelOnly="1" fieldPosition="0">
        <references count="2">
          <reference field="26" count="1" selected="0">
            <x v="5"/>
          </reference>
          <reference field="27" count="1">
            <x v="8"/>
          </reference>
        </references>
      </pivotArea>
    </format>
    <format dxfId="170">
      <pivotArea dataOnly="0" labelOnly="1" fieldPosition="0">
        <references count="2">
          <reference field="26" count="1" selected="0">
            <x v="6"/>
          </reference>
          <reference field="27" count="3">
            <x v="0"/>
            <x v="1"/>
            <x v="9"/>
          </reference>
        </references>
      </pivotArea>
    </format>
    <format dxfId="169">
      <pivotArea dataOnly="0" labelOnly="1" fieldPosition="0">
        <references count="2">
          <reference field="26" count="1" selected="0">
            <x v="7"/>
          </reference>
          <reference field="27" count="1">
            <x v="2"/>
          </reference>
        </references>
      </pivotArea>
    </format>
    <format dxfId="168">
      <pivotArea dataOnly="0" labelOnly="1" fieldPosition="0">
        <references count="1">
          <reference field="30" count="1">
            <x v="1"/>
          </reference>
        </references>
      </pivotArea>
    </format>
    <format dxfId="167">
      <pivotArea dataOnly="0" labelOnly="1" fieldPosition="0">
        <references count="1">
          <reference field="30" count="1">
            <x v="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B24AC9C-6F15-4B4A-A3BA-438852F4AC54}" name="TablaDinámica3" cacheId="58"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Vigencia /  Modalidad">
  <location ref="A138:D153" firstHeaderRow="0" firstDataRow="1" firstDataCol="1" rowPageCount="1" colPageCount="1"/>
  <pivotFields count="34">
    <pivotField showAll="0"/>
    <pivotField showAll="0"/>
    <pivotField showAll="0"/>
    <pivotField showAll="0"/>
    <pivotField axis="axisRow" showAll="0">
      <items count="3">
        <item x="0"/>
        <item x="1"/>
        <item t="default"/>
      </items>
    </pivotField>
    <pivotField axis="axisRow" showAll="0">
      <items count="7">
        <item x="3"/>
        <item x="4"/>
        <item x="0"/>
        <item x="1"/>
        <item x="2"/>
        <item x="5"/>
        <item t="default"/>
      </items>
    </pivotField>
    <pivotField showAll="0"/>
    <pivotField showAll="0"/>
    <pivotField showAll="0"/>
    <pivotField axis="axisRow" showAll="0">
      <items count="4">
        <item x="0"/>
        <item x="1"/>
        <item x="2"/>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showAll="0" defaultSubtotal="0"/>
    <pivotField showAll="0" defaultSubtotal="0"/>
    <pivotField numFmtId="1" showAll="0"/>
    <pivotField numFmtId="1" showAll="0"/>
    <pivotField showAll="0"/>
    <pivotField showAll="0"/>
    <pivotField showAll="0"/>
    <pivotField showAll="0"/>
  </pivotFields>
  <rowFields count="3">
    <field x="4"/>
    <field x="9"/>
    <field x="5"/>
  </rowFields>
  <rowItems count="15">
    <i>
      <x/>
    </i>
    <i r="1">
      <x/>
    </i>
    <i r="2">
      <x v="2"/>
    </i>
    <i r="1">
      <x v="1"/>
    </i>
    <i r="2">
      <x v="3"/>
    </i>
    <i r="2">
      <x v="4"/>
    </i>
    <i>
      <x v="1"/>
    </i>
    <i r="1">
      <x/>
    </i>
    <i r="2">
      <x/>
    </i>
    <i r="1">
      <x v="1"/>
    </i>
    <i r="2">
      <x v="1"/>
    </i>
    <i r="2">
      <x v="2"/>
    </i>
    <i r="1">
      <x v="2"/>
    </i>
    <i r="2">
      <x v="5"/>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2">
    <format dxfId="185">
      <pivotArea dataOnly="0" labelOnly="1" outline="0" fieldPosition="0">
        <references count="1">
          <reference field="4294967294" count="3">
            <x v="0"/>
            <x v="1"/>
            <x v="2"/>
          </reference>
        </references>
      </pivotArea>
    </format>
    <format dxfId="18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57D4ACE-1992-4BCC-9126-E80072EDA62A}" name="TablaDinámica1" cacheId="58"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2">
  <location ref="A3:C21" firstHeaderRow="1" firstDataRow="2" firstDataCol="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Col"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showAll="0" defaultSubtotal="0"/>
    <pivotField showAll="0"/>
    <pivotField showAll="0"/>
    <pivotField showAll="0"/>
    <pivotField showAll="0"/>
    <pivotField showAll="0"/>
    <pivotField showAll="0"/>
  </pivotFields>
  <rowFields count="1">
    <field x="26"/>
  </rowFields>
  <rowItems count="17">
    <i>
      <x/>
    </i>
    <i>
      <x v="1"/>
    </i>
    <i>
      <x v="2"/>
    </i>
    <i>
      <x v="3"/>
    </i>
    <i>
      <x v="4"/>
    </i>
    <i>
      <x v="5"/>
    </i>
    <i>
      <x v="6"/>
    </i>
    <i>
      <x v="7"/>
    </i>
    <i>
      <x v="8"/>
    </i>
    <i>
      <x v="9"/>
    </i>
    <i>
      <x v="10"/>
    </i>
    <i>
      <x v="11"/>
    </i>
    <i>
      <x v="12"/>
    </i>
    <i>
      <x v="13"/>
    </i>
    <i>
      <x v="14"/>
    </i>
    <i>
      <x v="15"/>
    </i>
    <i t="grand">
      <x/>
    </i>
  </rowItems>
  <colFields count="1">
    <field x="25"/>
  </colFields>
  <colItems count="2">
    <i>
      <x/>
    </i>
    <i t="grand">
      <x/>
    </i>
  </colItems>
  <dataFields count="1">
    <dataField name="Cuenta de No. HALLAZGO" fld="6" subtotal="count" baseField="0" baseItem="0"/>
  </dataFields>
  <formats count="5">
    <format dxfId="190">
      <pivotArea dataOnly="0" labelOnly="1" grandRow="1" outline="0" fieldPosition="0"/>
    </format>
    <format dxfId="189">
      <pivotArea dataOnly="0" labelOnly="1" grandCol="1" outline="0" fieldPosition="0"/>
    </format>
    <format dxfId="188">
      <pivotArea dataOnly="0" labelOnly="1" grandCol="1" outline="0" fieldPosition="0"/>
    </format>
    <format dxfId="187">
      <pivotArea dataOnly="0" labelOnly="1" grandCol="1" outline="0" fieldPosition="0"/>
    </format>
    <format dxfId="186">
      <pivotArea dataOnly="0" labelOnly="1" fieldPosition="0">
        <references count="1">
          <reference field="26" count="0"/>
        </references>
      </pivotArea>
    </format>
  </formats>
  <chartFormats count="1">
    <chartFormat chart="1" format="11" series="1">
      <pivotArea type="data" outline="0" fieldPosition="0">
        <references count="2">
          <reference field="4294967294" count="1" selected="0">
            <x v="0"/>
          </reference>
          <reference field="25"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712F7F43-9C06-4D77-9F4F-EFFE3DE9F45C}" name="TablaDinámica14" cacheId="58"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Subsecretaría u Oficina">
  <location ref="A115:D132"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showAll="0" defaultSubtotal="0"/>
    <pivotField numFmtId="1" showAll="0"/>
    <pivotField numFmtId="1" showAll="0"/>
    <pivotField showAll="0"/>
    <pivotField showAll="0"/>
    <pivotField showAll="0"/>
    <pivotField showAll="0"/>
  </pivotFields>
  <rowFields count="1">
    <field x="26"/>
  </rowFields>
  <rowItems count="17">
    <i>
      <x/>
    </i>
    <i>
      <x v="1"/>
    </i>
    <i>
      <x v="2"/>
    </i>
    <i>
      <x v="3"/>
    </i>
    <i>
      <x v="4"/>
    </i>
    <i>
      <x v="5"/>
    </i>
    <i>
      <x v="6"/>
    </i>
    <i>
      <x v="7"/>
    </i>
    <i>
      <x v="8"/>
    </i>
    <i>
      <x v="9"/>
    </i>
    <i>
      <x v="10"/>
    </i>
    <i>
      <x v="11"/>
    </i>
    <i>
      <x v="12"/>
    </i>
    <i>
      <x v="13"/>
    </i>
    <i>
      <x v="14"/>
    </i>
    <i>
      <x v="15"/>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5">
    <format dxfId="195">
      <pivotArea dataOnly="0" labelOnly="1" outline="0" fieldPosition="0">
        <references count="1">
          <reference field="4294967294" count="3">
            <x v="0"/>
            <x v="1"/>
            <x v="2"/>
          </reference>
        </references>
      </pivotArea>
    </format>
    <format dxfId="194">
      <pivotArea outline="0" collapsedLevelsAreSubtotals="1" fieldPosition="0"/>
    </format>
    <format dxfId="193">
      <pivotArea dataOnly="0" labelOnly="1" fieldPosition="0">
        <references count="1">
          <reference field="26" count="0"/>
        </references>
      </pivotArea>
    </format>
    <format dxfId="192">
      <pivotArea dataOnly="0" labelOnly="1" fieldPosition="0">
        <references count="1">
          <reference field="26" count="0"/>
        </references>
      </pivotArea>
    </format>
    <format dxfId="191">
      <pivotArea dataOnly="0" labelOnly="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57"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B6" firstHeaderRow="1" firstDataRow="1" firstDataCol="1" rowPageCount="1" colPageCount="1"/>
  <pivotFields count="34">
    <pivotField showAll="0"/>
    <pivotField showAll="0"/>
    <pivotField showAll="0"/>
    <pivotField showAll="0"/>
    <pivotField showAll="0"/>
    <pivotField showAll="0"/>
    <pivotField axis="axisRow" showAll="0">
      <items count="40">
        <item x="7"/>
        <item x="8"/>
        <item m="1" x="25"/>
        <item m="1" x="28"/>
        <item m="1" x="31"/>
        <item x="9"/>
        <item x="0"/>
        <item m="1" x="36"/>
        <item m="1" x="37"/>
        <item x="1"/>
        <item x="2"/>
        <item x="3"/>
        <item x="4"/>
        <item x="5"/>
        <item m="1" x="20"/>
        <item m="1" x="16"/>
        <item m="1" x="13"/>
        <item x="10"/>
        <item m="1" x="22"/>
        <item m="1" x="26"/>
        <item m="1" x="30"/>
        <item m="1" x="34"/>
        <item x="6"/>
        <item m="1" x="14"/>
        <item m="1" x="38"/>
        <item m="1" x="12"/>
        <item m="1" x="24"/>
        <item m="1" x="27"/>
        <item m="1" x="33"/>
        <item m="1" x="35"/>
        <item m="1" x="29"/>
        <item m="1" x="32"/>
        <item m="1" x="11"/>
        <item m="1" x="15"/>
        <item m="1" x="17"/>
        <item m="1" x="23"/>
        <item m="1" x="18"/>
        <item m="1" x="19"/>
        <item m="1" x="21"/>
        <item t="default"/>
      </items>
    </pivotField>
    <pivotField dataField="1" showAll="0"/>
    <pivotField showAll="0"/>
    <pivotField showAll="0"/>
    <pivotField axis="axisRow" showAll="0">
      <items count="4">
        <item m="1" x="1"/>
        <item m="1" x="2"/>
        <item x="0"/>
        <item t="default"/>
      </items>
    </pivotField>
    <pivotField axis="axisRow" showAll="0">
      <items count="6">
        <item sd="0" m="1" x="1"/>
        <item sd="0" m="1" x="3"/>
        <item sd="0" x="0"/>
        <item sd="0" m="1" x="4"/>
        <item sd="0"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0"/>
        <item m="1" x="1"/>
        <item m="1" x="2"/>
        <item t="default"/>
      </items>
    </pivotField>
    <pivotField showAll="0"/>
    <pivotField showAll="0"/>
    <pivotField numFmtId="1" showAll="0"/>
    <pivotField numFmtId="1" showAll="0"/>
    <pivotField showAll="0"/>
    <pivotField numFmtId="14" showAll="0"/>
    <pivotField showAll="0"/>
    <pivotField showAll="0"/>
  </pivotFields>
  <rowFields count="3">
    <field x="10"/>
    <field x="11"/>
    <field x="6"/>
  </rowFields>
  <rowItems count="3">
    <i>
      <x v="2"/>
    </i>
    <i r="1">
      <x v="2"/>
    </i>
    <i t="grand">
      <x/>
    </i>
  </rowItems>
  <colItems count="1">
    <i/>
  </colItems>
  <pageFields count="1">
    <pageField fld="25" hier="-1"/>
  </pageFields>
  <dataFields count="1">
    <dataField name="Cuenta de CODIGO ACCION" fld="7"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4" cacheId="5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39"/>
        <item m="1" x="43"/>
        <item x="2"/>
        <item m="1" x="40"/>
        <item m="1" x="23"/>
        <item m="1" x="9"/>
        <item m="1" x="21"/>
        <item m="1" x="53"/>
        <item m="1" x="44"/>
        <item m="1" x="30"/>
        <item m="1" x="11"/>
        <item m="1" x="32"/>
        <item m="1" x="17"/>
        <item x="3"/>
        <item m="1" x="10"/>
        <item m="1" x="34"/>
        <item m="1" x="42"/>
        <item m="1" x="19"/>
        <item m="1" x="25"/>
        <item m="1" x="52"/>
        <item m="1" x="55"/>
        <item m="1" x="14"/>
        <item m="1" x="48"/>
        <item m="1" x="36"/>
        <item m="1" x="27"/>
        <item m="1" x="29"/>
        <item m="1" x="15"/>
        <item m="1" x="49"/>
        <item m="1" x="20"/>
        <item m="1" x="41"/>
        <item m="1" x="24"/>
        <item m="1" x="54"/>
        <item m="1" x="46"/>
        <item m="1" x="31"/>
        <item x="4"/>
        <item m="1" x="56"/>
        <item m="1" x="13"/>
        <item m="1" x="12"/>
        <item m="1" x="18"/>
        <item m="1" x="26"/>
        <item x="5"/>
        <item x="6"/>
        <item x="0"/>
        <item x="7"/>
        <item m="1" x="33"/>
        <item m="1" x="35"/>
        <item m="1" x="38"/>
        <item m="1" x="50"/>
        <item m="1" x="37"/>
        <item m="1" x="47"/>
        <item m="1" x="22"/>
        <item m="1" x="8"/>
        <item m="1" x="16"/>
        <item m="1" x="45"/>
        <item m="1" x="51"/>
        <item m="1" x="28"/>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29">
      <pivotArea type="all" dataOnly="0" outline="0" fieldPosition="0"/>
    </format>
    <format dxfId="28">
      <pivotArea outline="0" collapsedLevelsAreSubtotals="1" fieldPosition="0"/>
    </format>
    <format dxfId="27">
      <pivotArea field="4" type="button" dataOnly="0" labelOnly="1" outline="0" axis="axisRow" fieldPosition="0"/>
    </format>
    <format dxfId="26">
      <pivotArea dataOnly="0" labelOnly="1" outline="0" axis="axisValues" fieldPosition="0"/>
    </format>
    <format dxfId="25">
      <pivotArea dataOnly="0" labelOnly="1" fieldPosition="0">
        <references count="1">
          <reference field="4" count="0"/>
        </references>
      </pivotArea>
    </format>
    <format dxfId="24">
      <pivotArea dataOnly="0" labelOnly="1" grandRow="1" outline="0" fieldPosition="0"/>
    </format>
    <format dxfId="23">
      <pivotArea dataOnly="0" labelOnly="1" outline="0" axis="axisValues" fieldPosition="0"/>
    </format>
    <format dxfId="22">
      <pivotArea grandRow="1" outline="0" collapsedLevelsAreSubtotals="1" fieldPosition="0"/>
    </format>
    <format dxfId="21">
      <pivotArea dataOnly="0" labelOnly="1" grandRow="1" outline="0" fieldPosition="0"/>
    </format>
    <format dxfId="20">
      <pivotArea type="all" dataOnly="0" outline="0" fieldPosition="0"/>
    </format>
    <format dxfId="19">
      <pivotArea outline="0" collapsedLevelsAreSubtotals="1" fieldPosition="0"/>
    </format>
    <format dxfId="18">
      <pivotArea field="4" type="button" dataOnly="0" labelOnly="1" outline="0" axis="axisRow" fieldPosition="0"/>
    </format>
    <format dxfId="17">
      <pivotArea dataOnly="0" labelOnly="1" outline="0" axis="axisValues" fieldPosition="0"/>
    </format>
    <format dxfId="16">
      <pivotArea dataOnly="0" labelOnly="1" fieldPosition="0">
        <references count="1">
          <reference field="4" count="0"/>
        </references>
      </pivotArea>
    </format>
    <format dxfId="15">
      <pivotArea dataOnly="0" labelOnly="1" grandRow="1" outline="0" fieldPosition="0"/>
    </format>
    <format dxfId="14">
      <pivotArea dataOnly="0" labelOnly="1" outline="0" axis="axisValues" fieldPosition="0"/>
    </format>
    <format dxfId="13">
      <pivotArea type="all" dataOnly="0" outline="0" fieldPosition="0"/>
    </format>
    <format dxfId="12">
      <pivotArea outline="0" collapsedLevelsAreSubtotals="1" fieldPosition="0"/>
    </format>
    <format dxfId="11">
      <pivotArea field="4" type="button" dataOnly="0" labelOnly="1" outline="0" axis="axisRow" fieldPosition="0"/>
    </format>
    <format dxfId="10">
      <pivotArea dataOnly="0" labelOnly="1" outline="0" axis="axisValues" fieldPosition="0"/>
    </format>
    <format dxfId="9">
      <pivotArea dataOnly="0" labelOnly="1" fieldPosition="0">
        <references count="1">
          <reference field="4" count="0"/>
        </references>
      </pivotArea>
    </format>
    <format dxfId="8">
      <pivotArea dataOnly="0" labelOnly="1" grandRow="1" outline="0" fieldPosition="0"/>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4" type="button" dataOnly="0" labelOnly="1" outline="0" axis="axisRow" fieldPosition="0"/>
    </format>
    <format dxfId="3">
      <pivotArea dataOnly="0" labelOnly="1" outline="0" axis="axisValues" fieldPosition="0"/>
    </format>
    <format dxfId="2">
      <pivotArea dataOnly="0" labelOnly="1" fieldPosition="0">
        <references count="1">
          <reference field="4"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xr:uid="{00000000-0009-0000-0000-000000000000}"/>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1"/>
  <sheetViews>
    <sheetView tabSelected="1" zoomScale="90" zoomScaleNormal="90" workbookViewId="0">
      <selection activeCell="K95" sqref="K95"/>
    </sheetView>
  </sheetViews>
  <sheetFormatPr baseColWidth="10" defaultRowHeight="15" x14ac:dyDescent="0.25"/>
  <cols>
    <col min="1" max="1" width="51.85546875" style="13" customWidth="1"/>
    <col min="2" max="2" width="13.140625" customWidth="1"/>
    <col min="3" max="3" width="12.140625" customWidth="1"/>
    <col min="4" max="4" width="11.42578125" bestFit="1" customWidth="1"/>
    <col min="5" max="5" width="11.28515625" bestFit="1" customWidth="1"/>
    <col min="6" max="8" width="11.28515625" customWidth="1"/>
    <col min="9" max="9" width="11.28515625" bestFit="1" customWidth="1"/>
    <col min="10" max="10" width="12.5703125" bestFit="1" customWidth="1"/>
    <col min="11" max="12" width="11.28515625" bestFit="1" customWidth="1"/>
    <col min="13" max="14" width="12.5703125" customWidth="1"/>
    <col min="15" max="15" width="11.28515625" customWidth="1"/>
    <col min="16" max="16" width="12.85546875" customWidth="1"/>
    <col min="17" max="18" width="11.28515625" customWidth="1"/>
    <col min="19" max="21" width="12.85546875" customWidth="1"/>
    <col min="22" max="22" width="12.85546875" bestFit="1" customWidth="1"/>
  </cols>
  <sheetData>
    <row r="1" spans="1:6" ht="55.5" customHeight="1" x14ac:dyDescent="0.25">
      <c r="A1" s="200" t="s">
        <v>3368</v>
      </c>
      <c r="B1" s="200"/>
      <c r="C1" s="141"/>
      <c r="D1" s="141"/>
      <c r="E1" s="141"/>
      <c r="F1" s="141"/>
    </row>
    <row r="2" spans="1:6" ht="18" customHeight="1" x14ac:dyDescent="0.25">
      <c r="A2" s="20"/>
      <c r="B2" s="20"/>
    </row>
    <row r="3" spans="1:6" x14ac:dyDescent="0.25">
      <c r="A3" s="8" t="s">
        <v>2813</v>
      </c>
      <c r="B3" s="8" t="s">
        <v>2814</v>
      </c>
    </row>
    <row r="4" spans="1:6" ht="30" x14ac:dyDescent="0.25">
      <c r="A4" s="8" t="s">
        <v>2815</v>
      </c>
      <c r="B4" t="s">
        <v>1743</v>
      </c>
      <c r="C4" s="132" t="s">
        <v>2810</v>
      </c>
    </row>
    <row r="5" spans="1:6" x14ac:dyDescent="0.25">
      <c r="A5" s="12" t="s">
        <v>1787</v>
      </c>
      <c r="B5" s="9">
        <v>2</v>
      </c>
      <c r="C5" s="9">
        <v>2</v>
      </c>
    </row>
    <row r="6" spans="1:6" x14ac:dyDescent="0.25">
      <c r="A6" s="12" t="s">
        <v>2809</v>
      </c>
      <c r="B6" s="9">
        <v>19</v>
      </c>
      <c r="C6" s="9">
        <v>19</v>
      </c>
    </row>
    <row r="7" spans="1:6" x14ac:dyDescent="0.25">
      <c r="A7" s="12" t="s">
        <v>2005</v>
      </c>
      <c r="B7" s="9">
        <v>24</v>
      </c>
      <c r="C7" s="9">
        <v>24</v>
      </c>
    </row>
    <row r="8" spans="1:6" x14ac:dyDescent="0.25">
      <c r="A8" s="12" t="s">
        <v>2808</v>
      </c>
      <c r="B8" s="9">
        <v>1</v>
      </c>
      <c r="C8" s="9">
        <v>1</v>
      </c>
    </row>
    <row r="9" spans="1:6" x14ac:dyDescent="0.25">
      <c r="A9" s="12" t="s">
        <v>2971</v>
      </c>
      <c r="B9" s="9">
        <v>1</v>
      </c>
      <c r="C9" s="9">
        <v>1</v>
      </c>
    </row>
    <row r="10" spans="1:6" x14ac:dyDescent="0.25">
      <c r="A10" s="12" t="s">
        <v>2807</v>
      </c>
      <c r="B10" s="9">
        <v>1</v>
      </c>
      <c r="C10" s="9">
        <v>1</v>
      </c>
    </row>
    <row r="11" spans="1:6" x14ac:dyDescent="0.25">
      <c r="A11" s="12" t="s">
        <v>2804</v>
      </c>
      <c r="B11" s="9">
        <v>16</v>
      </c>
      <c r="C11" s="9">
        <v>16</v>
      </c>
    </row>
    <row r="12" spans="1:6" ht="30" x14ac:dyDescent="0.25">
      <c r="A12" s="12" t="s">
        <v>3022</v>
      </c>
      <c r="B12" s="9">
        <v>1</v>
      </c>
      <c r="C12" s="9">
        <v>1</v>
      </c>
    </row>
    <row r="13" spans="1:6" ht="30" x14ac:dyDescent="0.25">
      <c r="A13" s="12" t="s">
        <v>3204</v>
      </c>
      <c r="B13" s="9">
        <v>2</v>
      </c>
      <c r="C13" s="9">
        <v>2</v>
      </c>
    </row>
    <row r="14" spans="1:6" ht="30" x14ac:dyDescent="0.25">
      <c r="A14" s="12" t="s">
        <v>3150</v>
      </c>
      <c r="B14" s="9">
        <v>2</v>
      </c>
      <c r="C14" s="9">
        <v>2</v>
      </c>
    </row>
    <row r="15" spans="1:6" x14ac:dyDescent="0.25">
      <c r="A15" s="12" t="s">
        <v>1188</v>
      </c>
      <c r="B15" s="9">
        <v>1</v>
      </c>
      <c r="C15" s="9">
        <v>1</v>
      </c>
    </row>
    <row r="16" spans="1:6" ht="30" x14ac:dyDescent="0.25">
      <c r="A16" s="12" t="s">
        <v>3203</v>
      </c>
      <c r="B16" s="9">
        <v>1</v>
      </c>
      <c r="C16" s="9">
        <v>1</v>
      </c>
    </row>
    <row r="17" spans="1:7" ht="30" x14ac:dyDescent="0.25">
      <c r="A17" s="12" t="s">
        <v>3259</v>
      </c>
      <c r="B17" s="9">
        <v>2</v>
      </c>
      <c r="C17" s="9">
        <v>2</v>
      </c>
    </row>
    <row r="18" spans="1:7" ht="30" x14ac:dyDescent="0.25">
      <c r="A18" s="12" t="s">
        <v>3281</v>
      </c>
      <c r="B18" s="9">
        <v>2</v>
      </c>
      <c r="C18" s="9">
        <v>2</v>
      </c>
    </row>
    <row r="19" spans="1:7" ht="30" x14ac:dyDescent="0.25">
      <c r="A19" s="12" t="s">
        <v>3282</v>
      </c>
      <c r="B19" s="9">
        <v>2</v>
      </c>
      <c r="C19" s="9">
        <v>2</v>
      </c>
    </row>
    <row r="20" spans="1:7" ht="30" x14ac:dyDescent="0.25">
      <c r="A20" s="12" t="s">
        <v>3349</v>
      </c>
      <c r="B20" s="9">
        <v>1</v>
      </c>
      <c r="C20" s="9">
        <v>1</v>
      </c>
      <c r="F20" s="126"/>
    </row>
    <row r="21" spans="1:7" ht="15.75" x14ac:dyDescent="0.25">
      <c r="A21" s="12" t="s">
        <v>2810</v>
      </c>
      <c r="B21" s="9">
        <v>78</v>
      </c>
      <c r="C21" s="9">
        <v>78</v>
      </c>
      <c r="F21" s="126"/>
    </row>
    <row r="22" spans="1:7" ht="15.75" x14ac:dyDescent="0.25">
      <c r="A22" s="12"/>
      <c r="B22" s="9"/>
      <c r="C22" s="9"/>
      <c r="F22" s="126"/>
    </row>
    <row r="23" spans="1:7" ht="16.5" customHeight="1" x14ac:dyDescent="0.25">
      <c r="A23" s="12"/>
      <c r="B23" s="9"/>
      <c r="C23" s="9"/>
      <c r="F23" s="126"/>
    </row>
    <row r="24" spans="1:7" ht="15.75" x14ac:dyDescent="0.25">
      <c r="A24"/>
      <c r="F24" s="126"/>
    </row>
    <row r="25" spans="1:7" ht="40.5" customHeight="1" x14ac:dyDescent="0.35">
      <c r="A25" s="199" t="s">
        <v>3261</v>
      </c>
      <c r="B25" s="199"/>
      <c r="C25" s="199"/>
      <c r="D25" s="199"/>
    </row>
    <row r="26" spans="1:7" x14ac:dyDescent="0.25">
      <c r="A26" s="8" t="s">
        <v>24</v>
      </c>
      <c r="B26" t="s">
        <v>1743</v>
      </c>
    </row>
    <row r="27" spans="1:7" ht="21" x14ac:dyDescent="0.35">
      <c r="A27" s="134"/>
    </row>
    <row r="28" spans="1:7" x14ac:dyDescent="0.25">
      <c r="A28" s="11" t="s">
        <v>2813</v>
      </c>
      <c r="B28" s="8" t="s">
        <v>2814</v>
      </c>
    </row>
    <row r="29" spans="1:7" ht="58.5" customHeight="1" x14ac:dyDescent="0.25">
      <c r="A29" s="8" t="s">
        <v>2836</v>
      </c>
      <c r="B29" t="s">
        <v>2982</v>
      </c>
      <c r="C29" s="13" t="s">
        <v>3387</v>
      </c>
      <c r="D29" t="s">
        <v>2810</v>
      </c>
    </row>
    <row r="30" spans="1:7" x14ac:dyDescent="0.25">
      <c r="A30" s="12" t="s">
        <v>1787</v>
      </c>
      <c r="B30" s="22"/>
      <c r="C30" s="22"/>
      <c r="D30" s="22"/>
    </row>
    <row r="31" spans="1:7" x14ac:dyDescent="0.25">
      <c r="A31" s="144" t="s">
        <v>1787</v>
      </c>
      <c r="B31" s="22"/>
      <c r="C31" s="22">
        <v>2</v>
      </c>
      <c r="D31" s="22">
        <v>2</v>
      </c>
    </row>
    <row r="32" spans="1:7" x14ac:dyDescent="0.25">
      <c r="A32" s="12" t="s">
        <v>2809</v>
      </c>
      <c r="B32" s="22"/>
      <c r="C32" s="22"/>
      <c r="D32" s="22"/>
      <c r="F32" t="s">
        <v>3210</v>
      </c>
      <c r="G32">
        <v>5</v>
      </c>
    </row>
    <row r="33" spans="1:7" x14ac:dyDescent="0.25">
      <c r="A33" s="144" t="s">
        <v>481</v>
      </c>
      <c r="B33" s="22">
        <v>1</v>
      </c>
      <c r="C33" s="22">
        <v>7</v>
      </c>
      <c r="D33" s="22">
        <v>8</v>
      </c>
      <c r="F33" t="s">
        <v>3211</v>
      </c>
      <c r="G33">
        <v>4</v>
      </c>
    </row>
    <row r="34" spans="1:7" x14ac:dyDescent="0.25">
      <c r="A34" s="24" t="s">
        <v>307</v>
      </c>
      <c r="B34" s="22">
        <v>4</v>
      </c>
      <c r="C34" s="22">
        <v>6</v>
      </c>
      <c r="D34" s="22">
        <v>10</v>
      </c>
      <c r="F34" t="s">
        <v>3212</v>
      </c>
      <c r="G34">
        <v>1</v>
      </c>
    </row>
    <row r="35" spans="1:7" x14ac:dyDescent="0.25">
      <c r="A35" s="24" t="s">
        <v>3163</v>
      </c>
      <c r="B35" s="22"/>
      <c r="C35" s="22">
        <v>1</v>
      </c>
      <c r="D35" s="22">
        <v>1</v>
      </c>
      <c r="F35" t="s">
        <v>3027</v>
      </c>
      <c r="G35">
        <v>9</v>
      </c>
    </row>
    <row r="36" spans="1:7" x14ac:dyDescent="0.25">
      <c r="A36" s="12" t="s">
        <v>2005</v>
      </c>
      <c r="B36" s="22"/>
      <c r="C36" s="22"/>
      <c r="D36" s="22"/>
      <c r="F36" t="s">
        <v>3213</v>
      </c>
      <c r="G36">
        <v>2</v>
      </c>
    </row>
    <row r="37" spans="1:7" ht="30" x14ac:dyDescent="0.25">
      <c r="A37" s="144" t="s">
        <v>2805</v>
      </c>
      <c r="B37" s="22"/>
      <c r="C37" s="22">
        <v>5</v>
      </c>
      <c r="D37" s="22">
        <v>5</v>
      </c>
      <c r="F37" t="s">
        <v>3214</v>
      </c>
      <c r="G37">
        <v>2</v>
      </c>
    </row>
    <row r="38" spans="1:7" x14ac:dyDescent="0.25">
      <c r="A38" s="144" t="s">
        <v>1984</v>
      </c>
      <c r="B38" s="22">
        <v>3</v>
      </c>
      <c r="C38" s="22">
        <v>7</v>
      </c>
      <c r="D38" s="22">
        <v>10</v>
      </c>
      <c r="F38" t="s">
        <v>3260</v>
      </c>
      <c r="G38">
        <v>2</v>
      </c>
    </row>
    <row r="39" spans="1:7" x14ac:dyDescent="0.25">
      <c r="A39" s="24" t="s">
        <v>2005</v>
      </c>
      <c r="B39" s="22"/>
      <c r="C39" s="22">
        <v>3</v>
      </c>
      <c r="D39" s="22">
        <v>3</v>
      </c>
      <c r="F39" t="s">
        <v>3286</v>
      </c>
      <c r="G39">
        <v>2</v>
      </c>
    </row>
    <row r="40" spans="1:7" x14ac:dyDescent="0.25">
      <c r="A40" s="24" t="s">
        <v>1910</v>
      </c>
      <c r="B40" s="22">
        <v>1</v>
      </c>
      <c r="C40" s="22">
        <v>4</v>
      </c>
      <c r="D40" s="22">
        <v>5</v>
      </c>
      <c r="F40" t="s">
        <v>3287</v>
      </c>
      <c r="G40">
        <v>2</v>
      </c>
    </row>
    <row r="41" spans="1:7" x14ac:dyDescent="0.25">
      <c r="A41" s="24" t="s">
        <v>3249</v>
      </c>
      <c r="B41" s="22"/>
      <c r="C41" s="22">
        <v>1</v>
      </c>
      <c r="D41" s="22">
        <v>1</v>
      </c>
      <c r="F41" t="s">
        <v>3366</v>
      </c>
      <c r="G41">
        <v>1</v>
      </c>
    </row>
    <row r="42" spans="1:7" x14ac:dyDescent="0.25">
      <c r="A42" s="12" t="s">
        <v>2808</v>
      </c>
      <c r="B42" s="22"/>
      <c r="C42" s="22"/>
      <c r="D42" s="22"/>
    </row>
    <row r="43" spans="1:7" x14ac:dyDescent="0.25">
      <c r="A43" s="24" t="s">
        <v>3173</v>
      </c>
      <c r="B43" s="22">
        <v>1</v>
      </c>
      <c r="C43" s="22"/>
      <c r="D43" s="22">
        <v>1</v>
      </c>
    </row>
    <row r="44" spans="1:7" x14ac:dyDescent="0.25">
      <c r="A44" s="12" t="s">
        <v>2971</v>
      </c>
      <c r="B44" s="22"/>
      <c r="C44" s="22"/>
      <c r="D44" s="22"/>
    </row>
    <row r="45" spans="1:7" ht="45" x14ac:dyDescent="0.25">
      <c r="A45" s="144" t="s">
        <v>2946</v>
      </c>
      <c r="B45" s="22"/>
      <c r="C45" s="22">
        <v>1</v>
      </c>
      <c r="D45" s="22">
        <v>1</v>
      </c>
    </row>
    <row r="46" spans="1:7" x14ac:dyDescent="0.25">
      <c r="A46" s="12" t="s">
        <v>2807</v>
      </c>
      <c r="B46" s="22"/>
      <c r="C46" s="22"/>
      <c r="D46" s="22"/>
    </row>
    <row r="47" spans="1:7" ht="15" customHeight="1" x14ac:dyDescent="0.25">
      <c r="A47" s="144" t="s">
        <v>2807</v>
      </c>
      <c r="B47" s="22"/>
      <c r="C47" s="22">
        <v>1</v>
      </c>
      <c r="D47" s="22">
        <v>1</v>
      </c>
    </row>
    <row r="48" spans="1:7" ht="15" customHeight="1" x14ac:dyDescent="0.25">
      <c r="A48" s="12" t="s">
        <v>2804</v>
      </c>
      <c r="B48" s="22"/>
      <c r="C48" s="22"/>
      <c r="D48" s="22"/>
    </row>
    <row r="49" spans="1:4" x14ac:dyDescent="0.25">
      <c r="A49" s="144" t="s">
        <v>3013</v>
      </c>
      <c r="B49" s="22"/>
      <c r="C49" s="22">
        <v>3</v>
      </c>
      <c r="D49" s="22">
        <v>3</v>
      </c>
    </row>
    <row r="50" spans="1:4" x14ac:dyDescent="0.25">
      <c r="A50" s="144" t="s">
        <v>2740</v>
      </c>
      <c r="B50" s="22">
        <v>9</v>
      </c>
      <c r="C50" s="22">
        <v>3</v>
      </c>
      <c r="D50" s="22">
        <v>12</v>
      </c>
    </row>
    <row r="51" spans="1:4" x14ac:dyDescent="0.25">
      <c r="A51" s="144" t="s">
        <v>2804</v>
      </c>
      <c r="B51" s="22"/>
      <c r="C51" s="22">
        <v>1</v>
      </c>
      <c r="D51" s="22">
        <v>1</v>
      </c>
    </row>
    <row r="52" spans="1:4" ht="30" x14ac:dyDescent="0.25">
      <c r="A52" s="12" t="s">
        <v>3022</v>
      </c>
      <c r="B52" s="22"/>
      <c r="C52" s="22"/>
      <c r="D52" s="22"/>
    </row>
    <row r="53" spans="1:4" ht="30" x14ac:dyDescent="0.25">
      <c r="A53" s="144" t="s">
        <v>3023</v>
      </c>
      <c r="B53" s="22"/>
      <c r="C53" s="22">
        <v>1</v>
      </c>
      <c r="D53" s="22">
        <v>1</v>
      </c>
    </row>
    <row r="54" spans="1:4" ht="30" x14ac:dyDescent="0.25">
      <c r="A54" s="12" t="s">
        <v>3204</v>
      </c>
      <c r="B54" s="22"/>
      <c r="C54" s="22"/>
      <c r="D54" s="22"/>
    </row>
    <row r="55" spans="1:4" x14ac:dyDescent="0.25">
      <c r="A55" s="24" t="s">
        <v>3129</v>
      </c>
      <c r="B55" s="22">
        <v>2</v>
      </c>
      <c r="C55" s="22"/>
      <c r="D55" s="22">
        <v>2</v>
      </c>
    </row>
    <row r="56" spans="1:4" ht="30" x14ac:dyDescent="0.25">
      <c r="A56" s="12" t="s">
        <v>3150</v>
      </c>
      <c r="B56" s="22"/>
      <c r="C56" s="22"/>
      <c r="D56" s="22"/>
    </row>
    <row r="57" spans="1:4" x14ac:dyDescent="0.25">
      <c r="A57" s="24" t="s">
        <v>3150</v>
      </c>
      <c r="B57" s="22">
        <v>1</v>
      </c>
      <c r="C57" s="22"/>
      <c r="D57" s="22">
        <v>1</v>
      </c>
    </row>
    <row r="58" spans="1:4" x14ac:dyDescent="0.25">
      <c r="A58" s="24" t="s">
        <v>3166</v>
      </c>
      <c r="B58" s="22">
        <v>1</v>
      </c>
      <c r="C58" s="22"/>
      <c r="D58" s="22">
        <v>1</v>
      </c>
    </row>
    <row r="59" spans="1:4" x14ac:dyDescent="0.25">
      <c r="A59" s="12" t="s">
        <v>1188</v>
      </c>
      <c r="B59" s="22"/>
      <c r="C59" s="22"/>
      <c r="D59" s="22"/>
    </row>
    <row r="60" spans="1:4" x14ac:dyDescent="0.25">
      <c r="A60" s="24" t="s">
        <v>1188</v>
      </c>
      <c r="B60" s="22"/>
      <c r="C60" s="22">
        <v>1</v>
      </c>
      <c r="D60" s="22">
        <v>1</v>
      </c>
    </row>
    <row r="61" spans="1:4" ht="30" x14ac:dyDescent="0.25">
      <c r="A61" s="12" t="s">
        <v>3203</v>
      </c>
      <c r="B61" s="22"/>
      <c r="C61" s="22"/>
      <c r="D61" s="22"/>
    </row>
    <row r="62" spans="1:4" x14ac:dyDescent="0.25">
      <c r="A62" s="24" t="s">
        <v>3199</v>
      </c>
      <c r="B62" s="22"/>
      <c r="C62" s="22">
        <v>1</v>
      </c>
      <c r="D62" s="22">
        <v>1</v>
      </c>
    </row>
    <row r="63" spans="1:4" ht="30" x14ac:dyDescent="0.25">
      <c r="A63" s="12" t="s">
        <v>3259</v>
      </c>
      <c r="B63" s="22"/>
      <c r="C63" s="22"/>
      <c r="D63" s="22"/>
    </row>
    <row r="64" spans="1:4" x14ac:dyDescent="0.25">
      <c r="A64" s="24" t="s">
        <v>3238</v>
      </c>
      <c r="B64" s="22">
        <v>2</v>
      </c>
      <c r="C64" s="22"/>
      <c r="D64" s="22">
        <v>2</v>
      </c>
    </row>
    <row r="65" spans="1:10" ht="30" x14ac:dyDescent="0.25">
      <c r="A65" s="12" t="s">
        <v>3281</v>
      </c>
      <c r="B65" s="22"/>
      <c r="C65" s="22"/>
      <c r="D65" s="22"/>
    </row>
    <row r="66" spans="1:10" x14ac:dyDescent="0.25">
      <c r="A66" s="24" t="s">
        <v>3266</v>
      </c>
      <c r="B66" s="22">
        <v>2</v>
      </c>
      <c r="C66" s="22"/>
      <c r="D66" s="22">
        <v>2</v>
      </c>
    </row>
    <row r="67" spans="1:10" ht="30" x14ac:dyDescent="0.25">
      <c r="A67" s="12" t="s">
        <v>3282</v>
      </c>
      <c r="B67" s="22"/>
      <c r="C67" s="22"/>
      <c r="D67" s="22"/>
    </row>
    <row r="68" spans="1:10" x14ac:dyDescent="0.25">
      <c r="A68" s="24" t="s">
        <v>3275</v>
      </c>
      <c r="B68" s="22">
        <v>2</v>
      </c>
      <c r="C68" s="22"/>
      <c r="D68" s="22">
        <v>2</v>
      </c>
    </row>
    <row r="69" spans="1:10" ht="30" x14ac:dyDescent="0.25">
      <c r="A69" s="12" t="s">
        <v>3349</v>
      </c>
      <c r="B69" s="22"/>
      <c r="C69" s="22"/>
      <c r="D69" s="22"/>
    </row>
    <row r="70" spans="1:10" x14ac:dyDescent="0.25">
      <c r="A70" s="24" t="s">
        <v>3347</v>
      </c>
      <c r="B70" s="22">
        <v>1</v>
      </c>
      <c r="C70" s="22"/>
      <c r="D70" s="22">
        <v>1</v>
      </c>
    </row>
    <row r="71" spans="1:10" x14ac:dyDescent="0.25">
      <c r="A71" s="12" t="s">
        <v>2810</v>
      </c>
      <c r="B71" s="22">
        <v>30</v>
      </c>
      <c r="C71" s="22">
        <v>48</v>
      </c>
      <c r="D71" s="22">
        <v>78</v>
      </c>
    </row>
    <row r="72" spans="1:10" x14ac:dyDescent="0.25">
      <c r="A72" s="12"/>
      <c r="B72" s="22"/>
      <c r="C72" s="22"/>
      <c r="D72" s="22"/>
    </row>
    <row r="73" spans="1:10" x14ac:dyDescent="0.25">
      <c r="A73" s="12"/>
      <c r="B73" s="22"/>
      <c r="C73" s="22"/>
      <c r="D73" s="22"/>
    </row>
    <row r="74" spans="1:10" x14ac:dyDescent="0.25">
      <c r="A74" s="12"/>
      <c r="B74" s="22"/>
      <c r="C74" s="22"/>
      <c r="D74" s="22"/>
    </row>
    <row r="75" spans="1:10" ht="30" x14ac:dyDescent="0.25">
      <c r="A75" s="11" t="s">
        <v>2800</v>
      </c>
      <c r="B75" t="s">
        <v>1743</v>
      </c>
    </row>
    <row r="76" spans="1:10" x14ac:dyDescent="0.25">
      <c r="A76" s="8" t="s">
        <v>24</v>
      </c>
      <c r="B76" t="s">
        <v>1743</v>
      </c>
    </row>
    <row r="77" spans="1:10" ht="52.5" customHeight="1" x14ac:dyDescent="0.25">
      <c r="A77" s="134" t="s">
        <v>2912</v>
      </c>
    </row>
    <row r="78" spans="1:10" x14ac:dyDescent="0.25">
      <c r="A78" s="11" t="s">
        <v>2811</v>
      </c>
      <c r="B78" s="8" t="s">
        <v>2814</v>
      </c>
    </row>
    <row r="79" spans="1:10" x14ac:dyDescent="0.25">
      <c r="A79" s="8" t="s">
        <v>2815</v>
      </c>
      <c r="B79" t="s">
        <v>3348</v>
      </c>
      <c r="C79" t="s">
        <v>3243</v>
      </c>
      <c r="D79" t="s">
        <v>3131</v>
      </c>
      <c r="E79" t="s">
        <v>3231</v>
      </c>
      <c r="F79" t="s">
        <v>3095</v>
      </c>
      <c r="G79" t="s">
        <v>3079</v>
      </c>
      <c r="H79" t="s">
        <v>3307</v>
      </c>
      <c r="I79" t="s">
        <v>3311</v>
      </c>
      <c r="J79" t="s">
        <v>2810</v>
      </c>
    </row>
    <row r="80" spans="1:10" x14ac:dyDescent="0.25">
      <c r="A80" s="21" t="s">
        <v>2809</v>
      </c>
      <c r="B80" s="125"/>
      <c r="C80" s="125"/>
      <c r="D80" s="125"/>
      <c r="E80" s="125"/>
      <c r="F80" s="125"/>
      <c r="G80" s="125"/>
      <c r="H80" s="125"/>
      <c r="I80" s="125"/>
      <c r="J80" s="125"/>
    </row>
    <row r="81" spans="1:10" x14ac:dyDescent="0.25">
      <c r="A81" s="24" t="s">
        <v>481</v>
      </c>
      <c r="B81" s="125"/>
      <c r="C81" s="125"/>
      <c r="D81" s="125"/>
      <c r="E81" s="125"/>
      <c r="F81" s="125"/>
      <c r="G81" s="125">
        <v>1</v>
      </c>
      <c r="H81" s="125"/>
      <c r="I81" s="125"/>
      <c r="J81" s="125">
        <v>1</v>
      </c>
    </row>
    <row r="82" spans="1:10" x14ac:dyDescent="0.25">
      <c r="A82" s="24" t="s">
        <v>307</v>
      </c>
      <c r="B82" s="125"/>
      <c r="C82" s="125"/>
      <c r="D82" s="125"/>
      <c r="E82" s="125"/>
      <c r="F82" s="125"/>
      <c r="G82" s="125">
        <v>4</v>
      </c>
      <c r="H82" s="125"/>
      <c r="I82" s="125"/>
      <c r="J82" s="125">
        <v>4</v>
      </c>
    </row>
    <row r="83" spans="1:10" x14ac:dyDescent="0.25">
      <c r="A83" s="12" t="s">
        <v>2005</v>
      </c>
      <c r="B83" s="125"/>
      <c r="C83" s="125"/>
      <c r="D83" s="125"/>
      <c r="E83" s="125"/>
      <c r="F83" s="125"/>
      <c r="G83" s="125"/>
      <c r="H83" s="125"/>
      <c r="I83" s="125"/>
      <c r="J83" s="125"/>
    </row>
    <row r="84" spans="1:10" x14ac:dyDescent="0.25">
      <c r="A84" s="144" t="s">
        <v>1984</v>
      </c>
      <c r="B84" s="125"/>
      <c r="C84" s="125"/>
      <c r="D84" s="125"/>
      <c r="E84" s="125"/>
      <c r="F84" s="125">
        <v>3</v>
      </c>
      <c r="G84" s="125"/>
      <c r="H84" s="125"/>
      <c r="I84" s="125"/>
      <c r="J84" s="125">
        <v>3</v>
      </c>
    </row>
    <row r="85" spans="1:10" x14ac:dyDescent="0.25">
      <c r="A85" s="24" t="s">
        <v>1910</v>
      </c>
      <c r="B85" s="125"/>
      <c r="C85" s="125"/>
      <c r="D85" s="125"/>
      <c r="E85" s="125"/>
      <c r="F85" s="125">
        <v>1</v>
      </c>
      <c r="G85" s="125"/>
      <c r="H85" s="125"/>
      <c r="I85" s="125"/>
      <c r="J85" s="125">
        <v>1</v>
      </c>
    </row>
    <row r="86" spans="1:10" x14ac:dyDescent="0.25">
      <c r="A86" s="21" t="s">
        <v>2808</v>
      </c>
      <c r="B86" s="125"/>
      <c r="C86" s="125"/>
      <c r="D86" s="125"/>
      <c r="E86" s="125"/>
      <c r="F86" s="125"/>
      <c r="G86" s="125"/>
      <c r="H86" s="125"/>
      <c r="I86" s="125"/>
      <c r="J86" s="125"/>
    </row>
    <row r="87" spans="1:10" x14ac:dyDescent="0.25">
      <c r="A87" s="24" t="s">
        <v>3173</v>
      </c>
      <c r="B87" s="125"/>
      <c r="C87" s="125"/>
      <c r="D87" s="125"/>
      <c r="E87" s="125"/>
      <c r="F87" s="125"/>
      <c r="G87" s="125">
        <v>1</v>
      </c>
      <c r="H87" s="125"/>
      <c r="I87" s="125"/>
      <c r="J87" s="125">
        <v>1</v>
      </c>
    </row>
    <row r="88" spans="1:10" x14ac:dyDescent="0.25">
      <c r="A88" s="12" t="s">
        <v>2804</v>
      </c>
      <c r="B88" s="125"/>
      <c r="C88" s="125"/>
      <c r="D88" s="125"/>
      <c r="E88" s="125"/>
      <c r="F88" s="125"/>
      <c r="G88" s="125"/>
      <c r="H88" s="125"/>
      <c r="I88" s="125"/>
      <c r="J88" s="125"/>
    </row>
    <row r="89" spans="1:10" x14ac:dyDescent="0.25">
      <c r="A89" s="144" t="s">
        <v>2740</v>
      </c>
      <c r="B89" s="125"/>
      <c r="C89" s="125"/>
      <c r="D89" s="125"/>
      <c r="E89" s="125"/>
      <c r="F89" s="125">
        <v>1</v>
      </c>
      <c r="G89" s="125"/>
      <c r="H89" s="125">
        <v>3</v>
      </c>
      <c r="I89" s="125">
        <v>5</v>
      </c>
      <c r="J89" s="125">
        <v>9</v>
      </c>
    </row>
    <row r="90" spans="1:10" ht="30" x14ac:dyDescent="0.25">
      <c r="A90" s="12" t="s">
        <v>3204</v>
      </c>
      <c r="B90" s="125"/>
      <c r="C90" s="125"/>
      <c r="D90" s="125"/>
      <c r="E90" s="125"/>
      <c r="F90" s="125"/>
      <c r="G90" s="125"/>
      <c r="H90" s="125"/>
      <c r="I90" s="125"/>
      <c r="J90" s="125"/>
    </row>
    <row r="91" spans="1:10" ht="30" x14ac:dyDescent="0.25">
      <c r="A91" s="144" t="s">
        <v>3129</v>
      </c>
      <c r="B91" s="125"/>
      <c r="C91" s="125"/>
      <c r="D91" s="125">
        <v>2</v>
      </c>
      <c r="E91" s="125"/>
      <c r="F91" s="125"/>
      <c r="G91" s="125"/>
      <c r="H91" s="125"/>
      <c r="I91" s="125"/>
      <c r="J91" s="125">
        <v>2</v>
      </c>
    </row>
    <row r="92" spans="1:10" ht="30" x14ac:dyDescent="0.25">
      <c r="A92" s="12" t="s">
        <v>3150</v>
      </c>
      <c r="B92" s="125"/>
      <c r="C92" s="125"/>
      <c r="D92" s="125"/>
      <c r="E92" s="125"/>
      <c r="F92" s="125"/>
      <c r="G92" s="125"/>
      <c r="H92" s="125"/>
      <c r="I92" s="125"/>
      <c r="J92" s="125"/>
    </row>
    <row r="93" spans="1:10" ht="30" x14ac:dyDescent="0.25">
      <c r="A93" s="144" t="s">
        <v>3150</v>
      </c>
      <c r="B93" s="125"/>
      <c r="C93" s="125"/>
      <c r="D93" s="125"/>
      <c r="E93" s="125"/>
      <c r="F93" s="125"/>
      <c r="G93" s="125">
        <v>1</v>
      </c>
      <c r="H93" s="125"/>
      <c r="I93" s="125"/>
      <c r="J93" s="125">
        <v>1</v>
      </c>
    </row>
    <row r="94" spans="1:10" ht="30" x14ac:dyDescent="0.25">
      <c r="A94" s="144" t="s">
        <v>3166</v>
      </c>
      <c r="B94" s="125"/>
      <c r="C94" s="125"/>
      <c r="D94" s="125"/>
      <c r="E94" s="125"/>
      <c r="F94" s="125"/>
      <c r="G94" s="125">
        <v>1</v>
      </c>
      <c r="H94" s="125"/>
      <c r="I94" s="125"/>
      <c r="J94" s="125">
        <v>1</v>
      </c>
    </row>
    <row r="95" spans="1:10" ht="30" x14ac:dyDescent="0.25">
      <c r="A95" s="12" t="s">
        <v>3259</v>
      </c>
      <c r="B95" s="125"/>
      <c r="C95" s="125"/>
      <c r="D95" s="125"/>
      <c r="E95" s="125"/>
      <c r="F95" s="125"/>
      <c r="G95" s="125"/>
      <c r="H95" s="125"/>
      <c r="I95" s="125"/>
      <c r="J95" s="125"/>
    </row>
    <row r="96" spans="1:10" ht="30" x14ac:dyDescent="0.25">
      <c r="A96" s="144" t="s">
        <v>3238</v>
      </c>
      <c r="B96" s="125"/>
      <c r="C96" s="125">
        <v>1</v>
      </c>
      <c r="D96" s="125"/>
      <c r="E96" s="125">
        <v>1</v>
      </c>
      <c r="F96" s="125"/>
      <c r="G96" s="125"/>
      <c r="H96" s="125"/>
      <c r="I96" s="125"/>
      <c r="J96" s="125">
        <v>2</v>
      </c>
    </row>
    <row r="97" spans="1:10" ht="30" x14ac:dyDescent="0.25">
      <c r="A97" s="12" t="s">
        <v>3281</v>
      </c>
      <c r="B97" s="125"/>
      <c r="C97" s="125"/>
      <c r="D97" s="125"/>
      <c r="E97" s="125"/>
      <c r="F97" s="125"/>
      <c r="G97" s="125"/>
      <c r="H97" s="125"/>
      <c r="I97" s="125"/>
      <c r="J97" s="125"/>
    </row>
    <row r="98" spans="1:10" ht="30" x14ac:dyDescent="0.25">
      <c r="A98" s="144" t="s">
        <v>3266</v>
      </c>
      <c r="B98" s="125"/>
      <c r="C98" s="125"/>
      <c r="D98" s="125">
        <v>2</v>
      </c>
      <c r="E98" s="125"/>
      <c r="F98" s="125"/>
      <c r="G98" s="125"/>
      <c r="H98" s="125"/>
      <c r="I98" s="125"/>
      <c r="J98" s="125">
        <v>2</v>
      </c>
    </row>
    <row r="99" spans="1:10" ht="30" x14ac:dyDescent="0.25">
      <c r="A99" s="12" t="s">
        <v>3282</v>
      </c>
      <c r="B99" s="125"/>
      <c r="C99" s="125"/>
      <c r="D99" s="125"/>
      <c r="E99" s="125"/>
      <c r="F99" s="125"/>
      <c r="G99" s="125"/>
      <c r="H99" s="125"/>
      <c r="I99" s="125"/>
      <c r="J99" s="125"/>
    </row>
    <row r="100" spans="1:10" x14ac:dyDescent="0.25">
      <c r="A100" s="144" t="s">
        <v>3275</v>
      </c>
      <c r="B100" s="125"/>
      <c r="C100" s="125"/>
      <c r="D100" s="125">
        <v>2</v>
      </c>
      <c r="E100" s="125"/>
      <c r="F100" s="125"/>
      <c r="G100" s="125"/>
      <c r="H100" s="125"/>
      <c r="I100" s="125"/>
      <c r="J100" s="125">
        <v>2</v>
      </c>
    </row>
    <row r="101" spans="1:10" ht="30" x14ac:dyDescent="0.25">
      <c r="A101" s="12" t="s">
        <v>3349</v>
      </c>
      <c r="B101" s="125"/>
      <c r="C101" s="125"/>
      <c r="D101" s="125"/>
      <c r="E101" s="125"/>
      <c r="F101" s="125"/>
      <c r="G101" s="125"/>
      <c r="H101" s="125"/>
      <c r="I101" s="125"/>
      <c r="J101" s="125"/>
    </row>
    <row r="102" spans="1:10" x14ac:dyDescent="0.25">
      <c r="A102" s="24" t="s">
        <v>3347</v>
      </c>
      <c r="B102" s="125">
        <v>1</v>
      </c>
      <c r="C102" s="125"/>
      <c r="D102" s="125"/>
      <c r="E102" s="125"/>
      <c r="F102" s="125"/>
      <c r="G102" s="125"/>
      <c r="H102" s="125"/>
      <c r="I102" s="125"/>
      <c r="J102" s="125">
        <v>1</v>
      </c>
    </row>
    <row r="103" spans="1:10" x14ac:dyDescent="0.25">
      <c r="A103" s="12" t="s">
        <v>2810</v>
      </c>
      <c r="B103" s="9">
        <v>1</v>
      </c>
      <c r="C103" s="9">
        <v>1</v>
      </c>
      <c r="D103" s="9">
        <v>6</v>
      </c>
      <c r="E103" s="9">
        <v>1</v>
      </c>
      <c r="F103" s="9">
        <v>5</v>
      </c>
      <c r="G103" s="9">
        <v>8</v>
      </c>
      <c r="H103" s="9">
        <v>3</v>
      </c>
      <c r="I103" s="9">
        <v>5</v>
      </c>
      <c r="J103" s="9">
        <v>30</v>
      </c>
    </row>
    <row r="104" spans="1:10" x14ac:dyDescent="0.25">
      <c r="A104"/>
    </row>
    <row r="105" spans="1:10" x14ac:dyDescent="0.25">
      <c r="A105" s="12"/>
      <c r="B105" s="9"/>
      <c r="C105" s="9"/>
      <c r="D105" s="9"/>
      <c r="E105" s="9"/>
      <c r="F105" s="9"/>
      <c r="G105" s="9"/>
      <c r="H105" s="9"/>
      <c r="I105" s="9"/>
      <c r="J105" s="9"/>
    </row>
    <row r="106" spans="1:10" x14ac:dyDescent="0.25">
      <c r="A106"/>
    </row>
    <row r="107" spans="1:10" ht="15.75" x14ac:dyDescent="0.25">
      <c r="A107" s="135" t="s">
        <v>2913</v>
      </c>
    </row>
    <row r="108" spans="1:10" ht="15.75" x14ac:dyDescent="0.25">
      <c r="A108" s="136" t="s">
        <v>2914</v>
      </c>
    </row>
    <row r="109" spans="1:10" ht="15.75" x14ac:dyDescent="0.25">
      <c r="A109" s="137" t="s">
        <v>2915</v>
      </c>
      <c r="B109" s="9"/>
      <c r="C109" s="9"/>
      <c r="D109" s="9"/>
      <c r="E109" s="9"/>
    </row>
    <row r="110" spans="1:10" s="15" customFormat="1" ht="15.75" x14ac:dyDescent="0.25">
      <c r="A110" s="138"/>
      <c r="B110" s="139"/>
      <c r="C110" s="139"/>
      <c r="D110" s="139"/>
      <c r="E110" s="139"/>
    </row>
    <row r="111" spans="1:10" s="15" customFormat="1" ht="15.75" x14ac:dyDescent="0.25">
      <c r="A111" s="138"/>
      <c r="B111" s="139"/>
      <c r="C111" s="139"/>
      <c r="D111" s="139"/>
      <c r="E111" s="139"/>
    </row>
    <row r="112" spans="1:10" ht="42" x14ac:dyDescent="0.35">
      <c r="A112" s="133" t="s">
        <v>2911</v>
      </c>
      <c r="B112" s="9"/>
      <c r="C112" s="9"/>
      <c r="D112" s="9"/>
      <c r="E112" s="9"/>
    </row>
    <row r="113" spans="1:4" x14ac:dyDescent="0.25">
      <c r="A113" s="8" t="s">
        <v>24</v>
      </c>
      <c r="B113" t="s">
        <v>1743</v>
      </c>
    </row>
    <row r="115" spans="1:4" ht="45" x14ac:dyDescent="0.25">
      <c r="A115" s="8" t="s">
        <v>2832</v>
      </c>
      <c r="B115" s="13" t="s">
        <v>2833</v>
      </c>
      <c r="C115" s="13" t="s">
        <v>2834</v>
      </c>
      <c r="D115" s="13" t="s">
        <v>2835</v>
      </c>
    </row>
    <row r="116" spans="1:4" x14ac:dyDescent="0.25">
      <c r="A116" s="12" t="s">
        <v>1787</v>
      </c>
      <c r="B116" s="23">
        <v>2</v>
      </c>
      <c r="C116" s="23"/>
      <c r="D116" s="23"/>
    </row>
    <row r="117" spans="1:4" x14ac:dyDescent="0.25">
      <c r="A117" s="12" t="s">
        <v>2809</v>
      </c>
      <c r="B117" s="23">
        <v>19</v>
      </c>
      <c r="C117" s="23">
        <v>12</v>
      </c>
      <c r="D117" s="23"/>
    </row>
    <row r="118" spans="1:4" x14ac:dyDescent="0.25">
      <c r="A118" s="12" t="s">
        <v>2005</v>
      </c>
      <c r="B118" s="23">
        <v>24</v>
      </c>
      <c r="C118" s="23">
        <v>21</v>
      </c>
      <c r="D118" s="23">
        <v>3</v>
      </c>
    </row>
    <row r="119" spans="1:4" x14ac:dyDescent="0.25">
      <c r="A119" s="12" t="s">
        <v>2808</v>
      </c>
      <c r="B119" s="23">
        <v>1</v>
      </c>
      <c r="C119" s="23"/>
      <c r="D119" s="23"/>
    </row>
    <row r="120" spans="1:4" x14ac:dyDescent="0.25">
      <c r="A120" s="12" t="s">
        <v>2971</v>
      </c>
      <c r="B120" s="23">
        <v>1</v>
      </c>
      <c r="C120" s="23">
        <v>1</v>
      </c>
      <c r="D120" s="23"/>
    </row>
    <row r="121" spans="1:4" x14ac:dyDescent="0.25">
      <c r="A121" s="12" t="s">
        <v>2807</v>
      </c>
      <c r="B121" s="23">
        <v>1</v>
      </c>
      <c r="C121" s="23"/>
      <c r="D121" s="23"/>
    </row>
    <row r="122" spans="1:4" x14ac:dyDescent="0.25">
      <c r="A122" s="12" t="s">
        <v>2804</v>
      </c>
      <c r="B122" s="23">
        <v>16</v>
      </c>
      <c r="C122" s="23">
        <v>11</v>
      </c>
      <c r="D122" s="23"/>
    </row>
    <row r="123" spans="1:4" ht="15" customHeight="1" x14ac:dyDescent="0.25">
      <c r="A123" s="12" t="s">
        <v>3022</v>
      </c>
      <c r="B123" s="23">
        <v>1</v>
      </c>
      <c r="C123" s="23"/>
      <c r="D123" s="23"/>
    </row>
    <row r="124" spans="1:4" ht="30" x14ac:dyDescent="0.25">
      <c r="A124" s="12" t="s">
        <v>3204</v>
      </c>
      <c r="B124" s="23">
        <v>2</v>
      </c>
      <c r="C124" s="23"/>
      <c r="D124" s="23"/>
    </row>
    <row r="125" spans="1:4" ht="30" x14ac:dyDescent="0.25">
      <c r="A125" s="12" t="s">
        <v>3150</v>
      </c>
      <c r="B125" s="23">
        <v>2</v>
      </c>
      <c r="C125" s="23">
        <v>1</v>
      </c>
      <c r="D125" s="23"/>
    </row>
    <row r="126" spans="1:4" x14ac:dyDescent="0.25">
      <c r="A126" s="12" t="s">
        <v>1188</v>
      </c>
      <c r="B126" s="23">
        <v>1</v>
      </c>
      <c r="C126" s="23"/>
      <c r="D126" s="23"/>
    </row>
    <row r="127" spans="1:4" ht="30" x14ac:dyDescent="0.25">
      <c r="A127" s="12" t="s">
        <v>3203</v>
      </c>
      <c r="B127" s="23">
        <v>1</v>
      </c>
      <c r="C127" s="23"/>
      <c r="D127" s="23"/>
    </row>
    <row r="128" spans="1:4" ht="30" x14ac:dyDescent="0.25">
      <c r="A128" s="12" t="s">
        <v>3259</v>
      </c>
      <c r="B128" s="23">
        <v>2</v>
      </c>
      <c r="C128" s="23">
        <v>2</v>
      </c>
      <c r="D128" s="23"/>
    </row>
    <row r="129" spans="1:4" ht="30" x14ac:dyDescent="0.25">
      <c r="A129" s="12" t="s">
        <v>3281</v>
      </c>
      <c r="B129" s="23">
        <v>2</v>
      </c>
      <c r="C129" s="23">
        <v>2</v>
      </c>
      <c r="D129" s="23">
        <v>2</v>
      </c>
    </row>
    <row r="130" spans="1:4" ht="15" customHeight="1" x14ac:dyDescent="0.25">
      <c r="A130" s="12" t="s">
        <v>3282</v>
      </c>
      <c r="B130" s="23">
        <v>2</v>
      </c>
      <c r="C130" s="23">
        <v>2</v>
      </c>
      <c r="D130" s="23">
        <v>2</v>
      </c>
    </row>
    <row r="131" spans="1:4" ht="30" x14ac:dyDescent="0.25">
      <c r="A131" s="12" t="s">
        <v>3349</v>
      </c>
      <c r="B131" s="23">
        <v>1</v>
      </c>
      <c r="C131" s="23">
        <v>1</v>
      </c>
      <c r="D131" s="23"/>
    </row>
    <row r="132" spans="1:4" x14ac:dyDescent="0.25">
      <c r="A132" s="21" t="s">
        <v>2810</v>
      </c>
      <c r="B132" s="23">
        <v>78</v>
      </c>
      <c r="C132" s="23">
        <v>53</v>
      </c>
      <c r="D132" s="23">
        <v>7</v>
      </c>
    </row>
    <row r="133" spans="1:4" x14ac:dyDescent="0.25">
      <c r="A133"/>
    </row>
    <row r="134" spans="1:4" x14ac:dyDescent="0.25">
      <c r="A134"/>
    </row>
    <row r="135" spans="1:4" x14ac:dyDescent="0.25">
      <c r="A135"/>
    </row>
    <row r="136" spans="1:4" x14ac:dyDescent="0.25">
      <c r="A136" s="8" t="s">
        <v>24</v>
      </c>
      <c r="B136" t="s">
        <v>1743</v>
      </c>
    </row>
    <row r="138" spans="1:4" ht="45" x14ac:dyDescent="0.25">
      <c r="A138" s="8" t="s">
        <v>3288</v>
      </c>
      <c r="B138" s="13" t="s">
        <v>2833</v>
      </c>
      <c r="C138" s="13" t="s">
        <v>2834</v>
      </c>
      <c r="D138" s="13" t="s">
        <v>2835</v>
      </c>
    </row>
    <row r="139" spans="1:4" x14ac:dyDescent="0.25">
      <c r="A139" s="21">
        <v>2020</v>
      </c>
      <c r="B139" s="23">
        <v>17</v>
      </c>
      <c r="C139" s="23">
        <v>16</v>
      </c>
      <c r="D139" s="23">
        <v>3</v>
      </c>
    </row>
    <row r="140" spans="1:4" x14ac:dyDescent="0.25">
      <c r="A140" s="24" t="s">
        <v>67</v>
      </c>
      <c r="B140" s="23">
        <v>9</v>
      </c>
      <c r="C140" s="23">
        <v>9</v>
      </c>
      <c r="D140" s="23">
        <v>3</v>
      </c>
    </row>
    <row r="141" spans="1:4" x14ac:dyDescent="0.25">
      <c r="A141" s="186">
        <v>107</v>
      </c>
      <c r="B141" s="23">
        <v>9</v>
      </c>
      <c r="C141" s="23">
        <v>9</v>
      </c>
      <c r="D141" s="23">
        <v>3</v>
      </c>
    </row>
    <row r="142" spans="1:4" x14ac:dyDescent="0.25">
      <c r="A142" s="24" t="s">
        <v>1723</v>
      </c>
      <c r="B142" s="23">
        <v>8</v>
      </c>
      <c r="C142" s="23">
        <v>7</v>
      </c>
      <c r="D142" s="23"/>
    </row>
    <row r="143" spans="1:4" x14ac:dyDescent="0.25">
      <c r="A143" s="186">
        <v>112</v>
      </c>
      <c r="B143" s="23">
        <v>1</v>
      </c>
      <c r="C143" s="23">
        <v>1</v>
      </c>
      <c r="D143" s="23"/>
    </row>
    <row r="144" spans="1:4" x14ac:dyDescent="0.25">
      <c r="A144" s="186">
        <v>117</v>
      </c>
      <c r="B144" s="23">
        <v>7</v>
      </c>
      <c r="C144" s="23">
        <v>6</v>
      </c>
      <c r="D144" s="23"/>
    </row>
    <row r="145" spans="1:4" x14ac:dyDescent="0.25">
      <c r="A145" s="21">
        <v>2021</v>
      </c>
      <c r="B145" s="23">
        <v>61</v>
      </c>
      <c r="C145" s="23">
        <v>37</v>
      </c>
      <c r="D145" s="23">
        <v>4</v>
      </c>
    </row>
    <row r="146" spans="1:4" x14ac:dyDescent="0.25">
      <c r="A146" s="24" t="s">
        <v>67</v>
      </c>
      <c r="B146" s="23">
        <v>39</v>
      </c>
      <c r="C146" s="23">
        <v>22</v>
      </c>
      <c r="D146" s="23"/>
    </row>
    <row r="147" spans="1:4" x14ac:dyDescent="0.25">
      <c r="A147" s="186">
        <v>97</v>
      </c>
      <c r="B147" s="23">
        <v>39</v>
      </c>
      <c r="C147" s="23">
        <v>22</v>
      </c>
      <c r="D147" s="23"/>
    </row>
    <row r="148" spans="1:4" x14ac:dyDescent="0.25">
      <c r="A148" s="24" t="s">
        <v>1723</v>
      </c>
      <c r="B148" s="23">
        <v>18</v>
      </c>
      <c r="C148" s="23">
        <v>11</v>
      </c>
      <c r="D148" s="23"/>
    </row>
    <row r="149" spans="1:4" x14ac:dyDescent="0.25">
      <c r="A149" s="186">
        <v>102</v>
      </c>
      <c r="B149" s="23">
        <v>8</v>
      </c>
      <c r="C149" s="23">
        <v>6</v>
      </c>
      <c r="D149" s="23"/>
    </row>
    <row r="150" spans="1:4" x14ac:dyDescent="0.25">
      <c r="A150" s="186">
        <v>107</v>
      </c>
      <c r="B150" s="23">
        <v>10</v>
      </c>
      <c r="C150" s="23">
        <v>5</v>
      </c>
      <c r="D150" s="23"/>
    </row>
    <row r="151" spans="1:4" x14ac:dyDescent="0.25">
      <c r="A151" s="24" t="s">
        <v>1452</v>
      </c>
      <c r="B151" s="23">
        <v>4</v>
      </c>
      <c r="C151" s="23">
        <v>4</v>
      </c>
      <c r="D151" s="23">
        <v>4</v>
      </c>
    </row>
    <row r="152" spans="1:4" x14ac:dyDescent="0.25">
      <c r="A152" s="186">
        <v>509</v>
      </c>
      <c r="B152" s="23">
        <v>4</v>
      </c>
      <c r="C152" s="23">
        <v>4</v>
      </c>
      <c r="D152" s="23">
        <v>4</v>
      </c>
    </row>
    <row r="153" spans="1:4" x14ac:dyDescent="0.25">
      <c r="A153" s="21" t="s">
        <v>2810</v>
      </c>
      <c r="B153" s="23">
        <v>78</v>
      </c>
      <c r="C153" s="23">
        <v>53</v>
      </c>
      <c r="D153" s="23">
        <v>7</v>
      </c>
    </row>
    <row r="154" spans="1:4" x14ac:dyDescent="0.25">
      <c r="A154"/>
    </row>
    <row r="155" spans="1:4" x14ac:dyDescent="0.25">
      <c r="A155"/>
    </row>
    <row r="156" spans="1:4" x14ac:dyDescent="0.25">
      <c r="A156"/>
    </row>
    <row r="157" spans="1:4" x14ac:dyDescent="0.25">
      <c r="A157"/>
    </row>
    <row r="158" spans="1:4" x14ac:dyDescent="0.25">
      <c r="A158"/>
    </row>
    <row r="159" spans="1:4" x14ac:dyDescent="0.25">
      <c r="A159"/>
    </row>
    <row r="160" spans="1:4"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sheetData>
  <mergeCells count="2">
    <mergeCell ref="A25:D25"/>
    <mergeCell ref="A1:B1"/>
  </mergeCell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80"/>
  <sheetViews>
    <sheetView zoomScaleNormal="100" workbookViewId="0">
      <selection activeCell="A15" sqref="A15"/>
    </sheetView>
  </sheetViews>
  <sheetFormatPr baseColWidth="10" defaultRowHeight="15" x14ac:dyDescent="0.25"/>
  <cols>
    <col min="1" max="1" width="11.28515625" customWidth="1"/>
    <col min="2" max="2" width="12.140625" customWidth="1"/>
    <col min="3" max="3" width="26.42578125" customWidth="1"/>
    <col min="4" max="4" width="4.28515625" customWidth="1"/>
    <col min="5" max="5" width="9.5703125" customWidth="1"/>
    <col min="6" max="6" width="6.28515625" customWidth="1"/>
    <col min="7" max="7" width="8.5703125" customWidth="1"/>
    <col min="8" max="8" width="5.5703125" customWidth="1"/>
    <col min="9" max="15" width="11.42578125" customWidth="1"/>
    <col min="16" max="16" width="7.85546875" customWidth="1"/>
    <col min="17" max="20" width="11.42578125" customWidth="1"/>
    <col min="21" max="21" width="7.28515625" customWidth="1"/>
    <col min="22" max="22" width="40.85546875" customWidth="1"/>
    <col min="23" max="24" width="11.42578125" customWidth="1"/>
    <col min="25" max="25" width="12.28515625" customWidth="1"/>
    <col min="26" max="26" width="20" customWidth="1"/>
    <col min="27" max="27" width="39.42578125" customWidth="1"/>
    <col min="28" max="28" width="32.42578125" customWidth="1"/>
    <col min="29" max="31" width="11.42578125" customWidth="1"/>
    <col min="32" max="32" width="16.140625" style="10" customWidth="1"/>
    <col min="33" max="33" width="18.140625" customWidth="1"/>
    <col min="34" max="34" width="69.28515625" customWidth="1"/>
  </cols>
  <sheetData>
    <row r="1" spans="1:34" ht="15.75" x14ac:dyDescent="0.25">
      <c r="A1" s="120" t="s">
        <v>0</v>
      </c>
    </row>
    <row r="2" spans="1:34" ht="42.75" customHeight="1" x14ac:dyDescent="0.25">
      <c r="A2" s="18" t="s">
        <v>2</v>
      </c>
      <c r="B2" s="2" t="s">
        <v>3</v>
      </c>
      <c r="C2" s="2" t="s">
        <v>4</v>
      </c>
      <c r="D2" s="2" t="s">
        <v>5</v>
      </c>
      <c r="E2" s="2" t="s">
        <v>6</v>
      </c>
      <c r="F2" s="2" t="s">
        <v>7</v>
      </c>
      <c r="G2" s="2" t="s">
        <v>8</v>
      </c>
      <c r="H2" s="2" t="s">
        <v>9</v>
      </c>
      <c r="I2" s="2" t="s">
        <v>10</v>
      </c>
      <c r="J2" s="2" t="s">
        <v>11</v>
      </c>
      <c r="K2" s="121" t="s">
        <v>12</v>
      </c>
      <c r="L2" s="121" t="s">
        <v>13</v>
      </c>
      <c r="M2" s="121" t="s">
        <v>14</v>
      </c>
      <c r="N2" s="122" t="s">
        <v>2828</v>
      </c>
      <c r="O2" s="122" t="s">
        <v>2829</v>
      </c>
      <c r="P2" s="122" t="s">
        <v>2830</v>
      </c>
      <c r="Q2" s="121" t="s">
        <v>15</v>
      </c>
      <c r="R2" s="121" t="s">
        <v>16</v>
      </c>
      <c r="S2" s="121" t="s">
        <v>17</v>
      </c>
      <c r="T2" s="121" t="s">
        <v>18</v>
      </c>
      <c r="U2" s="121" t="s">
        <v>19</v>
      </c>
      <c r="V2" s="2" t="s">
        <v>20</v>
      </c>
      <c r="W2" s="2" t="s">
        <v>21</v>
      </c>
      <c r="X2" s="2" t="s">
        <v>22</v>
      </c>
      <c r="Y2" s="2" t="s">
        <v>23</v>
      </c>
      <c r="Z2" s="2" t="s">
        <v>24</v>
      </c>
      <c r="AA2" s="6" t="s">
        <v>3024</v>
      </c>
      <c r="AB2" s="6" t="s">
        <v>3025</v>
      </c>
      <c r="AC2" s="6" t="s">
        <v>2798</v>
      </c>
      <c r="AD2" s="6" t="s">
        <v>2799</v>
      </c>
      <c r="AE2" s="6" t="s">
        <v>2800</v>
      </c>
      <c r="AF2" s="7" t="s">
        <v>2801</v>
      </c>
      <c r="AG2" s="6" t="s">
        <v>2802</v>
      </c>
      <c r="AH2" s="6" t="s">
        <v>2803</v>
      </c>
    </row>
    <row r="3" spans="1:34" s="15" customFormat="1" ht="14.25" customHeight="1" x14ac:dyDescent="0.25">
      <c r="A3" s="140" t="s">
        <v>2916</v>
      </c>
      <c r="B3" s="140" t="s">
        <v>26</v>
      </c>
      <c r="C3" s="140" t="s">
        <v>27</v>
      </c>
      <c r="D3" s="140" t="s">
        <v>28</v>
      </c>
      <c r="E3" s="140">
        <v>2020</v>
      </c>
      <c r="F3" s="140">
        <v>107</v>
      </c>
      <c r="G3" s="140" t="s">
        <v>1975</v>
      </c>
      <c r="H3" s="140">
        <v>2</v>
      </c>
      <c r="I3" s="140" t="s">
        <v>30</v>
      </c>
      <c r="J3" s="140" t="s">
        <v>67</v>
      </c>
      <c r="K3" s="140" t="s">
        <v>32</v>
      </c>
      <c r="L3" s="140" t="s">
        <v>424</v>
      </c>
      <c r="M3" s="140" t="s">
        <v>2917</v>
      </c>
      <c r="N3" s="124" t="s">
        <v>2831</v>
      </c>
      <c r="O3" s="124" t="s">
        <v>2831</v>
      </c>
      <c r="P3" s="123"/>
      <c r="Q3" s="140" t="s">
        <v>2942</v>
      </c>
      <c r="R3" s="140" t="s">
        <v>2943</v>
      </c>
      <c r="S3" s="140" t="s">
        <v>2944</v>
      </c>
      <c r="T3" s="140" t="s">
        <v>2945</v>
      </c>
      <c r="U3" s="140">
        <v>1</v>
      </c>
      <c r="V3" s="140" t="s">
        <v>2946</v>
      </c>
      <c r="W3" s="140" t="s">
        <v>2941</v>
      </c>
      <c r="X3" s="167" t="s">
        <v>3052</v>
      </c>
      <c r="Y3" s="140" t="s">
        <v>42</v>
      </c>
      <c r="Z3" s="140" t="s">
        <v>1743</v>
      </c>
      <c r="AA3" s="17" t="s">
        <v>2971</v>
      </c>
      <c r="AB3" s="98" t="s">
        <v>2946</v>
      </c>
      <c r="AC3" s="19">
        <v>100</v>
      </c>
      <c r="AD3" s="19">
        <v>100</v>
      </c>
      <c r="AE3" s="103" t="s">
        <v>43</v>
      </c>
      <c r="AF3" s="16">
        <v>44568</v>
      </c>
      <c r="AG3" s="17" t="s">
        <v>3026</v>
      </c>
      <c r="AH3" s="176" t="s">
        <v>3350</v>
      </c>
    </row>
    <row r="4" spans="1:34" s="15" customFormat="1" ht="14.25" customHeight="1" x14ac:dyDescent="0.25">
      <c r="A4" s="140" t="s">
        <v>2916</v>
      </c>
      <c r="B4" s="140" t="s">
        <v>26</v>
      </c>
      <c r="C4" s="140" t="s">
        <v>27</v>
      </c>
      <c r="D4" s="140" t="s">
        <v>28</v>
      </c>
      <c r="E4" s="140">
        <v>2020</v>
      </c>
      <c r="F4" s="140">
        <v>107</v>
      </c>
      <c r="G4" s="17" t="s">
        <v>2067</v>
      </c>
      <c r="H4" s="140">
        <v>1</v>
      </c>
      <c r="I4" s="140" t="s">
        <v>30</v>
      </c>
      <c r="J4" s="140" t="s">
        <v>67</v>
      </c>
      <c r="K4" s="140" t="s">
        <v>32</v>
      </c>
      <c r="L4" s="140" t="s">
        <v>424</v>
      </c>
      <c r="M4" s="140" t="s">
        <v>2918</v>
      </c>
      <c r="N4" s="124" t="s">
        <v>2831</v>
      </c>
      <c r="O4" s="124" t="s">
        <v>2831</v>
      </c>
      <c r="P4" s="123"/>
      <c r="Q4" s="140" t="s">
        <v>2949</v>
      </c>
      <c r="R4" s="140" t="s">
        <v>2950</v>
      </c>
      <c r="S4" s="140" t="s">
        <v>2951</v>
      </c>
      <c r="T4" s="140" t="s">
        <v>2952</v>
      </c>
      <c r="U4" s="140">
        <v>1</v>
      </c>
      <c r="V4" s="140" t="s">
        <v>1984</v>
      </c>
      <c r="W4" s="140" t="s">
        <v>2948</v>
      </c>
      <c r="X4" s="167" t="s">
        <v>2953</v>
      </c>
      <c r="Y4" s="140" t="s">
        <v>42</v>
      </c>
      <c r="Z4" s="140" t="s">
        <v>1743</v>
      </c>
      <c r="AA4" s="14" t="s">
        <v>2005</v>
      </c>
      <c r="AB4" s="98" t="s">
        <v>1984</v>
      </c>
      <c r="AC4" s="19">
        <v>100</v>
      </c>
      <c r="AD4" s="19">
        <v>100</v>
      </c>
      <c r="AE4" s="103" t="s">
        <v>43</v>
      </c>
      <c r="AF4" s="16">
        <v>44385</v>
      </c>
      <c r="AG4" s="143" t="s">
        <v>2812</v>
      </c>
      <c r="AH4" s="176" t="s">
        <v>3206</v>
      </c>
    </row>
    <row r="5" spans="1:34" s="15" customFormat="1" ht="14.25" customHeight="1" x14ac:dyDescent="0.25">
      <c r="A5" s="140" t="s">
        <v>2916</v>
      </c>
      <c r="B5" s="140" t="s">
        <v>26</v>
      </c>
      <c r="C5" s="140" t="s">
        <v>27</v>
      </c>
      <c r="D5" s="140" t="s">
        <v>28</v>
      </c>
      <c r="E5" s="140">
        <v>2020</v>
      </c>
      <c r="F5" s="140">
        <v>107</v>
      </c>
      <c r="G5" s="17" t="s">
        <v>2919</v>
      </c>
      <c r="H5" s="140">
        <v>1</v>
      </c>
      <c r="I5" s="140" t="s">
        <v>30</v>
      </c>
      <c r="J5" s="140" t="s">
        <v>67</v>
      </c>
      <c r="K5" s="140" t="s">
        <v>32</v>
      </c>
      <c r="L5" s="140" t="s">
        <v>424</v>
      </c>
      <c r="M5" s="140" t="s">
        <v>2920</v>
      </c>
      <c r="N5" s="124" t="s">
        <v>2831</v>
      </c>
      <c r="O5" s="124" t="s">
        <v>2831</v>
      </c>
      <c r="P5" s="123"/>
      <c r="Q5" s="140" t="s">
        <v>2954</v>
      </c>
      <c r="R5" s="17" t="s">
        <v>2955</v>
      </c>
      <c r="S5" s="140" t="s">
        <v>2956</v>
      </c>
      <c r="T5" s="140" t="s">
        <v>2957</v>
      </c>
      <c r="U5" s="140">
        <v>1</v>
      </c>
      <c r="V5" s="140" t="s">
        <v>2805</v>
      </c>
      <c r="W5" s="140" t="s">
        <v>2948</v>
      </c>
      <c r="X5" s="167" t="s">
        <v>2953</v>
      </c>
      <c r="Y5" s="140" t="s">
        <v>42</v>
      </c>
      <c r="Z5" s="140" t="s">
        <v>1743</v>
      </c>
      <c r="AA5" s="14" t="s">
        <v>2005</v>
      </c>
      <c r="AB5" s="98" t="s">
        <v>2805</v>
      </c>
      <c r="AC5" s="19">
        <v>100</v>
      </c>
      <c r="AD5" s="19">
        <v>100</v>
      </c>
      <c r="AE5" s="103" t="s">
        <v>43</v>
      </c>
      <c r="AF5" s="16">
        <v>44379</v>
      </c>
      <c r="AG5" s="143" t="s">
        <v>2812</v>
      </c>
      <c r="AH5" s="176" t="s">
        <v>3041</v>
      </c>
    </row>
    <row r="6" spans="1:34" s="15" customFormat="1" ht="14.25" customHeight="1" x14ac:dyDescent="0.25">
      <c r="A6" s="140" t="s">
        <v>2916</v>
      </c>
      <c r="B6" s="140" t="s">
        <v>26</v>
      </c>
      <c r="C6" s="140" t="s">
        <v>27</v>
      </c>
      <c r="D6" s="140" t="s">
        <v>28</v>
      </c>
      <c r="E6" s="140">
        <v>2020</v>
      </c>
      <c r="F6" s="140">
        <v>107</v>
      </c>
      <c r="G6" s="140" t="s">
        <v>2919</v>
      </c>
      <c r="H6" s="140">
        <v>2</v>
      </c>
      <c r="I6" s="140" t="s">
        <v>30</v>
      </c>
      <c r="J6" s="140" t="s">
        <v>67</v>
      </c>
      <c r="K6" s="140" t="s">
        <v>32</v>
      </c>
      <c r="L6" s="140" t="s">
        <v>424</v>
      </c>
      <c r="M6" s="140" t="s">
        <v>2920</v>
      </c>
      <c r="N6" s="124" t="s">
        <v>2831</v>
      </c>
      <c r="O6" s="124" t="s">
        <v>2831</v>
      </c>
      <c r="P6" s="123"/>
      <c r="Q6" s="140" t="s">
        <v>2958</v>
      </c>
      <c r="R6" s="140" t="s">
        <v>2959</v>
      </c>
      <c r="S6" s="140" t="s">
        <v>2956</v>
      </c>
      <c r="T6" s="140" t="s">
        <v>2957</v>
      </c>
      <c r="U6" s="140">
        <v>1</v>
      </c>
      <c r="V6" s="140" t="s">
        <v>2805</v>
      </c>
      <c r="W6" s="140" t="s">
        <v>2948</v>
      </c>
      <c r="X6" s="167" t="s">
        <v>2953</v>
      </c>
      <c r="Y6" s="140" t="s">
        <v>42</v>
      </c>
      <c r="Z6" s="140" t="s">
        <v>1743</v>
      </c>
      <c r="AA6" s="14" t="s">
        <v>2005</v>
      </c>
      <c r="AB6" s="98" t="s">
        <v>2805</v>
      </c>
      <c r="AC6" s="19">
        <v>100</v>
      </c>
      <c r="AD6" s="19">
        <v>100</v>
      </c>
      <c r="AE6" s="103" t="s">
        <v>43</v>
      </c>
      <c r="AF6" s="16">
        <v>44350</v>
      </c>
      <c r="AG6" s="143" t="s">
        <v>2812</v>
      </c>
      <c r="AH6" s="176" t="s">
        <v>3042</v>
      </c>
    </row>
    <row r="7" spans="1:34" s="15" customFormat="1" ht="14.25" customHeight="1" x14ac:dyDescent="0.25">
      <c r="A7" s="140" t="s">
        <v>2916</v>
      </c>
      <c r="B7" s="140" t="s">
        <v>26</v>
      </c>
      <c r="C7" s="140" t="s">
        <v>27</v>
      </c>
      <c r="D7" s="140" t="s">
        <v>28</v>
      </c>
      <c r="E7" s="140">
        <v>2020</v>
      </c>
      <c r="F7" s="140">
        <v>107</v>
      </c>
      <c r="G7" s="140" t="s">
        <v>2921</v>
      </c>
      <c r="H7" s="140">
        <v>1</v>
      </c>
      <c r="I7" s="140" t="s">
        <v>30</v>
      </c>
      <c r="J7" s="140" t="s">
        <v>67</v>
      </c>
      <c r="K7" s="140" t="s">
        <v>32</v>
      </c>
      <c r="L7" s="140" t="s">
        <v>424</v>
      </c>
      <c r="M7" s="140" t="s">
        <v>2922</v>
      </c>
      <c r="N7" s="124" t="s">
        <v>2831</v>
      </c>
      <c r="O7" s="124" t="s">
        <v>2831</v>
      </c>
      <c r="P7" s="123" t="s">
        <v>2831</v>
      </c>
      <c r="Q7" s="140" t="s">
        <v>2960</v>
      </c>
      <c r="R7" s="140" t="s">
        <v>2961</v>
      </c>
      <c r="S7" s="140" t="s">
        <v>1422</v>
      </c>
      <c r="T7" s="140" t="s">
        <v>2947</v>
      </c>
      <c r="U7" s="140">
        <v>1</v>
      </c>
      <c r="V7" s="140" t="s">
        <v>2805</v>
      </c>
      <c r="W7" s="140" t="s">
        <v>2948</v>
      </c>
      <c r="X7" s="167" t="s">
        <v>2953</v>
      </c>
      <c r="Y7" s="140" t="s">
        <v>42</v>
      </c>
      <c r="Z7" s="166" t="s">
        <v>1743</v>
      </c>
      <c r="AA7" s="14" t="s">
        <v>2005</v>
      </c>
      <c r="AB7" s="98" t="s">
        <v>2805</v>
      </c>
      <c r="AC7" s="19">
        <v>100</v>
      </c>
      <c r="AD7" s="19">
        <v>100</v>
      </c>
      <c r="AE7" s="103" t="s">
        <v>43</v>
      </c>
      <c r="AF7" s="16">
        <v>44379</v>
      </c>
      <c r="AG7" s="17" t="s">
        <v>2812</v>
      </c>
      <c r="AH7" s="176" t="s">
        <v>3205</v>
      </c>
    </row>
    <row r="8" spans="1:34" s="15" customFormat="1" ht="14.25" customHeight="1" x14ac:dyDescent="0.25">
      <c r="A8" s="140" t="s">
        <v>2916</v>
      </c>
      <c r="B8" s="140" t="s">
        <v>26</v>
      </c>
      <c r="C8" s="140" t="s">
        <v>27</v>
      </c>
      <c r="D8" s="140" t="s">
        <v>28</v>
      </c>
      <c r="E8" s="140">
        <v>2020</v>
      </c>
      <c r="F8" s="140">
        <v>107</v>
      </c>
      <c r="G8" s="140" t="s">
        <v>2923</v>
      </c>
      <c r="H8" s="140">
        <v>1</v>
      </c>
      <c r="I8" s="140" t="s">
        <v>30</v>
      </c>
      <c r="J8" s="140" t="s">
        <v>67</v>
      </c>
      <c r="K8" s="140" t="s">
        <v>32</v>
      </c>
      <c r="L8" s="140" t="s">
        <v>424</v>
      </c>
      <c r="M8" s="140" t="s">
        <v>2924</v>
      </c>
      <c r="N8" s="124" t="s">
        <v>2831</v>
      </c>
      <c r="O8" s="124" t="s">
        <v>2831</v>
      </c>
      <c r="P8" s="123"/>
      <c r="Q8" s="140" t="s">
        <v>2954</v>
      </c>
      <c r="R8" s="140" t="s">
        <v>2959</v>
      </c>
      <c r="S8" s="140" t="s">
        <v>2956</v>
      </c>
      <c r="T8" s="140" t="s">
        <v>2957</v>
      </c>
      <c r="U8" s="140">
        <v>1</v>
      </c>
      <c r="V8" s="140" t="s">
        <v>2805</v>
      </c>
      <c r="W8" s="140" t="s">
        <v>2948</v>
      </c>
      <c r="X8" s="167" t="s">
        <v>2953</v>
      </c>
      <c r="Y8" s="140" t="s">
        <v>42</v>
      </c>
      <c r="Z8" s="166" t="s">
        <v>1743</v>
      </c>
      <c r="AA8" s="14" t="s">
        <v>2005</v>
      </c>
      <c r="AB8" s="98" t="s">
        <v>2805</v>
      </c>
      <c r="AC8" s="19">
        <v>100</v>
      </c>
      <c r="AD8" s="19">
        <v>100</v>
      </c>
      <c r="AE8" s="103" t="s">
        <v>43</v>
      </c>
      <c r="AF8" s="16">
        <v>44350</v>
      </c>
      <c r="AG8" s="17" t="s">
        <v>2812</v>
      </c>
      <c r="AH8" s="176" t="s">
        <v>3043</v>
      </c>
    </row>
    <row r="9" spans="1:34" s="15" customFormat="1" ht="14.25" customHeight="1" x14ac:dyDescent="0.25">
      <c r="A9" s="140" t="s">
        <v>2916</v>
      </c>
      <c r="B9" s="140" t="s">
        <v>26</v>
      </c>
      <c r="C9" s="140" t="s">
        <v>27</v>
      </c>
      <c r="D9" s="140" t="s">
        <v>28</v>
      </c>
      <c r="E9" s="140">
        <v>2020</v>
      </c>
      <c r="F9" s="140">
        <v>107</v>
      </c>
      <c r="G9" s="140" t="s">
        <v>2923</v>
      </c>
      <c r="H9" s="140">
        <v>2</v>
      </c>
      <c r="I9" s="140" t="s">
        <v>30</v>
      </c>
      <c r="J9" s="140" t="s">
        <v>67</v>
      </c>
      <c r="K9" s="140" t="s">
        <v>32</v>
      </c>
      <c r="L9" s="140" t="s">
        <v>424</v>
      </c>
      <c r="M9" s="140" t="s">
        <v>2924</v>
      </c>
      <c r="N9" s="124" t="s">
        <v>2831</v>
      </c>
      <c r="O9" s="124" t="s">
        <v>2831</v>
      </c>
      <c r="P9" s="123"/>
      <c r="Q9" s="140" t="s">
        <v>2962</v>
      </c>
      <c r="R9" s="140" t="s">
        <v>2959</v>
      </c>
      <c r="S9" s="140" t="s">
        <v>2956</v>
      </c>
      <c r="T9" s="140" t="s">
        <v>2957</v>
      </c>
      <c r="U9" s="140">
        <v>1</v>
      </c>
      <c r="V9" s="140" t="s">
        <v>2805</v>
      </c>
      <c r="W9" s="140" t="s">
        <v>2948</v>
      </c>
      <c r="X9" s="167" t="s">
        <v>2953</v>
      </c>
      <c r="Y9" s="140" t="s">
        <v>42</v>
      </c>
      <c r="Z9" s="166" t="s">
        <v>1743</v>
      </c>
      <c r="AA9" s="14" t="s">
        <v>2005</v>
      </c>
      <c r="AB9" s="98" t="s">
        <v>2805</v>
      </c>
      <c r="AC9" s="19">
        <v>100</v>
      </c>
      <c r="AD9" s="19">
        <v>100</v>
      </c>
      <c r="AE9" s="103" t="s">
        <v>43</v>
      </c>
      <c r="AF9" s="16">
        <v>44350</v>
      </c>
      <c r="AG9" s="17" t="s">
        <v>2812</v>
      </c>
      <c r="AH9" s="176" t="s">
        <v>3044</v>
      </c>
    </row>
    <row r="10" spans="1:34" s="15" customFormat="1" ht="14.25" customHeight="1" x14ac:dyDescent="0.25">
      <c r="A10" s="140" t="s">
        <v>2916</v>
      </c>
      <c r="B10" s="140" t="s">
        <v>26</v>
      </c>
      <c r="C10" s="140" t="s">
        <v>27</v>
      </c>
      <c r="D10" s="140" t="s">
        <v>28</v>
      </c>
      <c r="E10" s="140">
        <v>2020</v>
      </c>
      <c r="F10" s="140">
        <v>107</v>
      </c>
      <c r="G10" s="140" t="s">
        <v>2925</v>
      </c>
      <c r="H10" s="140">
        <v>1</v>
      </c>
      <c r="I10" s="140" t="s">
        <v>30</v>
      </c>
      <c r="J10" s="140" t="s">
        <v>67</v>
      </c>
      <c r="K10" s="140" t="s">
        <v>32</v>
      </c>
      <c r="L10" s="140" t="s">
        <v>424</v>
      </c>
      <c r="M10" s="140" t="s">
        <v>2926</v>
      </c>
      <c r="N10" s="124" t="s">
        <v>2831</v>
      </c>
      <c r="O10" s="124" t="s">
        <v>2831</v>
      </c>
      <c r="P10" s="123" t="s">
        <v>2831</v>
      </c>
      <c r="Q10" s="140" t="s">
        <v>2963</v>
      </c>
      <c r="R10" s="140" t="s">
        <v>2964</v>
      </c>
      <c r="S10" s="140" t="s">
        <v>2965</v>
      </c>
      <c r="T10" s="140" t="s">
        <v>460</v>
      </c>
      <c r="U10" s="140">
        <v>1</v>
      </c>
      <c r="V10" s="140" t="s">
        <v>1984</v>
      </c>
      <c r="W10" s="140" t="s">
        <v>2948</v>
      </c>
      <c r="X10" s="167" t="s">
        <v>2953</v>
      </c>
      <c r="Y10" s="140" t="s">
        <v>42</v>
      </c>
      <c r="Z10" s="166" t="s">
        <v>1743</v>
      </c>
      <c r="AA10" s="14" t="s">
        <v>2005</v>
      </c>
      <c r="AB10" s="98" t="s">
        <v>1984</v>
      </c>
      <c r="AC10" s="19">
        <v>100</v>
      </c>
      <c r="AD10" s="19">
        <v>100</v>
      </c>
      <c r="AE10" s="103" t="s">
        <v>43</v>
      </c>
      <c r="AF10" s="16">
        <v>44174</v>
      </c>
      <c r="AG10" s="17" t="s">
        <v>2812</v>
      </c>
      <c r="AH10" s="176" t="s">
        <v>2985</v>
      </c>
    </row>
    <row r="11" spans="1:34" s="15" customFormat="1" ht="14.25" customHeight="1" x14ac:dyDescent="0.25">
      <c r="A11" s="140" t="s">
        <v>2916</v>
      </c>
      <c r="B11" s="140" t="s">
        <v>26</v>
      </c>
      <c r="C11" s="140" t="s">
        <v>27</v>
      </c>
      <c r="D11" s="140" t="s">
        <v>28</v>
      </c>
      <c r="E11" s="140">
        <v>2020</v>
      </c>
      <c r="F11" s="140">
        <v>107</v>
      </c>
      <c r="G11" s="140" t="s">
        <v>2925</v>
      </c>
      <c r="H11" s="140">
        <v>2</v>
      </c>
      <c r="I11" s="140" t="s">
        <v>30</v>
      </c>
      <c r="J11" s="140" t="s">
        <v>67</v>
      </c>
      <c r="K11" s="140" t="s">
        <v>32</v>
      </c>
      <c r="L11" s="140" t="s">
        <v>424</v>
      </c>
      <c r="M11" s="140" t="s">
        <v>2926</v>
      </c>
      <c r="N11" s="124" t="s">
        <v>2831</v>
      </c>
      <c r="O11" s="124" t="s">
        <v>2831</v>
      </c>
      <c r="P11" s="123" t="s">
        <v>2831</v>
      </c>
      <c r="Q11" s="140" t="s">
        <v>2966</v>
      </c>
      <c r="R11" s="140" t="s">
        <v>2967</v>
      </c>
      <c r="S11" s="140" t="s">
        <v>2968</v>
      </c>
      <c r="T11" s="140" t="s">
        <v>2969</v>
      </c>
      <c r="U11" s="140">
        <v>1</v>
      </c>
      <c r="V11" s="140" t="s">
        <v>1984</v>
      </c>
      <c r="W11" s="140" t="s">
        <v>2948</v>
      </c>
      <c r="X11" s="167" t="s">
        <v>2953</v>
      </c>
      <c r="Y11" s="140" t="s">
        <v>42</v>
      </c>
      <c r="Z11" s="166" t="s">
        <v>1743</v>
      </c>
      <c r="AA11" s="14" t="s">
        <v>2005</v>
      </c>
      <c r="AB11" s="98" t="s">
        <v>1984</v>
      </c>
      <c r="AC11" s="19">
        <v>100</v>
      </c>
      <c r="AD11" s="19">
        <v>100</v>
      </c>
      <c r="AE11" s="142" t="s">
        <v>43</v>
      </c>
      <c r="AF11" s="16">
        <v>44379</v>
      </c>
      <c r="AG11" s="17" t="s">
        <v>2812</v>
      </c>
      <c r="AH11" s="176" t="s">
        <v>3040</v>
      </c>
    </row>
    <row r="12" spans="1:34" s="15" customFormat="1" ht="14.25" customHeight="1" x14ac:dyDescent="0.25">
      <c r="A12" s="140" t="s">
        <v>2972</v>
      </c>
      <c r="B12" s="140" t="s">
        <v>26</v>
      </c>
      <c r="C12" s="140" t="s">
        <v>27</v>
      </c>
      <c r="D12" s="140" t="s">
        <v>28</v>
      </c>
      <c r="E12" s="140">
        <v>2020</v>
      </c>
      <c r="F12" s="140">
        <v>112</v>
      </c>
      <c r="G12" s="140" t="s">
        <v>2973</v>
      </c>
      <c r="H12" s="140">
        <v>1</v>
      </c>
      <c r="I12" s="140" t="s">
        <v>30</v>
      </c>
      <c r="J12" s="140" t="s">
        <v>1723</v>
      </c>
      <c r="K12" s="140" t="s">
        <v>32</v>
      </c>
      <c r="L12" s="140" t="s">
        <v>424</v>
      </c>
      <c r="M12" s="140" t="s">
        <v>2974</v>
      </c>
      <c r="N12" s="124" t="s">
        <v>2831</v>
      </c>
      <c r="O12" s="124" t="s">
        <v>2831</v>
      </c>
      <c r="P12" s="124"/>
      <c r="Q12" s="124" t="s">
        <v>2975</v>
      </c>
      <c r="R12" s="124" t="s">
        <v>2976</v>
      </c>
      <c r="S12" s="123" t="s">
        <v>2977</v>
      </c>
      <c r="T12" s="140" t="s">
        <v>2978</v>
      </c>
      <c r="U12" s="140">
        <v>1</v>
      </c>
      <c r="V12" s="140" t="s">
        <v>2804</v>
      </c>
      <c r="W12" s="140" t="s">
        <v>2979</v>
      </c>
      <c r="X12" s="167" t="s">
        <v>2980</v>
      </c>
      <c r="Y12" s="140" t="s">
        <v>42</v>
      </c>
      <c r="Z12" s="140" t="s">
        <v>1743</v>
      </c>
      <c r="AA12" s="17" t="s">
        <v>2804</v>
      </c>
      <c r="AB12" s="140" t="s">
        <v>2804</v>
      </c>
      <c r="AC12" s="19">
        <v>100</v>
      </c>
      <c r="AD12" s="19">
        <v>100</v>
      </c>
      <c r="AE12" s="103" t="s">
        <v>43</v>
      </c>
      <c r="AF12" s="16">
        <v>44475</v>
      </c>
      <c r="AG12" s="17" t="s">
        <v>2818</v>
      </c>
      <c r="AH12" s="177" t="s">
        <v>3220</v>
      </c>
    </row>
    <row r="13" spans="1:34" s="15" customFormat="1" ht="14.25" customHeight="1" x14ac:dyDescent="0.25">
      <c r="A13" s="140" t="s">
        <v>2986</v>
      </c>
      <c r="B13" s="140" t="s">
        <v>26</v>
      </c>
      <c r="C13" s="140" t="s">
        <v>27</v>
      </c>
      <c r="D13" s="140" t="s">
        <v>28</v>
      </c>
      <c r="E13" s="140">
        <v>2020</v>
      </c>
      <c r="F13" s="140">
        <v>117</v>
      </c>
      <c r="G13" s="140" t="s">
        <v>1722</v>
      </c>
      <c r="H13" s="140">
        <v>1</v>
      </c>
      <c r="I13" s="140" t="s">
        <v>30</v>
      </c>
      <c r="J13" s="140" t="s">
        <v>1723</v>
      </c>
      <c r="K13" s="140" t="s">
        <v>32</v>
      </c>
      <c r="L13" s="140" t="s">
        <v>424</v>
      </c>
      <c r="M13" s="140" t="s">
        <v>2987</v>
      </c>
      <c r="N13" s="124" t="s">
        <v>2831</v>
      </c>
      <c r="O13" s="124" t="s">
        <v>2831</v>
      </c>
      <c r="P13" s="124"/>
      <c r="Q13" s="124" t="s">
        <v>2988</v>
      </c>
      <c r="R13" s="124" t="s">
        <v>2989</v>
      </c>
      <c r="S13" s="124" t="s">
        <v>2990</v>
      </c>
      <c r="T13" s="124" t="s">
        <v>2991</v>
      </c>
      <c r="U13" s="124">
        <v>2</v>
      </c>
      <c r="V13" s="123" t="s">
        <v>2740</v>
      </c>
      <c r="W13" s="140" t="s">
        <v>2992</v>
      </c>
      <c r="X13" s="167" t="s">
        <v>2993</v>
      </c>
      <c r="Y13" s="140" t="s">
        <v>42</v>
      </c>
      <c r="Z13" s="140" t="s">
        <v>1743</v>
      </c>
      <c r="AA13" s="17" t="s">
        <v>2804</v>
      </c>
      <c r="AB13" s="123" t="s">
        <v>2740</v>
      </c>
      <c r="AC13" s="19">
        <v>100</v>
      </c>
      <c r="AD13" s="19">
        <v>100</v>
      </c>
      <c r="AE13" s="103" t="s">
        <v>43</v>
      </c>
      <c r="AF13" s="16">
        <v>44508</v>
      </c>
      <c r="AG13" s="17" t="s">
        <v>2818</v>
      </c>
      <c r="AH13" s="177" t="s">
        <v>3283</v>
      </c>
    </row>
    <row r="14" spans="1:34" s="15" customFormat="1" ht="14.25" customHeight="1" x14ac:dyDescent="0.25">
      <c r="A14" s="140" t="s">
        <v>2986</v>
      </c>
      <c r="B14" s="140" t="s">
        <v>26</v>
      </c>
      <c r="C14" s="140" t="s">
        <v>27</v>
      </c>
      <c r="D14" s="140" t="s">
        <v>28</v>
      </c>
      <c r="E14" s="140">
        <v>2020</v>
      </c>
      <c r="F14" s="140">
        <v>117</v>
      </c>
      <c r="G14" s="140" t="s">
        <v>1722</v>
      </c>
      <c r="H14" s="140">
        <v>2</v>
      </c>
      <c r="I14" s="140" t="s">
        <v>30</v>
      </c>
      <c r="J14" s="140" t="s">
        <v>1723</v>
      </c>
      <c r="K14" s="140" t="s">
        <v>32</v>
      </c>
      <c r="L14" s="140" t="s">
        <v>424</v>
      </c>
      <c r="M14" s="140" t="s">
        <v>2987</v>
      </c>
      <c r="N14" s="124" t="s">
        <v>2831</v>
      </c>
      <c r="O14" s="124" t="s">
        <v>2831</v>
      </c>
      <c r="P14" s="124"/>
      <c r="Q14" s="124" t="s">
        <v>2988</v>
      </c>
      <c r="R14" s="124" t="s">
        <v>2994</v>
      </c>
      <c r="S14" s="124" t="s">
        <v>2995</v>
      </c>
      <c r="T14" s="124" t="s">
        <v>2996</v>
      </c>
      <c r="U14" s="124">
        <v>1</v>
      </c>
      <c r="V14" s="123" t="s">
        <v>2740</v>
      </c>
      <c r="W14" s="140" t="s">
        <v>2992</v>
      </c>
      <c r="X14" s="167" t="s">
        <v>2993</v>
      </c>
      <c r="Y14" s="140" t="s">
        <v>42</v>
      </c>
      <c r="Z14" s="140" t="s">
        <v>1743</v>
      </c>
      <c r="AA14" s="17" t="s">
        <v>2804</v>
      </c>
      <c r="AB14" s="123" t="s">
        <v>2740</v>
      </c>
      <c r="AC14" s="19">
        <v>100</v>
      </c>
      <c r="AD14" s="19">
        <v>100</v>
      </c>
      <c r="AE14" s="103" t="s">
        <v>43</v>
      </c>
      <c r="AF14" s="16">
        <v>44508</v>
      </c>
      <c r="AG14" s="17" t="s">
        <v>2818</v>
      </c>
      <c r="AH14" s="177" t="s">
        <v>3284</v>
      </c>
    </row>
    <row r="15" spans="1:34" s="15" customFormat="1" ht="14.25" customHeight="1" x14ac:dyDescent="0.25">
      <c r="A15" s="140" t="s">
        <v>2986</v>
      </c>
      <c r="B15" s="140" t="s">
        <v>26</v>
      </c>
      <c r="C15" s="140" t="s">
        <v>27</v>
      </c>
      <c r="D15" s="140" t="s">
        <v>28</v>
      </c>
      <c r="E15" s="140">
        <v>2020</v>
      </c>
      <c r="F15" s="140">
        <v>117</v>
      </c>
      <c r="G15" s="140" t="s">
        <v>1802</v>
      </c>
      <c r="H15" s="140">
        <v>1</v>
      </c>
      <c r="I15" s="140" t="s">
        <v>30</v>
      </c>
      <c r="J15" s="140" t="s">
        <v>1723</v>
      </c>
      <c r="K15" s="140" t="s">
        <v>32</v>
      </c>
      <c r="L15" s="140" t="s">
        <v>424</v>
      </c>
      <c r="M15" s="140" t="s">
        <v>2997</v>
      </c>
      <c r="N15" s="124" t="s">
        <v>2831</v>
      </c>
      <c r="O15" s="124" t="s">
        <v>2831</v>
      </c>
      <c r="P15" s="124"/>
      <c r="Q15" s="124" t="s">
        <v>2998</v>
      </c>
      <c r="R15" s="124" t="s">
        <v>2999</v>
      </c>
      <c r="S15" s="124" t="s">
        <v>3000</v>
      </c>
      <c r="T15" s="124" t="s">
        <v>3001</v>
      </c>
      <c r="U15" s="124">
        <v>1</v>
      </c>
      <c r="V15" s="123" t="s">
        <v>2740</v>
      </c>
      <c r="W15" s="140" t="s">
        <v>2992</v>
      </c>
      <c r="X15" s="167" t="s">
        <v>2993</v>
      </c>
      <c r="Y15" s="140" t="s">
        <v>42</v>
      </c>
      <c r="Z15" s="140" t="s">
        <v>1743</v>
      </c>
      <c r="AA15" s="17" t="s">
        <v>2804</v>
      </c>
      <c r="AB15" s="123" t="s">
        <v>2740</v>
      </c>
      <c r="AC15" s="19">
        <v>100</v>
      </c>
      <c r="AD15" s="19">
        <v>100</v>
      </c>
      <c r="AE15" s="103" t="s">
        <v>43</v>
      </c>
      <c r="AF15" s="16">
        <v>44508</v>
      </c>
      <c r="AG15" s="17" t="s">
        <v>2818</v>
      </c>
      <c r="AH15" s="177" t="s">
        <v>3285</v>
      </c>
    </row>
    <row r="16" spans="1:34" s="15" customFormat="1" ht="14.25" customHeight="1" x14ac:dyDescent="0.25">
      <c r="A16" s="140" t="s">
        <v>2986</v>
      </c>
      <c r="B16" s="140" t="s">
        <v>26</v>
      </c>
      <c r="C16" s="140" t="s">
        <v>27</v>
      </c>
      <c r="D16" s="140" t="s">
        <v>28</v>
      </c>
      <c r="E16" s="140">
        <v>2020</v>
      </c>
      <c r="F16" s="140">
        <v>117</v>
      </c>
      <c r="G16" s="140" t="s">
        <v>1968</v>
      </c>
      <c r="H16" s="140">
        <v>1</v>
      </c>
      <c r="I16" s="140" t="s">
        <v>30</v>
      </c>
      <c r="J16" s="140" t="s">
        <v>1723</v>
      </c>
      <c r="K16" s="140" t="s">
        <v>32</v>
      </c>
      <c r="L16" s="140" t="s">
        <v>424</v>
      </c>
      <c r="M16" s="140" t="s">
        <v>3002</v>
      </c>
      <c r="N16" s="124" t="s">
        <v>2831</v>
      </c>
      <c r="O16" s="124"/>
      <c r="P16" s="124"/>
      <c r="Q16" s="124" t="s">
        <v>3003</v>
      </c>
      <c r="R16" s="124" t="s">
        <v>3004</v>
      </c>
      <c r="S16" s="124" t="s">
        <v>3005</v>
      </c>
      <c r="T16" s="124" t="s">
        <v>3006</v>
      </c>
      <c r="U16" s="124">
        <v>1</v>
      </c>
      <c r="V16" s="123" t="s">
        <v>3007</v>
      </c>
      <c r="W16" s="140" t="s">
        <v>2992</v>
      </c>
      <c r="X16" s="167" t="s">
        <v>2993</v>
      </c>
      <c r="Y16" s="140" t="s">
        <v>42</v>
      </c>
      <c r="Z16" s="140" t="s">
        <v>1743</v>
      </c>
      <c r="AA16" s="17" t="s">
        <v>3022</v>
      </c>
      <c r="AB16" s="124" t="s">
        <v>3023</v>
      </c>
      <c r="AC16" s="19">
        <v>100</v>
      </c>
      <c r="AD16" s="19">
        <v>100</v>
      </c>
      <c r="AE16" s="103" t="s">
        <v>43</v>
      </c>
      <c r="AF16" s="16">
        <v>44384</v>
      </c>
      <c r="AG16" s="17" t="s">
        <v>2818</v>
      </c>
      <c r="AH16" s="177" t="s">
        <v>3207</v>
      </c>
    </row>
    <row r="17" spans="1:34" s="15" customFormat="1" ht="14.25" customHeight="1" x14ac:dyDescent="0.25">
      <c r="A17" s="140" t="s">
        <v>2986</v>
      </c>
      <c r="B17" s="140" t="s">
        <v>26</v>
      </c>
      <c r="C17" s="140" t="s">
        <v>27</v>
      </c>
      <c r="D17" s="140" t="s">
        <v>28</v>
      </c>
      <c r="E17" s="140">
        <v>2020</v>
      </c>
      <c r="F17" s="140">
        <v>117</v>
      </c>
      <c r="G17" s="140" t="s">
        <v>2246</v>
      </c>
      <c r="H17" s="140">
        <v>1</v>
      </c>
      <c r="I17" s="140" t="s">
        <v>30</v>
      </c>
      <c r="J17" s="140" t="s">
        <v>1723</v>
      </c>
      <c r="K17" s="140" t="s">
        <v>32</v>
      </c>
      <c r="L17" s="140" t="s">
        <v>424</v>
      </c>
      <c r="M17" s="140" t="s">
        <v>3008</v>
      </c>
      <c r="N17" s="124" t="s">
        <v>2831</v>
      </c>
      <c r="O17" s="124" t="s">
        <v>2831</v>
      </c>
      <c r="P17" s="124"/>
      <c r="Q17" s="124" t="s">
        <v>3009</v>
      </c>
      <c r="R17" s="124" t="s">
        <v>3010</v>
      </c>
      <c r="S17" s="124" t="s">
        <v>3011</v>
      </c>
      <c r="T17" s="124" t="s">
        <v>3012</v>
      </c>
      <c r="U17" s="124">
        <v>1</v>
      </c>
      <c r="V17" s="123" t="s">
        <v>3013</v>
      </c>
      <c r="W17" s="140" t="s">
        <v>2992</v>
      </c>
      <c r="X17" s="167" t="s">
        <v>3014</v>
      </c>
      <c r="Y17" s="140" t="s">
        <v>42</v>
      </c>
      <c r="Z17" s="140" t="s">
        <v>1743</v>
      </c>
      <c r="AA17" s="17" t="s">
        <v>2804</v>
      </c>
      <c r="AB17" s="123" t="s">
        <v>3013</v>
      </c>
      <c r="AC17" s="19">
        <v>100</v>
      </c>
      <c r="AD17" s="19">
        <v>100</v>
      </c>
      <c r="AE17" s="103" t="s">
        <v>43</v>
      </c>
      <c r="AF17" s="16">
        <v>44384</v>
      </c>
      <c r="AG17" s="17" t="s">
        <v>2818</v>
      </c>
      <c r="AH17" s="177" t="s">
        <v>3208</v>
      </c>
    </row>
    <row r="18" spans="1:34" s="15" customFormat="1" ht="14.25" customHeight="1" x14ac:dyDescent="0.25">
      <c r="A18" s="140" t="s">
        <v>2986</v>
      </c>
      <c r="B18" s="140" t="s">
        <v>26</v>
      </c>
      <c r="C18" s="140" t="s">
        <v>27</v>
      </c>
      <c r="D18" s="140" t="s">
        <v>28</v>
      </c>
      <c r="E18" s="140">
        <v>2020</v>
      </c>
      <c r="F18" s="140">
        <v>117</v>
      </c>
      <c r="G18" s="140" t="s">
        <v>2246</v>
      </c>
      <c r="H18" s="140">
        <v>2</v>
      </c>
      <c r="I18" s="140" t="s">
        <v>30</v>
      </c>
      <c r="J18" s="140" t="s">
        <v>1723</v>
      </c>
      <c r="K18" s="140" t="s">
        <v>32</v>
      </c>
      <c r="L18" s="140" t="s">
        <v>424</v>
      </c>
      <c r="M18" s="140" t="s">
        <v>3008</v>
      </c>
      <c r="N18" s="124" t="s">
        <v>2831</v>
      </c>
      <c r="O18" s="124" t="s">
        <v>2831</v>
      </c>
      <c r="P18" s="124"/>
      <c r="Q18" s="124" t="s">
        <v>3015</v>
      </c>
      <c r="R18" s="124" t="s">
        <v>3016</v>
      </c>
      <c r="S18" s="124" t="s">
        <v>3017</v>
      </c>
      <c r="T18" s="124" t="s">
        <v>3018</v>
      </c>
      <c r="U18" s="124">
        <v>2</v>
      </c>
      <c r="V18" s="123" t="s">
        <v>3013</v>
      </c>
      <c r="W18" s="140" t="s">
        <v>2992</v>
      </c>
      <c r="X18" s="167" t="s">
        <v>3014</v>
      </c>
      <c r="Y18" s="140" t="s">
        <v>42</v>
      </c>
      <c r="Z18" s="140" t="s">
        <v>1743</v>
      </c>
      <c r="AA18" s="17" t="s">
        <v>2804</v>
      </c>
      <c r="AB18" s="123" t="s">
        <v>3013</v>
      </c>
      <c r="AC18" s="19">
        <v>100</v>
      </c>
      <c r="AD18" s="19">
        <v>100</v>
      </c>
      <c r="AE18" s="103" t="s">
        <v>43</v>
      </c>
      <c r="AF18" s="16">
        <v>44384</v>
      </c>
      <c r="AG18" s="17" t="s">
        <v>2818</v>
      </c>
      <c r="AH18" s="177" t="s">
        <v>3209</v>
      </c>
    </row>
    <row r="19" spans="1:34" s="15" customFormat="1" ht="14.25" customHeight="1" x14ac:dyDescent="0.25">
      <c r="A19" s="140" t="s">
        <v>2986</v>
      </c>
      <c r="B19" s="140" t="s">
        <v>26</v>
      </c>
      <c r="C19" s="140" t="s">
        <v>27</v>
      </c>
      <c r="D19" s="140" t="s">
        <v>28</v>
      </c>
      <c r="E19" s="140">
        <v>2020</v>
      </c>
      <c r="F19" s="140">
        <v>117</v>
      </c>
      <c r="G19" s="140" t="s">
        <v>2246</v>
      </c>
      <c r="H19" s="140">
        <v>3</v>
      </c>
      <c r="I19" s="140" t="s">
        <v>30</v>
      </c>
      <c r="J19" s="140" t="s">
        <v>1723</v>
      </c>
      <c r="K19" s="140" t="s">
        <v>32</v>
      </c>
      <c r="L19" s="140" t="s">
        <v>424</v>
      </c>
      <c r="M19" s="140" t="s">
        <v>3008</v>
      </c>
      <c r="N19" s="124" t="s">
        <v>2831</v>
      </c>
      <c r="O19" s="124" t="s">
        <v>2831</v>
      </c>
      <c r="P19" s="124"/>
      <c r="Q19" s="124" t="s">
        <v>3015</v>
      </c>
      <c r="R19" s="124" t="s">
        <v>3019</v>
      </c>
      <c r="S19" s="124" t="s">
        <v>3020</v>
      </c>
      <c r="T19" s="124" t="s">
        <v>3021</v>
      </c>
      <c r="U19" s="124">
        <v>6</v>
      </c>
      <c r="V19" s="123" t="s">
        <v>3013</v>
      </c>
      <c r="W19" s="140" t="s">
        <v>2992</v>
      </c>
      <c r="X19" s="167" t="s">
        <v>2993</v>
      </c>
      <c r="Y19" s="140" t="s">
        <v>42</v>
      </c>
      <c r="Z19" s="140" t="s">
        <v>1743</v>
      </c>
      <c r="AA19" s="17" t="s">
        <v>2804</v>
      </c>
      <c r="AB19" s="123" t="s">
        <v>3013</v>
      </c>
      <c r="AC19" s="19">
        <v>100</v>
      </c>
      <c r="AD19" s="19">
        <v>100</v>
      </c>
      <c r="AE19" s="103" t="s">
        <v>43</v>
      </c>
      <c r="AF19" s="16">
        <v>44568</v>
      </c>
      <c r="AG19" s="17" t="s">
        <v>2818</v>
      </c>
      <c r="AH19" s="177" t="s">
        <v>3362</v>
      </c>
    </row>
    <row r="20" spans="1:34" s="15" customFormat="1" ht="14.25" customHeight="1" x14ac:dyDescent="0.25">
      <c r="A20" s="175" t="s">
        <v>3045</v>
      </c>
      <c r="B20" s="175" t="s">
        <v>26</v>
      </c>
      <c r="C20" s="175" t="s">
        <v>27</v>
      </c>
      <c r="D20" s="175" t="s">
        <v>28</v>
      </c>
      <c r="E20" s="175">
        <v>2021</v>
      </c>
      <c r="F20" s="175">
        <v>97</v>
      </c>
      <c r="G20" s="175" t="s">
        <v>1975</v>
      </c>
      <c r="H20" s="175">
        <v>1</v>
      </c>
      <c r="I20" s="175" t="s">
        <v>30</v>
      </c>
      <c r="J20" s="175" t="s">
        <v>67</v>
      </c>
      <c r="K20" s="175" t="s">
        <v>32</v>
      </c>
      <c r="L20" s="175" t="s">
        <v>424</v>
      </c>
      <c r="M20" s="175" t="s">
        <v>3046</v>
      </c>
      <c r="N20" s="175" t="s">
        <v>2831</v>
      </c>
      <c r="O20" s="175" t="s">
        <v>2831</v>
      </c>
      <c r="P20" s="124"/>
      <c r="Q20" s="175" t="s">
        <v>3047</v>
      </c>
      <c r="R20" s="175" t="s">
        <v>3048</v>
      </c>
      <c r="S20" s="17" t="s">
        <v>3049</v>
      </c>
      <c r="T20" s="175" t="s">
        <v>3050</v>
      </c>
      <c r="U20" s="175">
        <v>1</v>
      </c>
      <c r="V20" s="175" t="s">
        <v>1984</v>
      </c>
      <c r="W20" s="175" t="s">
        <v>3051</v>
      </c>
      <c r="X20" s="167" t="s">
        <v>3052</v>
      </c>
      <c r="Y20" s="175" t="s">
        <v>42</v>
      </c>
      <c r="Z20" s="175" t="s">
        <v>1743</v>
      </c>
      <c r="AA20" s="14" t="s">
        <v>2005</v>
      </c>
      <c r="AB20" s="175" t="s">
        <v>1984</v>
      </c>
      <c r="AC20" s="19">
        <v>100</v>
      </c>
      <c r="AD20" s="19">
        <v>100</v>
      </c>
      <c r="AE20" s="142" t="s">
        <v>43</v>
      </c>
      <c r="AF20" s="16">
        <v>44539</v>
      </c>
      <c r="AG20" s="17" t="s">
        <v>2812</v>
      </c>
      <c r="AH20" s="177" t="s">
        <v>3291</v>
      </c>
    </row>
    <row r="21" spans="1:34" s="15" customFormat="1" ht="14.25" customHeight="1" x14ac:dyDescent="0.25">
      <c r="A21" s="175" t="s">
        <v>3045</v>
      </c>
      <c r="B21" s="175" t="s">
        <v>26</v>
      </c>
      <c r="C21" s="175" t="s">
        <v>27</v>
      </c>
      <c r="D21" s="175" t="s">
        <v>28</v>
      </c>
      <c r="E21" s="175">
        <v>2021</v>
      </c>
      <c r="F21" s="175">
        <v>97</v>
      </c>
      <c r="G21" s="175" t="s">
        <v>3053</v>
      </c>
      <c r="H21" s="175">
        <v>1</v>
      </c>
      <c r="I21" s="175" t="s">
        <v>30</v>
      </c>
      <c r="J21" s="175" t="s">
        <v>67</v>
      </c>
      <c r="K21" s="175" t="s">
        <v>32</v>
      </c>
      <c r="L21" s="175" t="s">
        <v>424</v>
      </c>
      <c r="M21" s="175" t="s">
        <v>3054</v>
      </c>
      <c r="N21" s="175" t="s">
        <v>2831</v>
      </c>
      <c r="O21" s="175" t="s">
        <v>2831</v>
      </c>
      <c r="P21" s="124"/>
      <c r="Q21" s="175" t="s">
        <v>3055</v>
      </c>
      <c r="R21" s="175" t="s">
        <v>3056</v>
      </c>
      <c r="S21" s="175" t="s">
        <v>3049</v>
      </c>
      <c r="T21" s="175" t="s">
        <v>3050</v>
      </c>
      <c r="U21" s="175">
        <v>1</v>
      </c>
      <c r="V21" s="175" t="s">
        <v>1984</v>
      </c>
      <c r="W21" s="175" t="s">
        <v>3051</v>
      </c>
      <c r="X21" s="167" t="s">
        <v>3052</v>
      </c>
      <c r="Y21" s="175" t="s">
        <v>42</v>
      </c>
      <c r="Z21" s="175" t="s">
        <v>1743</v>
      </c>
      <c r="AA21" s="14" t="s">
        <v>2005</v>
      </c>
      <c r="AB21" s="175" t="s">
        <v>1984</v>
      </c>
      <c r="AC21" s="19">
        <v>100</v>
      </c>
      <c r="AD21" s="19">
        <v>100</v>
      </c>
      <c r="AE21" s="142" t="s">
        <v>43</v>
      </c>
      <c r="AF21" s="16">
        <v>44539</v>
      </c>
      <c r="AG21" s="17" t="s">
        <v>2812</v>
      </c>
      <c r="AH21" s="177" t="s">
        <v>3292</v>
      </c>
    </row>
    <row r="22" spans="1:34" s="15" customFormat="1" ht="14.25" customHeight="1" x14ac:dyDescent="0.25">
      <c r="A22" s="175" t="s">
        <v>3045</v>
      </c>
      <c r="B22" s="175" t="s">
        <v>26</v>
      </c>
      <c r="C22" s="175" t="s">
        <v>27</v>
      </c>
      <c r="D22" s="175" t="s">
        <v>28</v>
      </c>
      <c r="E22" s="175">
        <v>2021</v>
      </c>
      <c r="F22" s="175">
        <v>97</v>
      </c>
      <c r="G22" s="17" t="s">
        <v>3057</v>
      </c>
      <c r="H22" s="175">
        <v>1</v>
      </c>
      <c r="I22" s="175" t="s">
        <v>30</v>
      </c>
      <c r="J22" s="175" t="s">
        <v>67</v>
      </c>
      <c r="K22" s="175" t="s">
        <v>32</v>
      </c>
      <c r="L22" s="175" t="s">
        <v>424</v>
      </c>
      <c r="M22" s="175" t="s">
        <v>3058</v>
      </c>
      <c r="N22" s="175" t="s">
        <v>2831</v>
      </c>
      <c r="O22" s="175" t="s">
        <v>2831</v>
      </c>
      <c r="P22" s="124"/>
      <c r="Q22" s="175" t="s">
        <v>3059</v>
      </c>
      <c r="R22" s="175" t="s">
        <v>3060</v>
      </c>
      <c r="S22" s="17" t="s">
        <v>1749</v>
      </c>
      <c r="T22" s="175" t="s">
        <v>3061</v>
      </c>
      <c r="U22" s="175">
        <v>1</v>
      </c>
      <c r="V22" s="17" t="s">
        <v>42</v>
      </c>
      <c r="W22" s="175" t="s">
        <v>3051</v>
      </c>
      <c r="X22" s="167" t="s">
        <v>3052</v>
      </c>
      <c r="Y22" s="175" t="s">
        <v>42</v>
      </c>
      <c r="Z22" s="175" t="s">
        <v>1743</v>
      </c>
      <c r="AA22" s="14" t="s">
        <v>2005</v>
      </c>
      <c r="AB22" s="175" t="s">
        <v>1984</v>
      </c>
      <c r="AC22" s="19">
        <v>100</v>
      </c>
      <c r="AD22" s="19">
        <v>100</v>
      </c>
      <c r="AE22" s="142" t="s">
        <v>43</v>
      </c>
      <c r="AF22" s="16">
        <v>44566</v>
      </c>
      <c r="AG22" s="17" t="s">
        <v>2812</v>
      </c>
      <c r="AH22" s="177" t="s">
        <v>3295</v>
      </c>
    </row>
    <row r="23" spans="1:34" s="15" customFormat="1" ht="14.25" customHeight="1" x14ac:dyDescent="0.25">
      <c r="A23" s="175" t="s">
        <v>3045</v>
      </c>
      <c r="B23" s="175" t="s">
        <v>26</v>
      </c>
      <c r="C23" s="175" t="s">
        <v>27</v>
      </c>
      <c r="D23" s="175" t="s">
        <v>28</v>
      </c>
      <c r="E23" s="175">
        <v>2021</v>
      </c>
      <c r="F23" s="175">
        <v>97</v>
      </c>
      <c r="G23" s="175" t="s">
        <v>3062</v>
      </c>
      <c r="H23" s="175">
        <v>1</v>
      </c>
      <c r="I23" s="175" t="s">
        <v>30</v>
      </c>
      <c r="J23" s="175" t="s">
        <v>67</v>
      </c>
      <c r="K23" s="175" t="s">
        <v>32</v>
      </c>
      <c r="L23" s="175" t="s">
        <v>424</v>
      </c>
      <c r="M23" s="175" t="s">
        <v>3063</v>
      </c>
      <c r="N23" s="175" t="s">
        <v>2831</v>
      </c>
      <c r="O23" s="175" t="s">
        <v>2831</v>
      </c>
      <c r="P23" s="124"/>
      <c r="Q23" s="175" t="s">
        <v>3064</v>
      </c>
      <c r="R23" s="175" t="s">
        <v>3065</v>
      </c>
      <c r="S23" s="175" t="s">
        <v>3066</v>
      </c>
      <c r="T23" s="175" t="s">
        <v>3067</v>
      </c>
      <c r="U23" s="175">
        <v>1</v>
      </c>
      <c r="V23" s="175" t="s">
        <v>1984</v>
      </c>
      <c r="W23" s="175" t="s">
        <v>3051</v>
      </c>
      <c r="X23" s="167" t="s">
        <v>3052</v>
      </c>
      <c r="Y23" s="175" t="s">
        <v>42</v>
      </c>
      <c r="Z23" s="175" t="s">
        <v>1743</v>
      </c>
      <c r="AA23" s="14" t="s">
        <v>2005</v>
      </c>
      <c r="AB23" s="175" t="s">
        <v>1984</v>
      </c>
      <c r="AC23" s="19">
        <v>100</v>
      </c>
      <c r="AD23" s="19">
        <v>100</v>
      </c>
      <c r="AE23" s="142" t="s">
        <v>43</v>
      </c>
      <c r="AF23" s="16">
        <v>44539</v>
      </c>
      <c r="AG23" s="17" t="s">
        <v>2812</v>
      </c>
      <c r="AH23" s="177" t="s">
        <v>3289</v>
      </c>
    </row>
    <row r="24" spans="1:34" ht="14.25" customHeight="1" x14ac:dyDescent="0.25">
      <c r="A24" s="168" t="s">
        <v>3045</v>
      </c>
      <c r="B24" s="168" t="s">
        <v>26</v>
      </c>
      <c r="C24" s="168" t="s">
        <v>27</v>
      </c>
      <c r="D24" s="168" t="s">
        <v>28</v>
      </c>
      <c r="E24" s="168">
        <v>2021</v>
      </c>
      <c r="F24" s="168">
        <v>97</v>
      </c>
      <c r="G24" s="168" t="s">
        <v>2067</v>
      </c>
      <c r="H24" s="168">
        <v>1</v>
      </c>
      <c r="I24" s="168" t="s">
        <v>30</v>
      </c>
      <c r="J24" s="168" t="s">
        <v>67</v>
      </c>
      <c r="K24" s="168" t="s">
        <v>32</v>
      </c>
      <c r="L24" s="168" t="s">
        <v>424</v>
      </c>
      <c r="M24" s="168" t="s">
        <v>3068</v>
      </c>
      <c r="N24" s="168" t="s">
        <v>2831</v>
      </c>
      <c r="O24" s="168" t="s">
        <v>2831</v>
      </c>
      <c r="P24" s="124"/>
      <c r="Q24" s="168" t="s">
        <v>3069</v>
      </c>
      <c r="R24" s="168" t="s">
        <v>3070</v>
      </c>
      <c r="S24" s="168" t="s">
        <v>3071</v>
      </c>
      <c r="T24" s="168" t="s">
        <v>3072</v>
      </c>
      <c r="U24" s="168">
        <v>1</v>
      </c>
      <c r="V24" s="168" t="s">
        <v>307</v>
      </c>
      <c r="W24" s="168" t="s">
        <v>3073</v>
      </c>
      <c r="X24" s="167" t="s">
        <v>3074</v>
      </c>
      <c r="Y24" s="168" t="s">
        <v>42</v>
      </c>
      <c r="Z24" s="168" t="s">
        <v>1743</v>
      </c>
      <c r="AA24" s="17" t="s">
        <v>2809</v>
      </c>
      <c r="AB24" s="168" t="s">
        <v>307</v>
      </c>
      <c r="AC24" s="19">
        <v>100</v>
      </c>
      <c r="AD24" s="19">
        <v>100</v>
      </c>
      <c r="AE24" s="103" t="s">
        <v>43</v>
      </c>
      <c r="AF24" s="16">
        <v>44447</v>
      </c>
      <c r="AG24" s="17" t="s">
        <v>2983</v>
      </c>
      <c r="AH24" s="178" t="s">
        <v>3215</v>
      </c>
    </row>
    <row r="25" spans="1:34" ht="14.25" customHeight="1" x14ac:dyDescent="0.25">
      <c r="A25" s="168" t="s">
        <v>3045</v>
      </c>
      <c r="B25" s="168" t="s">
        <v>26</v>
      </c>
      <c r="C25" s="168" t="s">
        <v>27</v>
      </c>
      <c r="D25" s="168" t="s">
        <v>28</v>
      </c>
      <c r="E25" s="168">
        <v>2021</v>
      </c>
      <c r="F25" s="168">
        <v>97</v>
      </c>
      <c r="G25" s="168" t="s">
        <v>2067</v>
      </c>
      <c r="H25" s="168">
        <v>2</v>
      </c>
      <c r="I25" s="168" t="s">
        <v>30</v>
      </c>
      <c r="J25" s="168" t="s">
        <v>67</v>
      </c>
      <c r="K25" s="168" t="s">
        <v>32</v>
      </c>
      <c r="L25" s="168" t="s">
        <v>424</v>
      </c>
      <c r="M25" s="168" t="s">
        <v>3068</v>
      </c>
      <c r="N25" s="168" t="s">
        <v>2831</v>
      </c>
      <c r="O25" s="168" t="s">
        <v>2831</v>
      </c>
      <c r="P25" s="124"/>
      <c r="Q25" s="168" t="s">
        <v>3069</v>
      </c>
      <c r="R25" s="168" t="s">
        <v>3075</v>
      </c>
      <c r="S25" s="168" t="s">
        <v>3076</v>
      </c>
      <c r="T25" s="168" t="s">
        <v>3077</v>
      </c>
      <c r="U25" s="168">
        <v>10</v>
      </c>
      <c r="V25" s="168" t="s">
        <v>307</v>
      </c>
      <c r="W25" s="168" t="s">
        <v>3078</v>
      </c>
      <c r="X25" s="167" t="s">
        <v>3079</v>
      </c>
      <c r="Y25" s="168" t="s">
        <v>42</v>
      </c>
      <c r="Z25" s="168" t="s">
        <v>1743</v>
      </c>
      <c r="AA25" s="17" t="s">
        <v>2809</v>
      </c>
      <c r="AB25" s="168" t="s">
        <v>307</v>
      </c>
      <c r="AC25" s="19">
        <v>0</v>
      </c>
      <c r="AD25" s="19">
        <v>0</v>
      </c>
      <c r="AE25" s="103" t="s">
        <v>1743</v>
      </c>
      <c r="AF25" s="16">
        <v>44600</v>
      </c>
      <c r="AG25" s="17" t="s">
        <v>3378</v>
      </c>
      <c r="AH25" s="178" t="s">
        <v>3379</v>
      </c>
    </row>
    <row r="26" spans="1:34" ht="14.25" customHeight="1" x14ac:dyDescent="0.25">
      <c r="A26" s="168" t="s">
        <v>3045</v>
      </c>
      <c r="B26" s="168" t="s">
        <v>26</v>
      </c>
      <c r="C26" s="168" t="s">
        <v>27</v>
      </c>
      <c r="D26" s="168" t="s">
        <v>28</v>
      </c>
      <c r="E26" s="168">
        <v>2021</v>
      </c>
      <c r="F26" s="168">
        <v>97</v>
      </c>
      <c r="G26" s="168" t="s">
        <v>2067</v>
      </c>
      <c r="H26" s="168">
        <v>3</v>
      </c>
      <c r="I26" s="168" t="s">
        <v>30</v>
      </c>
      <c r="J26" s="168" t="s">
        <v>67</v>
      </c>
      <c r="K26" s="168" t="s">
        <v>32</v>
      </c>
      <c r="L26" s="168" t="s">
        <v>424</v>
      </c>
      <c r="M26" s="168" t="s">
        <v>3068</v>
      </c>
      <c r="N26" s="168" t="s">
        <v>2831</v>
      </c>
      <c r="O26" s="168" t="s">
        <v>2831</v>
      </c>
      <c r="P26" s="124"/>
      <c r="Q26" s="168" t="s">
        <v>3069</v>
      </c>
      <c r="R26" s="168" t="s">
        <v>3080</v>
      </c>
      <c r="S26" s="168" t="s">
        <v>3081</v>
      </c>
      <c r="T26" s="168" t="s">
        <v>3082</v>
      </c>
      <c r="U26" s="168">
        <v>5</v>
      </c>
      <c r="V26" s="168" t="s">
        <v>307</v>
      </c>
      <c r="W26" s="168" t="s">
        <v>3078</v>
      </c>
      <c r="X26" s="167" t="s">
        <v>3079</v>
      </c>
      <c r="Y26" s="168" t="s">
        <v>42</v>
      </c>
      <c r="Z26" s="168" t="s">
        <v>1743</v>
      </c>
      <c r="AA26" s="17" t="s">
        <v>2809</v>
      </c>
      <c r="AB26" s="168" t="s">
        <v>307</v>
      </c>
      <c r="AC26" s="19">
        <v>0</v>
      </c>
      <c r="AD26" s="19">
        <v>0</v>
      </c>
      <c r="AE26" s="103" t="s">
        <v>1743</v>
      </c>
      <c r="AF26" s="16">
        <v>44600</v>
      </c>
      <c r="AG26" s="17" t="s">
        <v>3378</v>
      </c>
      <c r="AH26" s="178" t="s">
        <v>3380</v>
      </c>
    </row>
    <row r="27" spans="1:34" ht="14.25" customHeight="1" x14ac:dyDescent="0.25">
      <c r="A27" s="168" t="s">
        <v>3045</v>
      </c>
      <c r="B27" s="168" t="s">
        <v>26</v>
      </c>
      <c r="C27" s="168" t="s">
        <v>27</v>
      </c>
      <c r="D27" s="168" t="s">
        <v>28</v>
      </c>
      <c r="E27" s="168">
        <v>2021</v>
      </c>
      <c r="F27" s="168">
        <v>97</v>
      </c>
      <c r="G27" s="168" t="s">
        <v>2073</v>
      </c>
      <c r="H27" s="168">
        <v>1</v>
      </c>
      <c r="I27" s="168" t="s">
        <v>30</v>
      </c>
      <c r="J27" s="168" t="s">
        <v>67</v>
      </c>
      <c r="K27" s="168" t="s">
        <v>32</v>
      </c>
      <c r="L27" s="168" t="s">
        <v>424</v>
      </c>
      <c r="M27" s="168" t="s">
        <v>3083</v>
      </c>
      <c r="N27" s="168" t="s">
        <v>2831</v>
      </c>
      <c r="O27" s="168" t="s">
        <v>2831</v>
      </c>
      <c r="P27" s="124"/>
      <c r="Q27" s="168" t="s">
        <v>3069</v>
      </c>
      <c r="R27" s="168" t="s">
        <v>3084</v>
      </c>
      <c r="S27" s="168" t="s">
        <v>3085</v>
      </c>
      <c r="T27" s="168" t="s">
        <v>3086</v>
      </c>
      <c r="U27" s="168">
        <v>1</v>
      </c>
      <c r="V27" s="168" t="s">
        <v>307</v>
      </c>
      <c r="W27" s="168" t="s">
        <v>3073</v>
      </c>
      <c r="X27" s="167" t="s">
        <v>3074</v>
      </c>
      <c r="Y27" s="168" t="s">
        <v>42</v>
      </c>
      <c r="Z27" s="168" t="s">
        <v>1743</v>
      </c>
      <c r="AA27" s="17" t="s">
        <v>2809</v>
      </c>
      <c r="AB27" s="168" t="s">
        <v>307</v>
      </c>
      <c r="AC27" s="19">
        <v>100</v>
      </c>
      <c r="AD27" s="19">
        <v>100</v>
      </c>
      <c r="AE27" s="103" t="s">
        <v>43</v>
      </c>
      <c r="AF27" s="16">
        <v>44447</v>
      </c>
      <c r="AG27" s="17" t="s">
        <v>2983</v>
      </c>
      <c r="AH27" s="178" t="s">
        <v>3216</v>
      </c>
    </row>
    <row r="28" spans="1:34" ht="14.25" customHeight="1" x14ac:dyDescent="0.25">
      <c r="A28" s="168" t="s">
        <v>3045</v>
      </c>
      <c r="B28" s="168" t="s">
        <v>26</v>
      </c>
      <c r="C28" s="168" t="s">
        <v>27</v>
      </c>
      <c r="D28" s="168" t="s">
        <v>28</v>
      </c>
      <c r="E28" s="168">
        <v>2021</v>
      </c>
      <c r="F28" s="168">
        <v>97</v>
      </c>
      <c r="G28" s="168" t="s">
        <v>2073</v>
      </c>
      <c r="H28" s="168">
        <v>2</v>
      </c>
      <c r="I28" s="168" t="s">
        <v>30</v>
      </c>
      <c r="J28" s="168" t="s">
        <v>67</v>
      </c>
      <c r="K28" s="168" t="s">
        <v>32</v>
      </c>
      <c r="L28" s="168" t="s">
        <v>424</v>
      </c>
      <c r="M28" s="168" t="s">
        <v>3083</v>
      </c>
      <c r="N28" s="168" t="s">
        <v>2831</v>
      </c>
      <c r="O28" s="168" t="s">
        <v>2831</v>
      </c>
      <c r="P28" s="124"/>
      <c r="Q28" s="168" t="s">
        <v>3069</v>
      </c>
      <c r="R28" s="168" t="s">
        <v>3070</v>
      </c>
      <c r="S28" s="168" t="s">
        <v>3087</v>
      </c>
      <c r="T28" s="168" t="s">
        <v>3072</v>
      </c>
      <c r="U28" s="168">
        <v>1</v>
      </c>
      <c r="V28" s="168" t="s">
        <v>307</v>
      </c>
      <c r="W28" s="168" t="s">
        <v>3073</v>
      </c>
      <c r="X28" s="167" t="s">
        <v>3074</v>
      </c>
      <c r="Y28" s="168" t="s">
        <v>42</v>
      </c>
      <c r="Z28" s="168" t="s">
        <v>1743</v>
      </c>
      <c r="AA28" s="17" t="s">
        <v>2809</v>
      </c>
      <c r="AB28" s="168" t="s">
        <v>307</v>
      </c>
      <c r="AC28" s="19">
        <v>100</v>
      </c>
      <c r="AD28" s="19">
        <v>100</v>
      </c>
      <c r="AE28" s="103" t="s">
        <v>43</v>
      </c>
      <c r="AF28" s="16">
        <v>44447</v>
      </c>
      <c r="AG28" s="17" t="s">
        <v>2983</v>
      </c>
      <c r="AH28" s="178" t="s">
        <v>3215</v>
      </c>
    </row>
    <row r="29" spans="1:34" ht="14.25" customHeight="1" x14ac:dyDescent="0.25">
      <c r="A29" s="168" t="s">
        <v>3045</v>
      </c>
      <c r="B29" s="168" t="s">
        <v>26</v>
      </c>
      <c r="C29" s="168" t="s">
        <v>27</v>
      </c>
      <c r="D29" s="168" t="s">
        <v>28</v>
      </c>
      <c r="E29" s="168">
        <v>2021</v>
      </c>
      <c r="F29" s="168">
        <v>97</v>
      </c>
      <c r="G29" s="168" t="s">
        <v>2073</v>
      </c>
      <c r="H29" s="168">
        <v>3</v>
      </c>
      <c r="I29" s="168" t="s">
        <v>30</v>
      </c>
      <c r="J29" s="168" t="s">
        <v>67</v>
      </c>
      <c r="K29" s="168" t="s">
        <v>32</v>
      </c>
      <c r="L29" s="168" t="s">
        <v>424</v>
      </c>
      <c r="M29" s="168" t="s">
        <v>3083</v>
      </c>
      <c r="N29" s="168" t="s">
        <v>2831</v>
      </c>
      <c r="O29" s="168" t="s">
        <v>2831</v>
      </c>
      <c r="P29" s="124"/>
      <c r="Q29" s="168" t="s">
        <v>3069</v>
      </c>
      <c r="R29" s="168" t="s">
        <v>3075</v>
      </c>
      <c r="S29" s="168" t="s">
        <v>3088</v>
      </c>
      <c r="T29" s="168" t="s">
        <v>3077</v>
      </c>
      <c r="U29" s="168">
        <v>10</v>
      </c>
      <c r="V29" s="168" t="s">
        <v>307</v>
      </c>
      <c r="W29" s="168" t="s">
        <v>3078</v>
      </c>
      <c r="X29" s="167" t="s">
        <v>3079</v>
      </c>
      <c r="Y29" s="168" t="s">
        <v>42</v>
      </c>
      <c r="Z29" s="168" t="s">
        <v>1743</v>
      </c>
      <c r="AA29" s="17" t="s">
        <v>2809</v>
      </c>
      <c r="AB29" s="168" t="s">
        <v>307</v>
      </c>
      <c r="AC29" s="19">
        <v>0</v>
      </c>
      <c r="AD29" s="19">
        <v>0</v>
      </c>
      <c r="AE29" s="103" t="s">
        <v>1743</v>
      </c>
      <c r="AF29" s="16">
        <v>44600</v>
      </c>
      <c r="AG29" s="17" t="s">
        <v>3378</v>
      </c>
      <c r="AH29" s="178" t="s">
        <v>3381</v>
      </c>
    </row>
    <row r="30" spans="1:34" ht="14.25" customHeight="1" x14ac:dyDescent="0.25">
      <c r="A30" s="168" t="s">
        <v>3045</v>
      </c>
      <c r="B30" s="168" t="s">
        <v>26</v>
      </c>
      <c r="C30" s="168" t="s">
        <v>27</v>
      </c>
      <c r="D30" s="168" t="s">
        <v>28</v>
      </c>
      <c r="E30" s="168">
        <v>2021</v>
      </c>
      <c r="F30" s="168">
        <v>97</v>
      </c>
      <c r="G30" s="168" t="s">
        <v>2073</v>
      </c>
      <c r="H30" s="168">
        <v>4</v>
      </c>
      <c r="I30" s="168" t="s">
        <v>30</v>
      </c>
      <c r="J30" s="168" t="s">
        <v>67</v>
      </c>
      <c r="K30" s="168" t="s">
        <v>32</v>
      </c>
      <c r="L30" s="168" t="s">
        <v>424</v>
      </c>
      <c r="M30" s="168" t="s">
        <v>3083</v>
      </c>
      <c r="N30" s="168" t="s">
        <v>2831</v>
      </c>
      <c r="O30" s="168" t="s">
        <v>2831</v>
      </c>
      <c r="P30" s="124"/>
      <c r="Q30" s="168" t="s">
        <v>3069</v>
      </c>
      <c r="R30" s="168" t="s">
        <v>3080</v>
      </c>
      <c r="S30" s="168" t="s">
        <v>3089</v>
      </c>
      <c r="T30" s="168" t="s">
        <v>3082</v>
      </c>
      <c r="U30" s="168">
        <v>5</v>
      </c>
      <c r="V30" s="168" t="s">
        <v>307</v>
      </c>
      <c r="W30" s="168" t="s">
        <v>3078</v>
      </c>
      <c r="X30" s="167" t="s">
        <v>3079</v>
      </c>
      <c r="Y30" s="168" t="s">
        <v>42</v>
      </c>
      <c r="Z30" s="168" t="s">
        <v>1743</v>
      </c>
      <c r="AA30" s="17" t="s">
        <v>2809</v>
      </c>
      <c r="AB30" s="168" t="s">
        <v>307</v>
      </c>
      <c r="AC30" s="19">
        <v>0</v>
      </c>
      <c r="AD30" s="19">
        <v>0</v>
      </c>
      <c r="AE30" s="103" t="s">
        <v>1743</v>
      </c>
      <c r="AF30" s="16">
        <v>44600</v>
      </c>
      <c r="AG30" s="17" t="s">
        <v>3378</v>
      </c>
      <c r="AH30" s="178" t="s">
        <v>3381</v>
      </c>
    </row>
    <row r="31" spans="1:34" s="15" customFormat="1" ht="14.25" customHeight="1" x14ac:dyDescent="0.25">
      <c r="A31" s="175" t="s">
        <v>3045</v>
      </c>
      <c r="B31" s="175" t="s">
        <v>26</v>
      </c>
      <c r="C31" s="175" t="s">
        <v>27</v>
      </c>
      <c r="D31" s="175" t="s">
        <v>28</v>
      </c>
      <c r="E31" s="175">
        <v>2021</v>
      </c>
      <c r="F31" s="175">
        <v>97</v>
      </c>
      <c r="G31" s="175" t="s">
        <v>2085</v>
      </c>
      <c r="H31" s="175">
        <v>1</v>
      </c>
      <c r="I31" s="175" t="s">
        <v>30</v>
      </c>
      <c r="J31" s="175" t="s">
        <v>67</v>
      </c>
      <c r="K31" s="175" t="s">
        <v>32</v>
      </c>
      <c r="L31" s="175" t="s">
        <v>424</v>
      </c>
      <c r="M31" s="175" t="s">
        <v>3090</v>
      </c>
      <c r="N31" s="175" t="s">
        <v>2831</v>
      </c>
      <c r="O31" s="175" t="s">
        <v>2831</v>
      </c>
      <c r="P31" s="124"/>
      <c r="Q31" s="175" t="s">
        <v>3091</v>
      </c>
      <c r="R31" s="175" t="s">
        <v>3092</v>
      </c>
      <c r="S31" s="175" t="s">
        <v>3093</v>
      </c>
      <c r="T31" s="175" t="s">
        <v>3094</v>
      </c>
      <c r="U31" s="175">
        <v>0.3</v>
      </c>
      <c r="V31" s="175" t="s">
        <v>1984</v>
      </c>
      <c r="W31" s="175" t="s">
        <v>3051</v>
      </c>
      <c r="X31" s="167" t="s">
        <v>3095</v>
      </c>
      <c r="Y31" s="175" t="s">
        <v>42</v>
      </c>
      <c r="Z31" s="175" t="s">
        <v>1743</v>
      </c>
      <c r="AA31" s="14" t="s">
        <v>2005</v>
      </c>
      <c r="AB31" s="175" t="s">
        <v>1984</v>
      </c>
      <c r="AC31" s="19">
        <v>0</v>
      </c>
      <c r="AD31" s="19">
        <v>0</v>
      </c>
      <c r="AE31" s="103" t="s">
        <v>1743</v>
      </c>
      <c r="AF31" s="16">
        <v>44599</v>
      </c>
      <c r="AG31" s="17" t="s">
        <v>2812</v>
      </c>
      <c r="AH31" s="177" t="s">
        <v>3383</v>
      </c>
    </row>
    <row r="32" spans="1:34" s="15" customFormat="1" ht="14.25" customHeight="1" x14ac:dyDescent="0.25">
      <c r="A32" s="175" t="s">
        <v>3045</v>
      </c>
      <c r="B32" s="175" t="s">
        <v>26</v>
      </c>
      <c r="C32" s="175" t="s">
        <v>27</v>
      </c>
      <c r="D32" s="175" t="s">
        <v>28</v>
      </c>
      <c r="E32" s="175">
        <v>2021</v>
      </c>
      <c r="F32" s="175">
        <v>97</v>
      </c>
      <c r="G32" s="17" t="s">
        <v>2085</v>
      </c>
      <c r="H32" s="175">
        <v>2</v>
      </c>
      <c r="I32" s="175" t="s">
        <v>30</v>
      </c>
      <c r="J32" s="175" t="s">
        <v>67</v>
      </c>
      <c r="K32" s="175" t="s">
        <v>32</v>
      </c>
      <c r="L32" s="175" t="s">
        <v>424</v>
      </c>
      <c r="M32" s="175" t="s">
        <v>3090</v>
      </c>
      <c r="N32" s="175" t="s">
        <v>2831</v>
      </c>
      <c r="O32" s="175" t="s">
        <v>2831</v>
      </c>
      <c r="P32" s="124"/>
      <c r="Q32" s="175" t="s">
        <v>3091</v>
      </c>
      <c r="R32" s="175" t="s">
        <v>3096</v>
      </c>
      <c r="S32" s="175" t="s">
        <v>3097</v>
      </c>
      <c r="T32" s="175" t="s">
        <v>3098</v>
      </c>
      <c r="U32" s="175">
        <v>1</v>
      </c>
      <c r="V32" s="175" t="s">
        <v>1984</v>
      </c>
      <c r="W32" s="175" t="s">
        <v>3051</v>
      </c>
      <c r="X32" s="167" t="s">
        <v>3095</v>
      </c>
      <c r="Y32" s="175" t="s">
        <v>42</v>
      </c>
      <c r="Z32" s="175" t="s">
        <v>1743</v>
      </c>
      <c r="AA32" s="14" t="s">
        <v>2005</v>
      </c>
      <c r="AB32" s="175" t="s">
        <v>1984</v>
      </c>
      <c r="AC32" s="19">
        <v>0</v>
      </c>
      <c r="AD32" s="19">
        <v>0</v>
      </c>
      <c r="AE32" s="103" t="s">
        <v>1743</v>
      </c>
      <c r="AF32" s="16">
        <v>44599</v>
      </c>
      <c r="AG32" s="17" t="s">
        <v>2812</v>
      </c>
      <c r="AH32" s="177" t="s">
        <v>3384</v>
      </c>
    </row>
    <row r="33" spans="1:34" s="15" customFormat="1" ht="14.25" customHeight="1" x14ac:dyDescent="0.25">
      <c r="A33" s="175" t="s">
        <v>3045</v>
      </c>
      <c r="B33" s="175" t="s">
        <v>26</v>
      </c>
      <c r="C33" s="175" t="s">
        <v>27</v>
      </c>
      <c r="D33" s="175" t="s">
        <v>28</v>
      </c>
      <c r="E33" s="175">
        <v>2021</v>
      </c>
      <c r="F33" s="175">
        <v>97</v>
      </c>
      <c r="G33" s="175" t="s">
        <v>2085</v>
      </c>
      <c r="H33" s="175">
        <v>3</v>
      </c>
      <c r="I33" s="175" t="s">
        <v>30</v>
      </c>
      <c r="J33" s="175" t="s">
        <v>67</v>
      </c>
      <c r="K33" s="175" t="s">
        <v>32</v>
      </c>
      <c r="L33" s="175" t="s">
        <v>424</v>
      </c>
      <c r="M33" s="175" t="s">
        <v>3090</v>
      </c>
      <c r="N33" s="175" t="s">
        <v>2831</v>
      </c>
      <c r="O33" s="175" t="s">
        <v>2831</v>
      </c>
      <c r="P33" s="124"/>
      <c r="Q33" s="175" t="s">
        <v>3091</v>
      </c>
      <c r="R33" s="175" t="s">
        <v>3099</v>
      </c>
      <c r="S33" s="175" t="s">
        <v>3100</v>
      </c>
      <c r="T33" s="175" t="s">
        <v>3101</v>
      </c>
      <c r="U33" s="175">
        <v>1</v>
      </c>
      <c r="V33" s="175" t="s">
        <v>1984</v>
      </c>
      <c r="W33" s="175" t="s">
        <v>3051</v>
      </c>
      <c r="X33" s="167" t="s">
        <v>3095</v>
      </c>
      <c r="Y33" s="175" t="s">
        <v>42</v>
      </c>
      <c r="Z33" s="175" t="s">
        <v>1743</v>
      </c>
      <c r="AA33" s="14" t="s">
        <v>2005</v>
      </c>
      <c r="AB33" s="175" t="s">
        <v>1984</v>
      </c>
      <c r="AC33" s="19">
        <v>0</v>
      </c>
      <c r="AD33" s="19">
        <v>0</v>
      </c>
      <c r="AE33" s="103" t="s">
        <v>1743</v>
      </c>
      <c r="AF33" s="16">
        <v>44599</v>
      </c>
      <c r="AG33" s="17" t="s">
        <v>2812</v>
      </c>
      <c r="AH33" s="177" t="s">
        <v>3385</v>
      </c>
    </row>
    <row r="34" spans="1:34" s="15" customFormat="1" ht="14.25" customHeight="1" x14ac:dyDescent="0.25">
      <c r="A34" s="175" t="s">
        <v>3045</v>
      </c>
      <c r="B34" s="175" t="s">
        <v>26</v>
      </c>
      <c r="C34" s="175" t="s">
        <v>27</v>
      </c>
      <c r="D34" s="175" t="s">
        <v>28</v>
      </c>
      <c r="E34" s="175">
        <v>2021</v>
      </c>
      <c r="F34" s="175">
        <v>97</v>
      </c>
      <c r="G34" s="17" t="s">
        <v>2103</v>
      </c>
      <c r="H34" s="175">
        <v>1</v>
      </c>
      <c r="I34" s="175" t="s">
        <v>30</v>
      </c>
      <c r="J34" s="175" t="s">
        <v>67</v>
      </c>
      <c r="K34" s="175" t="s">
        <v>32</v>
      </c>
      <c r="L34" s="175" t="s">
        <v>424</v>
      </c>
      <c r="M34" s="175" t="s">
        <v>3102</v>
      </c>
      <c r="N34" s="175" t="s">
        <v>2831</v>
      </c>
      <c r="O34" s="175" t="s">
        <v>2831</v>
      </c>
      <c r="P34" s="124"/>
      <c r="Q34" s="175" t="s">
        <v>3103</v>
      </c>
      <c r="R34" s="175" t="s">
        <v>3104</v>
      </c>
      <c r="S34" s="175" t="s">
        <v>3105</v>
      </c>
      <c r="T34" s="17" t="s">
        <v>3106</v>
      </c>
      <c r="U34" s="175">
        <v>1</v>
      </c>
      <c r="V34" s="175" t="s">
        <v>1910</v>
      </c>
      <c r="W34" s="175" t="s">
        <v>3051</v>
      </c>
      <c r="X34" s="167" t="s">
        <v>3095</v>
      </c>
      <c r="Y34" s="175" t="s">
        <v>42</v>
      </c>
      <c r="Z34" s="175" t="s">
        <v>1743</v>
      </c>
      <c r="AA34" s="14" t="s">
        <v>2005</v>
      </c>
      <c r="AB34" s="175" t="s">
        <v>1910</v>
      </c>
      <c r="AC34" s="19">
        <v>100</v>
      </c>
      <c r="AD34" s="19">
        <v>100</v>
      </c>
      <c r="AE34" s="142" t="s">
        <v>43</v>
      </c>
      <c r="AF34" s="16">
        <v>44596</v>
      </c>
      <c r="AG34" s="17" t="s">
        <v>2812</v>
      </c>
      <c r="AH34" s="177" t="s">
        <v>3369</v>
      </c>
    </row>
    <row r="35" spans="1:34" s="15" customFormat="1" ht="14.25" customHeight="1" x14ac:dyDescent="0.25">
      <c r="A35" s="175" t="s">
        <v>3045</v>
      </c>
      <c r="B35" s="175" t="s">
        <v>26</v>
      </c>
      <c r="C35" s="175" t="s">
        <v>27</v>
      </c>
      <c r="D35" s="175" t="s">
        <v>28</v>
      </c>
      <c r="E35" s="175">
        <v>2021</v>
      </c>
      <c r="F35" s="175">
        <v>97</v>
      </c>
      <c r="G35" s="175" t="s">
        <v>2103</v>
      </c>
      <c r="H35" s="175">
        <v>2</v>
      </c>
      <c r="I35" s="175" t="s">
        <v>30</v>
      </c>
      <c r="J35" s="175" t="s">
        <v>67</v>
      </c>
      <c r="K35" s="175" t="s">
        <v>32</v>
      </c>
      <c r="L35" s="175" t="s">
        <v>424</v>
      </c>
      <c r="M35" s="175" t="s">
        <v>3102</v>
      </c>
      <c r="N35" s="175" t="s">
        <v>2831</v>
      </c>
      <c r="O35" s="175" t="s">
        <v>2831</v>
      </c>
      <c r="P35" s="124"/>
      <c r="Q35" s="175" t="s">
        <v>3103</v>
      </c>
      <c r="R35" s="175" t="s">
        <v>3107</v>
      </c>
      <c r="S35" s="175" t="s">
        <v>3108</v>
      </c>
      <c r="T35" s="175" t="s">
        <v>3109</v>
      </c>
      <c r="U35" s="175">
        <v>0.1</v>
      </c>
      <c r="V35" s="175" t="s">
        <v>1910</v>
      </c>
      <c r="W35" s="175" t="s">
        <v>3110</v>
      </c>
      <c r="X35" s="167" t="s">
        <v>3095</v>
      </c>
      <c r="Y35" s="175" t="s">
        <v>42</v>
      </c>
      <c r="Z35" s="175" t="s">
        <v>1743</v>
      </c>
      <c r="AA35" s="14" t="s">
        <v>2005</v>
      </c>
      <c r="AB35" s="175" t="s">
        <v>1910</v>
      </c>
      <c r="AC35" s="19">
        <v>0</v>
      </c>
      <c r="AD35" s="19">
        <v>0</v>
      </c>
      <c r="AE35" s="103" t="s">
        <v>1743</v>
      </c>
      <c r="AF35" s="16">
        <v>44596</v>
      </c>
      <c r="AG35" s="17" t="s">
        <v>2812</v>
      </c>
      <c r="AH35" s="177" t="s">
        <v>3370</v>
      </c>
    </row>
    <row r="36" spans="1:34" s="15" customFormat="1" ht="14.25" customHeight="1" x14ac:dyDescent="0.25">
      <c r="A36" s="175" t="s">
        <v>3045</v>
      </c>
      <c r="B36" s="175" t="s">
        <v>26</v>
      </c>
      <c r="C36" s="175" t="s">
        <v>27</v>
      </c>
      <c r="D36" s="175" t="s">
        <v>28</v>
      </c>
      <c r="E36" s="175">
        <v>2021</v>
      </c>
      <c r="F36" s="175">
        <v>97</v>
      </c>
      <c r="G36" s="175" t="s">
        <v>3111</v>
      </c>
      <c r="H36" s="175">
        <v>1</v>
      </c>
      <c r="I36" s="175" t="s">
        <v>30</v>
      </c>
      <c r="J36" s="175" t="s">
        <v>67</v>
      </c>
      <c r="K36" s="175" t="s">
        <v>32</v>
      </c>
      <c r="L36" s="175" t="s">
        <v>424</v>
      </c>
      <c r="M36" s="175" t="s">
        <v>3112</v>
      </c>
      <c r="N36" s="197" t="s">
        <v>2831</v>
      </c>
      <c r="O36" s="175" t="s">
        <v>2831</v>
      </c>
      <c r="P36" s="124"/>
      <c r="Q36" s="175" t="s">
        <v>3113</v>
      </c>
      <c r="R36" s="175" t="s">
        <v>3114</v>
      </c>
      <c r="S36" s="175" t="s">
        <v>3115</v>
      </c>
      <c r="T36" s="175" t="s">
        <v>3116</v>
      </c>
      <c r="U36" s="175">
        <v>1</v>
      </c>
      <c r="V36" s="175" t="s">
        <v>1910</v>
      </c>
      <c r="W36" s="175" t="s">
        <v>3051</v>
      </c>
      <c r="X36" s="167" t="s">
        <v>3052</v>
      </c>
      <c r="Y36" s="175" t="s">
        <v>42</v>
      </c>
      <c r="Z36" s="175" t="s">
        <v>1743</v>
      </c>
      <c r="AA36" s="14" t="s">
        <v>2005</v>
      </c>
      <c r="AB36" s="175" t="s">
        <v>1910</v>
      </c>
      <c r="AC36" s="19">
        <v>100</v>
      </c>
      <c r="AD36" s="19">
        <v>100</v>
      </c>
      <c r="AE36" s="142" t="s">
        <v>43</v>
      </c>
      <c r="AF36" s="16">
        <v>44567</v>
      </c>
      <c r="AG36" s="17" t="s">
        <v>2812</v>
      </c>
      <c r="AH36" s="177" t="s">
        <v>3299</v>
      </c>
    </row>
    <row r="37" spans="1:34" s="15" customFormat="1" ht="14.25" customHeight="1" x14ac:dyDescent="0.25">
      <c r="A37" s="175" t="s">
        <v>3045</v>
      </c>
      <c r="B37" s="175" t="s">
        <v>26</v>
      </c>
      <c r="C37" s="175" t="s">
        <v>27</v>
      </c>
      <c r="D37" s="175" t="s">
        <v>28</v>
      </c>
      <c r="E37" s="175">
        <v>2021</v>
      </c>
      <c r="F37" s="175">
        <v>97</v>
      </c>
      <c r="G37" s="175" t="s">
        <v>2927</v>
      </c>
      <c r="H37" s="175">
        <v>1</v>
      </c>
      <c r="I37" s="175" t="s">
        <v>30</v>
      </c>
      <c r="J37" s="175" t="s">
        <v>67</v>
      </c>
      <c r="K37" s="175" t="s">
        <v>1017</v>
      </c>
      <c r="L37" s="175" t="s">
        <v>2928</v>
      </c>
      <c r="M37" s="175" t="s">
        <v>3117</v>
      </c>
      <c r="N37" s="175" t="s">
        <v>2831</v>
      </c>
      <c r="O37" s="175"/>
      <c r="P37" s="124"/>
      <c r="Q37" s="175" t="s">
        <v>3118</v>
      </c>
      <c r="R37" s="175" t="s">
        <v>3119</v>
      </c>
      <c r="S37" s="175" t="s">
        <v>3120</v>
      </c>
      <c r="T37" s="175" t="s">
        <v>3121</v>
      </c>
      <c r="U37" s="175">
        <v>1</v>
      </c>
      <c r="V37" s="175" t="s">
        <v>2005</v>
      </c>
      <c r="W37" s="175" t="s">
        <v>3051</v>
      </c>
      <c r="X37" s="167" t="s">
        <v>3052</v>
      </c>
      <c r="Y37" s="175" t="s">
        <v>42</v>
      </c>
      <c r="Z37" s="175" t="s">
        <v>1743</v>
      </c>
      <c r="AA37" s="14" t="s">
        <v>2005</v>
      </c>
      <c r="AB37" s="175" t="s">
        <v>2005</v>
      </c>
      <c r="AC37" s="19">
        <v>100</v>
      </c>
      <c r="AD37" s="19">
        <v>100</v>
      </c>
      <c r="AE37" s="142" t="s">
        <v>43</v>
      </c>
      <c r="AF37" s="16">
        <v>44564</v>
      </c>
      <c r="AG37" s="17" t="s">
        <v>2812</v>
      </c>
      <c r="AH37" s="177" t="s">
        <v>3293</v>
      </c>
    </row>
    <row r="38" spans="1:34" ht="14.25" customHeight="1" x14ac:dyDescent="0.25">
      <c r="A38" s="168" t="s">
        <v>3045</v>
      </c>
      <c r="B38" s="168" t="s">
        <v>26</v>
      </c>
      <c r="C38" s="168" t="s">
        <v>27</v>
      </c>
      <c r="D38" s="168" t="s">
        <v>28</v>
      </c>
      <c r="E38" s="168">
        <v>2021</v>
      </c>
      <c r="F38" s="168">
        <v>97</v>
      </c>
      <c r="G38" s="168" t="s">
        <v>2927</v>
      </c>
      <c r="H38" s="168">
        <v>2</v>
      </c>
      <c r="I38" s="168" t="s">
        <v>30</v>
      </c>
      <c r="J38" s="168" t="s">
        <v>67</v>
      </c>
      <c r="K38" s="168" t="s">
        <v>1017</v>
      </c>
      <c r="L38" s="168" t="s">
        <v>2928</v>
      </c>
      <c r="M38" s="168" t="s">
        <v>3117</v>
      </c>
      <c r="N38" s="168" t="s">
        <v>2831</v>
      </c>
      <c r="O38" s="168"/>
      <c r="P38" s="124"/>
      <c r="Q38" s="168" t="s">
        <v>3118</v>
      </c>
      <c r="R38" s="168" t="s">
        <v>3122</v>
      </c>
      <c r="S38" s="168" t="s">
        <v>912</v>
      </c>
      <c r="T38" s="168" t="s">
        <v>3123</v>
      </c>
      <c r="U38" s="168">
        <v>1</v>
      </c>
      <c r="V38" s="168" t="s">
        <v>1787</v>
      </c>
      <c r="W38" s="168" t="s">
        <v>3124</v>
      </c>
      <c r="X38" s="167" t="s">
        <v>3125</v>
      </c>
      <c r="Y38" s="168" t="s">
        <v>42</v>
      </c>
      <c r="Z38" s="168" t="s">
        <v>1743</v>
      </c>
      <c r="AA38" s="168" t="s">
        <v>1787</v>
      </c>
      <c r="AB38" s="168" t="s">
        <v>1787</v>
      </c>
      <c r="AC38" s="179">
        <v>100</v>
      </c>
      <c r="AD38" s="179">
        <v>100</v>
      </c>
      <c r="AE38" s="180" t="s">
        <v>43</v>
      </c>
      <c r="AF38" s="181">
        <v>44539</v>
      </c>
      <c r="AG38" s="182" t="s">
        <v>3217</v>
      </c>
      <c r="AH38" s="183" t="s">
        <v>3218</v>
      </c>
    </row>
    <row r="39" spans="1:34" ht="14.25" customHeight="1" x14ac:dyDescent="0.25">
      <c r="A39" s="168" t="s">
        <v>3045</v>
      </c>
      <c r="B39" s="168" t="s">
        <v>26</v>
      </c>
      <c r="C39" s="168" t="s">
        <v>27</v>
      </c>
      <c r="D39" s="168" t="s">
        <v>28</v>
      </c>
      <c r="E39" s="168">
        <v>2021</v>
      </c>
      <c r="F39" s="168">
        <v>97</v>
      </c>
      <c r="G39" s="168" t="s">
        <v>2927</v>
      </c>
      <c r="H39" s="168">
        <v>3</v>
      </c>
      <c r="I39" s="168" t="s">
        <v>30</v>
      </c>
      <c r="J39" s="168" t="s">
        <v>67</v>
      </c>
      <c r="K39" s="168" t="s">
        <v>1017</v>
      </c>
      <c r="L39" s="168" t="s">
        <v>2928</v>
      </c>
      <c r="M39" s="168" t="s">
        <v>3117</v>
      </c>
      <c r="N39" s="168" t="s">
        <v>2831</v>
      </c>
      <c r="O39" s="168"/>
      <c r="P39" s="124"/>
      <c r="Q39" s="168" t="s">
        <v>3118</v>
      </c>
      <c r="R39" s="168" t="s">
        <v>3126</v>
      </c>
      <c r="S39" s="168" t="s">
        <v>3127</v>
      </c>
      <c r="T39" s="168" t="s">
        <v>3128</v>
      </c>
      <c r="U39" s="168">
        <v>1</v>
      </c>
      <c r="V39" s="168" t="s">
        <v>3129</v>
      </c>
      <c r="W39" s="168" t="s">
        <v>3130</v>
      </c>
      <c r="X39" s="167" t="s">
        <v>3131</v>
      </c>
      <c r="Y39" s="168" t="s">
        <v>42</v>
      </c>
      <c r="Z39" s="168" t="s">
        <v>1743</v>
      </c>
      <c r="AA39" s="168" t="s">
        <v>3204</v>
      </c>
      <c r="AB39" s="168" t="s">
        <v>3129</v>
      </c>
      <c r="AC39" s="19">
        <v>0</v>
      </c>
      <c r="AD39" s="19">
        <v>0</v>
      </c>
      <c r="AE39" s="103" t="s">
        <v>1743</v>
      </c>
      <c r="AF39" s="16">
        <v>44539</v>
      </c>
      <c r="AG39" s="17"/>
      <c r="AH39" s="178"/>
    </row>
    <row r="40" spans="1:34" s="15" customFormat="1" ht="14.25" customHeight="1" x14ac:dyDescent="0.25">
      <c r="A40" s="175" t="s">
        <v>3045</v>
      </c>
      <c r="B40" s="175" t="s">
        <v>26</v>
      </c>
      <c r="C40" s="175" t="s">
        <v>27</v>
      </c>
      <c r="D40" s="175" t="s">
        <v>28</v>
      </c>
      <c r="E40" s="175">
        <v>2021</v>
      </c>
      <c r="F40" s="175">
        <v>97</v>
      </c>
      <c r="G40" s="17" t="s">
        <v>2929</v>
      </c>
      <c r="H40" s="175">
        <v>1</v>
      </c>
      <c r="I40" s="175" t="s">
        <v>30</v>
      </c>
      <c r="J40" s="175" t="s">
        <v>67</v>
      </c>
      <c r="K40" s="175" t="s">
        <v>1017</v>
      </c>
      <c r="L40" s="175" t="s">
        <v>2928</v>
      </c>
      <c r="M40" s="175" t="s">
        <v>3132</v>
      </c>
      <c r="N40" s="175" t="s">
        <v>2831</v>
      </c>
      <c r="O40" s="175"/>
      <c r="P40" s="124"/>
      <c r="Q40" s="175" t="s">
        <v>3118</v>
      </c>
      <c r="R40" s="175" t="s">
        <v>3133</v>
      </c>
      <c r="S40" s="175" t="s">
        <v>3120</v>
      </c>
      <c r="T40" s="175" t="s">
        <v>3134</v>
      </c>
      <c r="U40" s="175">
        <v>1</v>
      </c>
      <c r="V40" s="175" t="s">
        <v>2807</v>
      </c>
      <c r="W40" s="175" t="s">
        <v>3051</v>
      </c>
      <c r="X40" s="167" t="s">
        <v>3052</v>
      </c>
      <c r="Y40" s="175" t="s">
        <v>42</v>
      </c>
      <c r="Z40" s="175" t="s">
        <v>1743</v>
      </c>
      <c r="AA40" s="175" t="s">
        <v>2807</v>
      </c>
      <c r="AB40" s="175" t="s">
        <v>2807</v>
      </c>
      <c r="AC40" s="19">
        <v>100</v>
      </c>
      <c r="AD40" s="19">
        <v>100</v>
      </c>
      <c r="AE40" s="103" t="s">
        <v>43</v>
      </c>
      <c r="AF40" s="16">
        <v>44572</v>
      </c>
      <c r="AG40" s="17" t="s">
        <v>3363</v>
      </c>
      <c r="AH40" s="177" t="s">
        <v>3364</v>
      </c>
    </row>
    <row r="41" spans="1:34" ht="14.25" customHeight="1" x14ac:dyDescent="0.25">
      <c r="A41" s="168" t="s">
        <v>3045</v>
      </c>
      <c r="B41" s="168" t="s">
        <v>26</v>
      </c>
      <c r="C41" s="168" t="s">
        <v>27</v>
      </c>
      <c r="D41" s="168" t="s">
        <v>28</v>
      </c>
      <c r="E41" s="168">
        <v>2021</v>
      </c>
      <c r="F41" s="168">
        <v>97</v>
      </c>
      <c r="G41" s="168" t="s">
        <v>2929</v>
      </c>
      <c r="H41" s="168">
        <v>2</v>
      </c>
      <c r="I41" s="168" t="s">
        <v>30</v>
      </c>
      <c r="J41" s="168" t="s">
        <v>67</v>
      </c>
      <c r="K41" s="168" t="s">
        <v>1017</v>
      </c>
      <c r="L41" s="168" t="s">
        <v>2928</v>
      </c>
      <c r="M41" s="168" t="s">
        <v>3132</v>
      </c>
      <c r="N41" s="168" t="s">
        <v>2831</v>
      </c>
      <c r="O41" s="168"/>
      <c r="P41" s="124"/>
      <c r="Q41" s="168" t="s">
        <v>3118</v>
      </c>
      <c r="R41" s="168" t="s">
        <v>3122</v>
      </c>
      <c r="S41" s="168" t="s">
        <v>912</v>
      </c>
      <c r="T41" s="168" t="s">
        <v>3123</v>
      </c>
      <c r="U41" s="168">
        <v>1</v>
      </c>
      <c r="V41" s="168" t="s">
        <v>1787</v>
      </c>
      <c r="W41" s="168" t="s">
        <v>3124</v>
      </c>
      <c r="X41" s="167" t="s">
        <v>3125</v>
      </c>
      <c r="Y41" s="168" t="s">
        <v>42</v>
      </c>
      <c r="Z41" s="168" t="s">
        <v>1743</v>
      </c>
      <c r="AA41" s="168" t="s">
        <v>1787</v>
      </c>
      <c r="AB41" s="168" t="s">
        <v>1787</v>
      </c>
      <c r="AC41" s="179">
        <v>100</v>
      </c>
      <c r="AD41" s="179">
        <v>100</v>
      </c>
      <c r="AE41" s="184" t="s">
        <v>43</v>
      </c>
      <c r="AF41" s="181">
        <v>44539</v>
      </c>
      <c r="AG41" s="182" t="s">
        <v>3217</v>
      </c>
      <c r="AH41" s="183" t="s">
        <v>3219</v>
      </c>
    </row>
    <row r="42" spans="1:34" ht="14.25" customHeight="1" x14ac:dyDescent="0.25">
      <c r="A42" s="168" t="s">
        <v>3045</v>
      </c>
      <c r="B42" s="168" t="s">
        <v>26</v>
      </c>
      <c r="C42" s="168" t="s">
        <v>27</v>
      </c>
      <c r="D42" s="168" t="s">
        <v>28</v>
      </c>
      <c r="E42" s="168">
        <v>2021</v>
      </c>
      <c r="F42" s="168">
        <v>97</v>
      </c>
      <c r="G42" s="168" t="s">
        <v>2929</v>
      </c>
      <c r="H42" s="168">
        <v>3</v>
      </c>
      <c r="I42" s="168" t="s">
        <v>30</v>
      </c>
      <c r="J42" s="168" t="s">
        <v>67</v>
      </c>
      <c r="K42" s="168" t="s">
        <v>1017</v>
      </c>
      <c r="L42" s="168" t="s">
        <v>2928</v>
      </c>
      <c r="M42" s="168" t="s">
        <v>3132</v>
      </c>
      <c r="N42" s="168" t="s">
        <v>2831</v>
      </c>
      <c r="O42" s="168"/>
      <c r="P42" s="124"/>
      <c r="Q42" s="168" t="s">
        <v>3118</v>
      </c>
      <c r="R42" s="168" t="s">
        <v>3126</v>
      </c>
      <c r="S42" s="168" t="s">
        <v>3127</v>
      </c>
      <c r="T42" s="168" t="s">
        <v>3128</v>
      </c>
      <c r="U42" s="168">
        <v>1</v>
      </c>
      <c r="V42" s="168" t="s">
        <v>3129</v>
      </c>
      <c r="W42" s="168" t="s">
        <v>3130</v>
      </c>
      <c r="X42" s="167" t="s">
        <v>3131</v>
      </c>
      <c r="Y42" s="168" t="s">
        <v>42</v>
      </c>
      <c r="Z42" s="168" t="s">
        <v>1743</v>
      </c>
      <c r="AA42" s="168" t="s">
        <v>3204</v>
      </c>
      <c r="AB42" s="168" t="s">
        <v>3129</v>
      </c>
      <c r="AC42" s="19">
        <v>0</v>
      </c>
      <c r="AD42" s="19">
        <v>0</v>
      </c>
      <c r="AE42" s="103" t="s">
        <v>1743</v>
      </c>
      <c r="AF42" s="16">
        <v>44539</v>
      </c>
      <c r="AG42" s="17"/>
      <c r="AH42" s="178"/>
    </row>
    <row r="43" spans="1:34" s="195" customFormat="1" ht="14.25" customHeight="1" x14ac:dyDescent="0.25">
      <c r="A43" s="187" t="s">
        <v>3045</v>
      </c>
      <c r="B43" s="187" t="s">
        <v>26</v>
      </c>
      <c r="C43" s="187" t="s">
        <v>27</v>
      </c>
      <c r="D43" s="187" t="s">
        <v>28</v>
      </c>
      <c r="E43" s="187">
        <v>2021</v>
      </c>
      <c r="F43" s="187">
        <v>97</v>
      </c>
      <c r="G43" s="187" t="s">
        <v>2930</v>
      </c>
      <c r="H43" s="187">
        <v>1</v>
      </c>
      <c r="I43" s="187" t="s">
        <v>30</v>
      </c>
      <c r="J43" s="187" t="s">
        <v>67</v>
      </c>
      <c r="K43" s="187" t="s">
        <v>1017</v>
      </c>
      <c r="L43" s="187" t="s">
        <v>2928</v>
      </c>
      <c r="M43" s="187" t="s">
        <v>3135</v>
      </c>
      <c r="N43" s="187" t="s">
        <v>2831</v>
      </c>
      <c r="O43" s="187"/>
      <c r="P43" s="188"/>
      <c r="Q43" s="187" t="s">
        <v>3136</v>
      </c>
      <c r="R43" s="187" t="s">
        <v>3137</v>
      </c>
      <c r="S43" s="187" t="s">
        <v>3138</v>
      </c>
      <c r="T43" s="187" t="s">
        <v>3139</v>
      </c>
      <c r="U43" s="187">
        <v>0.8</v>
      </c>
      <c r="V43" s="187" t="s">
        <v>2005</v>
      </c>
      <c r="W43" s="187" t="s">
        <v>3051</v>
      </c>
      <c r="X43" s="189" t="s">
        <v>3052</v>
      </c>
      <c r="Y43" s="187" t="s">
        <v>42</v>
      </c>
      <c r="Z43" s="187" t="s">
        <v>1743</v>
      </c>
      <c r="AA43" s="190" t="s">
        <v>2005</v>
      </c>
      <c r="AB43" s="187" t="s">
        <v>2005</v>
      </c>
      <c r="AC43" s="191">
        <v>100</v>
      </c>
      <c r="AD43" s="191">
        <v>100</v>
      </c>
      <c r="AE43" s="192" t="s">
        <v>43</v>
      </c>
      <c r="AF43" s="193">
        <v>44566</v>
      </c>
      <c r="AG43" s="187" t="s">
        <v>2812</v>
      </c>
      <c r="AH43" s="194" t="s">
        <v>3296</v>
      </c>
    </row>
    <row r="44" spans="1:34" s="15" customFormat="1" ht="14.25" customHeight="1" x14ac:dyDescent="0.25">
      <c r="A44" s="175" t="s">
        <v>3045</v>
      </c>
      <c r="B44" s="175" t="s">
        <v>26</v>
      </c>
      <c r="C44" s="175" t="s">
        <v>27</v>
      </c>
      <c r="D44" s="175" t="s">
        <v>28</v>
      </c>
      <c r="E44" s="175">
        <v>2021</v>
      </c>
      <c r="F44" s="175">
        <v>97</v>
      </c>
      <c r="G44" s="175" t="s">
        <v>3140</v>
      </c>
      <c r="H44" s="175">
        <v>1</v>
      </c>
      <c r="I44" s="175" t="s">
        <v>30</v>
      </c>
      <c r="J44" s="175" t="s">
        <v>67</v>
      </c>
      <c r="K44" s="175" t="s">
        <v>1017</v>
      </c>
      <c r="L44" s="175" t="s">
        <v>2928</v>
      </c>
      <c r="M44" s="175" t="s">
        <v>3141</v>
      </c>
      <c r="N44" s="175" t="s">
        <v>2831</v>
      </c>
      <c r="O44" s="175" t="s">
        <v>2831</v>
      </c>
      <c r="P44" s="124"/>
      <c r="Q44" s="175" t="s">
        <v>3142</v>
      </c>
      <c r="R44" s="175" t="s">
        <v>3143</v>
      </c>
      <c r="S44" s="175" t="s">
        <v>3144</v>
      </c>
      <c r="T44" s="175" t="s">
        <v>3145</v>
      </c>
      <c r="U44" s="175">
        <v>1</v>
      </c>
      <c r="V44" s="175" t="s">
        <v>3146</v>
      </c>
      <c r="W44" s="175" t="s">
        <v>3110</v>
      </c>
      <c r="X44" s="167" t="s">
        <v>3052</v>
      </c>
      <c r="Y44" s="175" t="s">
        <v>42</v>
      </c>
      <c r="Z44" s="175" t="s">
        <v>1743</v>
      </c>
      <c r="AA44" s="14" t="s">
        <v>2005</v>
      </c>
      <c r="AB44" s="175" t="s">
        <v>2005</v>
      </c>
      <c r="AC44" s="19">
        <v>100</v>
      </c>
      <c r="AD44" s="19">
        <v>100</v>
      </c>
      <c r="AE44" s="142" t="s">
        <v>43</v>
      </c>
      <c r="AF44" s="16">
        <v>44564</v>
      </c>
      <c r="AG44" s="17" t="s">
        <v>2812</v>
      </c>
      <c r="AH44" s="177" t="s">
        <v>3297</v>
      </c>
    </row>
    <row r="45" spans="1:34" ht="14.25" customHeight="1" x14ac:dyDescent="0.25">
      <c r="A45" s="168" t="s">
        <v>3045</v>
      </c>
      <c r="B45" s="168" t="s">
        <v>26</v>
      </c>
      <c r="C45" s="168" t="s">
        <v>27</v>
      </c>
      <c r="D45" s="168" t="s">
        <v>28</v>
      </c>
      <c r="E45" s="168">
        <v>2021</v>
      </c>
      <c r="F45" s="168">
        <v>97</v>
      </c>
      <c r="G45" s="168" t="s">
        <v>2931</v>
      </c>
      <c r="H45" s="168">
        <v>1</v>
      </c>
      <c r="I45" s="168" t="s">
        <v>30</v>
      </c>
      <c r="J45" s="168" t="s">
        <v>67</v>
      </c>
      <c r="K45" s="168" t="s">
        <v>1286</v>
      </c>
      <c r="L45" s="168" t="s">
        <v>2932</v>
      </c>
      <c r="M45" s="168" t="s">
        <v>3147</v>
      </c>
      <c r="N45" s="168" t="s">
        <v>2831</v>
      </c>
      <c r="O45" s="168" t="s">
        <v>2831</v>
      </c>
      <c r="P45" s="124"/>
      <c r="Q45" s="168" t="s">
        <v>3148</v>
      </c>
      <c r="R45" s="168" t="s">
        <v>3149</v>
      </c>
      <c r="S45" s="168" t="s">
        <v>2135</v>
      </c>
      <c r="T45" s="168" t="s">
        <v>2981</v>
      </c>
      <c r="U45" s="168">
        <v>12</v>
      </c>
      <c r="V45" s="168" t="s">
        <v>3150</v>
      </c>
      <c r="W45" s="168" t="s">
        <v>3051</v>
      </c>
      <c r="X45" s="167" t="s">
        <v>3079</v>
      </c>
      <c r="Y45" s="168" t="s">
        <v>42</v>
      </c>
      <c r="Z45" s="168" t="s">
        <v>1743</v>
      </c>
      <c r="AA45" s="168" t="s">
        <v>3150</v>
      </c>
      <c r="AB45" s="168" t="s">
        <v>3150</v>
      </c>
      <c r="AC45" s="19">
        <v>0</v>
      </c>
      <c r="AD45" s="19">
        <v>0</v>
      </c>
      <c r="AE45" s="103" t="s">
        <v>1743</v>
      </c>
      <c r="AF45" s="16">
        <v>44600</v>
      </c>
      <c r="AG45" s="17" t="s">
        <v>3026</v>
      </c>
      <c r="AH45" s="178" t="s">
        <v>3373</v>
      </c>
    </row>
    <row r="46" spans="1:34" s="15" customFormat="1" ht="14.25" customHeight="1" x14ac:dyDescent="0.25">
      <c r="A46" s="175" t="s">
        <v>3045</v>
      </c>
      <c r="B46" s="175" t="s">
        <v>26</v>
      </c>
      <c r="C46" s="175" t="s">
        <v>27</v>
      </c>
      <c r="D46" s="175" t="s">
        <v>28</v>
      </c>
      <c r="E46" s="175">
        <v>2021</v>
      </c>
      <c r="F46" s="175">
        <v>97</v>
      </c>
      <c r="G46" s="175" t="s">
        <v>3151</v>
      </c>
      <c r="H46" s="175">
        <v>1</v>
      </c>
      <c r="I46" s="175" t="s">
        <v>30</v>
      </c>
      <c r="J46" s="175" t="s">
        <v>67</v>
      </c>
      <c r="K46" s="175" t="s">
        <v>1286</v>
      </c>
      <c r="L46" s="175" t="s">
        <v>2932</v>
      </c>
      <c r="M46" s="175" t="s">
        <v>3152</v>
      </c>
      <c r="N46" s="175" t="s">
        <v>2831</v>
      </c>
      <c r="O46" s="175" t="s">
        <v>2831</v>
      </c>
      <c r="P46" s="124"/>
      <c r="Q46" s="175" t="s">
        <v>3153</v>
      </c>
      <c r="R46" s="175" t="s">
        <v>3154</v>
      </c>
      <c r="S46" s="175" t="s">
        <v>3155</v>
      </c>
      <c r="T46" s="175" t="s">
        <v>3156</v>
      </c>
      <c r="U46" s="175">
        <v>1</v>
      </c>
      <c r="V46" s="175" t="s">
        <v>481</v>
      </c>
      <c r="W46" s="175" t="s">
        <v>3051</v>
      </c>
      <c r="X46" s="167" t="s">
        <v>3052</v>
      </c>
      <c r="Y46" s="175" t="s">
        <v>42</v>
      </c>
      <c r="Z46" s="175" t="s">
        <v>1743</v>
      </c>
      <c r="AA46" s="17" t="s">
        <v>2809</v>
      </c>
      <c r="AB46" s="175" t="s">
        <v>481</v>
      </c>
      <c r="AC46" s="19">
        <v>100</v>
      </c>
      <c r="AD46" s="19">
        <v>100</v>
      </c>
      <c r="AE46" s="103" t="s">
        <v>43</v>
      </c>
      <c r="AF46" s="16">
        <v>44567</v>
      </c>
      <c r="AG46" s="17" t="s">
        <v>2983</v>
      </c>
      <c r="AH46" s="177" t="s">
        <v>3354</v>
      </c>
    </row>
    <row r="47" spans="1:34" s="15" customFormat="1" ht="14.25" customHeight="1" x14ac:dyDescent="0.25">
      <c r="A47" s="175" t="s">
        <v>3045</v>
      </c>
      <c r="B47" s="175" t="s">
        <v>26</v>
      </c>
      <c r="C47" s="175" t="s">
        <v>27</v>
      </c>
      <c r="D47" s="175" t="s">
        <v>28</v>
      </c>
      <c r="E47" s="175">
        <v>2021</v>
      </c>
      <c r="F47" s="175">
        <v>97</v>
      </c>
      <c r="G47" s="175" t="s">
        <v>3151</v>
      </c>
      <c r="H47" s="175">
        <v>2</v>
      </c>
      <c r="I47" s="175" t="s">
        <v>30</v>
      </c>
      <c r="J47" s="175" t="s">
        <v>67</v>
      </c>
      <c r="K47" s="175" t="s">
        <v>1286</v>
      </c>
      <c r="L47" s="175" t="s">
        <v>2932</v>
      </c>
      <c r="M47" s="175" t="s">
        <v>3152</v>
      </c>
      <c r="N47" s="175" t="s">
        <v>2831</v>
      </c>
      <c r="O47" s="175" t="s">
        <v>2831</v>
      </c>
      <c r="P47" s="124"/>
      <c r="Q47" s="175" t="s">
        <v>3153</v>
      </c>
      <c r="R47" s="175" t="s">
        <v>3157</v>
      </c>
      <c r="S47" s="175" t="s">
        <v>1835</v>
      </c>
      <c r="T47" s="175" t="s">
        <v>3158</v>
      </c>
      <c r="U47" s="175">
        <v>1</v>
      </c>
      <c r="V47" s="175" t="s">
        <v>481</v>
      </c>
      <c r="W47" s="175" t="s">
        <v>3051</v>
      </c>
      <c r="X47" s="167" t="s">
        <v>3052</v>
      </c>
      <c r="Y47" s="175" t="s">
        <v>42</v>
      </c>
      <c r="Z47" s="175" t="s">
        <v>1743</v>
      </c>
      <c r="AA47" s="17" t="s">
        <v>2809</v>
      </c>
      <c r="AB47" s="175" t="s">
        <v>481</v>
      </c>
      <c r="AC47" s="19">
        <v>100</v>
      </c>
      <c r="AD47" s="19">
        <v>100</v>
      </c>
      <c r="AE47" s="103" t="s">
        <v>43</v>
      </c>
      <c r="AF47" s="16">
        <v>44567</v>
      </c>
      <c r="AG47" s="17" t="s">
        <v>2983</v>
      </c>
      <c r="AH47" s="177" t="s">
        <v>3355</v>
      </c>
    </row>
    <row r="48" spans="1:34" s="15" customFormat="1" ht="14.25" customHeight="1" x14ac:dyDescent="0.25">
      <c r="A48" s="175" t="s">
        <v>3045</v>
      </c>
      <c r="B48" s="175" t="s">
        <v>26</v>
      </c>
      <c r="C48" s="175" t="s">
        <v>27</v>
      </c>
      <c r="D48" s="175" t="s">
        <v>28</v>
      </c>
      <c r="E48" s="175">
        <v>2021</v>
      </c>
      <c r="F48" s="175">
        <v>97</v>
      </c>
      <c r="G48" s="175" t="s">
        <v>2933</v>
      </c>
      <c r="H48" s="175">
        <v>1</v>
      </c>
      <c r="I48" s="175" t="s">
        <v>30</v>
      </c>
      <c r="J48" s="175" t="s">
        <v>67</v>
      </c>
      <c r="K48" s="175" t="s">
        <v>1286</v>
      </c>
      <c r="L48" s="175" t="s">
        <v>2932</v>
      </c>
      <c r="M48" s="175" t="s">
        <v>3159</v>
      </c>
      <c r="N48" s="175" t="s">
        <v>2831</v>
      </c>
      <c r="O48" s="175"/>
      <c r="P48" s="124"/>
      <c r="Q48" s="175" t="s">
        <v>3160</v>
      </c>
      <c r="R48" s="175" t="s">
        <v>3161</v>
      </c>
      <c r="S48" s="175" t="s">
        <v>3162</v>
      </c>
      <c r="T48" s="175" t="s">
        <v>2981</v>
      </c>
      <c r="U48" s="175">
        <v>2</v>
      </c>
      <c r="V48" s="175" t="s">
        <v>3163</v>
      </c>
      <c r="W48" s="175" t="s">
        <v>3051</v>
      </c>
      <c r="X48" s="167" t="s">
        <v>3052</v>
      </c>
      <c r="Y48" s="175" t="s">
        <v>42</v>
      </c>
      <c r="Z48" s="175" t="s">
        <v>1743</v>
      </c>
      <c r="AA48" s="17" t="s">
        <v>2809</v>
      </c>
      <c r="AB48" s="175" t="s">
        <v>3163</v>
      </c>
      <c r="AC48" s="19">
        <v>100</v>
      </c>
      <c r="AD48" s="19">
        <v>100</v>
      </c>
      <c r="AE48" s="103" t="s">
        <v>43</v>
      </c>
      <c r="AF48" s="16">
        <v>44567</v>
      </c>
      <c r="AG48" s="17" t="s">
        <v>2983</v>
      </c>
      <c r="AH48" s="177" t="s">
        <v>3356</v>
      </c>
    </row>
    <row r="49" spans="1:34" ht="14.25" customHeight="1" x14ac:dyDescent="0.25">
      <c r="A49" s="168" t="s">
        <v>3045</v>
      </c>
      <c r="B49" s="168" t="s">
        <v>26</v>
      </c>
      <c r="C49" s="168" t="s">
        <v>27</v>
      </c>
      <c r="D49" s="168" t="s">
        <v>28</v>
      </c>
      <c r="E49" s="168">
        <v>2021</v>
      </c>
      <c r="F49" s="168">
        <v>97</v>
      </c>
      <c r="G49" s="168" t="s">
        <v>2933</v>
      </c>
      <c r="H49" s="168">
        <v>2</v>
      </c>
      <c r="I49" s="168" t="s">
        <v>30</v>
      </c>
      <c r="J49" s="168" t="s">
        <v>67</v>
      </c>
      <c r="K49" s="168" t="s">
        <v>1286</v>
      </c>
      <c r="L49" s="168" t="s">
        <v>2932</v>
      </c>
      <c r="M49" s="168" t="s">
        <v>3159</v>
      </c>
      <c r="N49" s="168" t="s">
        <v>2831</v>
      </c>
      <c r="O49" s="168"/>
      <c r="P49" s="124"/>
      <c r="Q49" s="168" t="s">
        <v>3164</v>
      </c>
      <c r="R49" s="168" t="s">
        <v>3165</v>
      </c>
      <c r="S49" s="168" t="s">
        <v>3162</v>
      </c>
      <c r="T49" s="168" t="s">
        <v>2981</v>
      </c>
      <c r="U49" s="168">
        <v>4</v>
      </c>
      <c r="V49" s="168" t="s">
        <v>3166</v>
      </c>
      <c r="W49" s="168" t="s">
        <v>3051</v>
      </c>
      <c r="X49" s="167" t="s">
        <v>3079</v>
      </c>
      <c r="Y49" s="168" t="s">
        <v>42</v>
      </c>
      <c r="Z49" s="168" t="s">
        <v>1743</v>
      </c>
      <c r="AA49" s="168" t="s">
        <v>3150</v>
      </c>
      <c r="AB49" s="168" t="s">
        <v>3166</v>
      </c>
      <c r="AC49" s="19">
        <v>0</v>
      </c>
      <c r="AD49" s="19">
        <v>0</v>
      </c>
      <c r="AE49" s="103" t="s">
        <v>1743</v>
      </c>
      <c r="AF49" s="16">
        <v>44600</v>
      </c>
      <c r="AG49" s="17" t="s">
        <v>3026</v>
      </c>
      <c r="AH49" s="178" t="s">
        <v>3374</v>
      </c>
    </row>
    <row r="50" spans="1:34" ht="14.25" customHeight="1" x14ac:dyDescent="0.25">
      <c r="A50" s="168" t="s">
        <v>3045</v>
      </c>
      <c r="B50" s="168" t="s">
        <v>26</v>
      </c>
      <c r="C50" s="168" t="s">
        <v>27</v>
      </c>
      <c r="D50" s="168" t="s">
        <v>28</v>
      </c>
      <c r="E50" s="168">
        <v>2021</v>
      </c>
      <c r="F50" s="168">
        <v>97</v>
      </c>
      <c r="G50" s="168" t="s">
        <v>3167</v>
      </c>
      <c r="H50" s="168">
        <v>1</v>
      </c>
      <c r="I50" s="168" t="s">
        <v>30</v>
      </c>
      <c r="J50" s="168" t="s">
        <v>67</v>
      </c>
      <c r="K50" s="168" t="s">
        <v>1286</v>
      </c>
      <c r="L50" s="168" t="s">
        <v>2932</v>
      </c>
      <c r="M50" s="168" t="s">
        <v>3168</v>
      </c>
      <c r="N50" s="168" t="s">
        <v>2831</v>
      </c>
      <c r="O50" s="168"/>
      <c r="P50" s="124"/>
      <c r="Q50" s="168" t="s">
        <v>3169</v>
      </c>
      <c r="R50" s="168" t="s">
        <v>3170</v>
      </c>
      <c r="S50" s="168" t="s">
        <v>3171</v>
      </c>
      <c r="T50" s="168" t="s">
        <v>3172</v>
      </c>
      <c r="U50" s="168">
        <v>1</v>
      </c>
      <c r="V50" s="168" t="s">
        <v>3173</v>
      </c>
      <c r="W50" s="168" t="s">
        <v>3051</v>
      </c>
      <c r="X50" s="167" t="s">
        <v>3079</v>
      </c>
      <c r="Y50" s="168" t="s">
        <v>42</v>
      </c>
      <c r="Z50" s="168" t="s">
        <v>1743</v>
      </c>
      <c r="AA50" s="17" t="s">
        <v>2808</v>
      </c>
      <c r="AB50" s="168" t="s">
        <v>3173</v>
      </c>
      <c r="AC50" s="19">
        <v>0</v>
      </c>
      <c r="AD50" s="19">
        <v>0</v>
      </c>
      <c r="AE50" s="103" t="s">
        <v>1743</v>
      </c>
      <c r="AF50" s="16">
        <v>44600</v>
      </c>
      <c r="AG50" s="17" t="s">
        <v>3026</v>
      </c>
      <c r="AH50" s="178" t="s">
        <v>3375</v>
      </c>
    </row>
    <row r="51" spans="1:34" s="15" customFormat="1" ht="14.25" customHeight="1" x14ac:dyDescent="0.25">
      <c r="A51" s="175" t="s">
        <v>3045</v>
      </c>
      <c r="B51" s="175" t="s">
        <v>26</v>
      </c>
      <c r="C51" s="175" t="s">
        <v>27</v>
      </c>
      <c r="D51" s="175" t="s">
        <v>28</v>
      </c>
      <c r="E51" s="175">
        <v>2021</v>
      </c>
      <c r="F51" s="175">
        <v>97</v>
      </c>
      <c r="G51" s="175" t="s">
        <v>2934</v>
      </c>
      <c r="H51" s="175">
        <v>1</v>
      </c>
      <c r="I51" s="175" t="s">
        <v>30</v>
      </c>
      <c r="J51" s="175" t="s">
        <v>67</v>
      </c>
      <c r="K51" s="175" t="s">
        <v>1286</v>
      </c>
      <c r="L51" s="175" t="s">
        <v>2932</v>
      </c>
      <c r="M51" s="175" t="s">
        <v>3174</v>
      </c>
      <c r="N51" s="175" t="s">
        <v>2831</v>
      </c>
      <c r="O51" s="175" t="s">
        <v>2831</v>
      </c>
      <c r="P51" s="124"/>
      <c r="Q51" s="175" t="s">
        <v>3175</v>
      </c>
      <c r="R51" s="175" t="s">
        <v>3176</v>
      </c>
      <c r="S51" s="175" t="s">
        <v>3177</v>
      </c>
      <c r="T51" s="175" t="s">
        <v>3178</v>
      </c>
      <c r="U51" s="175">
        <v>1</v>
      </c>
      <c r="V51" s="175" t="s">
        <v>481</v>
      </c>
      <c r="W51" s="175" t="s">
        <v>3051</v>
      </c>
      <c r="X51" s="167" t="s">
        <v>3079</v>
      </c>
      <c r="Y51" s="175" t="s">
        <v>42</v>
      </c>
      <c r="Z51" s="175" t="s">
        <v>1743</v>
      </c>
      <c r="AA51" s="17" t="s">
        <v>2809</v>
      </c>
      <c r="AB51" s="175" t="s">
        <v>481</v>
      </c>
      <c r="AC51" s="19">
        <v>0</v>
      </c>
      <c r="AD51" s="19">
        <v>0</v>
      </c>
      <c r="AE51" s="103" t="s">
        <v>1743</v>
      </c>
      <c r="AF51" s="16">
        <v>44600</v>
      </c>
      <c r="AG51" s="17" t="s">
        <v>3378</v>
      </c>
      <c r="AH51" s="177" t="s">
        <v>3382</v>
      </c>
    </row>
    <row r="52" spans="1:34" s="15" customFormat="1" ht="14.25" customHeight="1" x14ac:dyDescent="0.25">
      <c r="A52" s="175" t="s">
        <v>3045</v>
      </c>
      <c r="B52" s="175" t="s">
        <v>26</v>
      </c>
      <c r="C52" s="175" t="s">
        <v>27</v>
      </c>
      <c r="D52" s="175" t="s">
        <v>28</v>
      </c>
      <c r="E52" s="175">
        <v>2021</v>
      </c>
      <c r="F52" s="175">
        <v>97</v>
      </c>
      <c r="G52" s="175" t="s">
        <v>2935</v>
      </c>
      <c r="H52" s="175">
        <v>1</v>
      </c>
      <c r="I52" s="175" t="s">
        <v>30</v>
      </c>
      <c r="J52" s="175" t="s">
        <v>67</v>
      </c>
      <c r="K52" s="175" t="s">
        <v>1286</v>
      </c>
      <c r="L52" s="175" t="s">
        <v>2932</v>
      </c>
      <c r="M52" s="175" t="s">
        <v>3179</v>
      </c>
      <c r="N52" s="175" t="s">
        <v>2831</v>
      </c>
      <c r="O52" s="175"/>
      <c r="P52" s="124"/>
      <c r="Q52" s="175" t="s">
        <v>3180</v>
      </c>
      <c r="R52" s="175" t="s">
        <v>3181</v>
      </c>
      <c r="S52" s="175" t="s">
        <v>3182</v>
      </c>
      <c r="T52" s="175" t="s">
        <v>503</v>
      </c>
      <c r="U52" s="175">
        <v>1</v>
      </c>
      <c r="V52" s="175" t="s">
        <v>481</v>
      </c>
      <c r="W52" s="175" t="s">
        <v>3051</v>
      </c>
      <c r="X52" s="167" t="s">
        <v>3052</v>
      </c>
      <c r="Y52" s="175" t="s">
        <v>42</v>
      </c>
      <c r="Z52" s="175" t="s">
        <v>1743</v>
      </c>
      <c r="AA52" s="17" t="s">
        <v>2809</v>
      </c>
      <c r="AB52" s="175" t="s">
        <v>481</v>
      </c>
      <c r="AC52" s="19">
        <v>100</v>
      </c>
      <c r="AD52" s="19">
        <v>100</v>
      </c>
      <c r="AE52" s="103" t="s">
        <v>43</v>
      </c>
      <c r="AF52" s="16">
        <v>44567</v>
      </c>
      <c r="AG52" s="17" t="s">
        <v>2983</v>
      </c>
      <c r="AH52" s="177" t="s">
        <v>3357</v>
      </c>
    </row>
    <row r="53" spans="1:34" s="15" customFormat="1" ht="14.25" customHeight="1" x14ac:dyDescent="0.25">
      <c r="A53" s="198">
        <v>44365</v>
      </c>
      <c r="B53" s="175" t="s">
        <v>26</v>
      </c>
      <c r="C53" s="175" t="s">
        <v>27</v>
      </c>
      <c r="D53" s="175" t="s">
        <v>28</v>
      </c>
      <c r="E53" s="175">
        <v>2021</v>
      </c>
      <c r="F53" s="175">
        <v>97</v>
      </c>
      <c r="G53" s="175" t="s">
        <v>2936</v>
      </c>
      <c r="H53" s="175">
        <v>1</v>
      </c>
      <c r="I53" s="175" t="s">
        <v>30</v>
      </c>
      <c r="J53" s="175" t="s">
        <v>67</v>
      </c>
      <c r="K53" s="175" t="s">
        <v>1286</v>
      </c>
      <c r="L53" s="175" t="s">
        <v>2932</v>
      </c>
      <c r="M53" s="175" t="s">
        <v>2937</v>
      </c>
      <c r="N53" s="175" t="s">
        <v>2831</v>
      </c>
      <c r="O53" s="175"/>
      <c r="P53" s="124"/>
      <c r="Q53" s="175" t="s">
        <v>3183</v>
      </c>
      <c r="R53" s="175" t="s">
        <v>3184</v>
      </c>
      <c r="S53" s="175" t="s">
        <v>3185</v>
      </c>
      <c r="T53" s="175" t="s">
        <v>3186</v>
      </c>
      <c r="U53" s="175">
        <v>1</v>
      </c>
      <c r="V53" s="175" t="s">
        <v>481</v>
      </c>
      <c r="W53" s="175" t="s">
        <v>3051</v>
      </c>
      <c r="X53" s="167" t="s">
        <v>3052</v>
      </c>
      <c r="Y53" s="175" t="s">
        <v>42</v>
      </c>
      <c r="Z53" s="175" t="s">
        <v>1743</v>
      </c>
      <c r="AA53" s="17" t="s">
        <v>2809</v>
      </c>
      <c r="AB53" s="175" t="s">
        <v>481</v>
      </c>
      <c r="AC53" s="19">
        <v>100</v>
      </c>
      <c r="AD53" s="19">
        <v>100</v>
      </c>
      <c r="AE53" s="103" t="s">
        <v>43</v>
      </c>
      <c r="AF53" s="16">
        <v>44567</v>
      </c>
      <c r="AG53" s="17" t="s">
        <v>2983</v>
      </c>
      <c r="AH53" s="177" t="s">
        <v>3358</v>
      </c>
    </row>
    <row r="54" spans="1:34" s="15" customFormat="1" ht="14.25" customHeight="1" x14ac:dyDescent="0.25">
      <c r="A54" s="175" t="s">
        <v>3045</v>
      </c>
      <c r="B54" s="175" t="s">
        <v>26</v>
      </c>
      <c r="C54" s="175" t="s">
        <v>27</v>
      </c>
      <c r="D54" s="175" t="s">
        <v>28</v>
      </c>
      <c r="E54" s="175">
        <v>2021</v>
      </c>
      <c r="F54" s="175">
        <v>97</v>
      </c>
      <c r="G54" s="175" t="s">
        <v>2938</v>
      </c>
      <c r="H54" s="175">
        <v>1</v>
      </c>
      <c r="I54" s="175" t="s">
        <v>30</v>
      </c>
      <c r="J54" s="175" t="s">
        <v>67</v>
      </c>
      <c r="K54" s="175" t="s">
        <v>1286</v>
      </c>
      <c r="L54" s="175" t="s">
        <v>2932</v>
      </c>
      <c r="M54" s="175" t="s">
        <v>2939</v>
      </c>
      <c r="N54" s="175" t="s">
        <v>2831</v>
      </c>
      <c r="O54" s="175"/>
      <c r="P54" s="124"/>
      <c r="Q54" s="175" t="s">
        <v>3187</v>
      </c>
      <c r="R54" s="175" t="s">
        <v>2970</v>
      </c>
      <c r="S54" s="175" t="s">
        <v>3188</v>
      </c>
      <c r="T54" s="175" t="s">
        <v>3189</v>
      </c>
      <c r="U54" s="175">
        <v>1</v>
      </c>
      <c r="V54" s="175" t="s">
        <v>481</v>
      </c>
      <c r="W54" s="175" t="s">
        <v>3051</v>
      </c>
      <c r="X54" s="167" t="s">
        <v>3052</v>
      </c>
      <c r="Y54" s="175" t="s">
        <v>42</v>
      </c>
      <c r="Z54" s="175" t="s">
        <v>1743</v>
      </c>
      <c r="AA54" s="17" t="s">
        <v>2809</v>
      </c>
      <c r="AB54" s="175" t="s">
        <v>481</v>
      </c>
      <c r="AC54" s="19">
        <v>100</v>
      </c>
      <c r="AD54" s="19">
        <v>100</v>
      </c>
      <c r="AE54" s="103" t="s">
        <v>43</v>
      </c>
      <c r="AF54" s="16">
        <v>44567</v>
      </c>
      <c r="AG54" s="17" t="s">
        <v>2983</v>
      </c>
      <c r="AH54" s="177" t="s">
        <v>3351</v>
      </c>
    </row>
    <row r="55" spans="1:34" s="15" customFormat="1" ht="14.25" customHeight="1" x14ac:dyDescent="0.25">
      <c r="A55" s="175" t="s">
        <v>3045</v>
      </c>
      <c r="B55" s="175" t="s">
        <v>26</v>
      </c>
      <c r="C55" s="175" t="s">
        <v>27</v>
      </c>
      <c r="D55" s="175" t="s">
        <v>28</v>
      </c>
      <c r="E55" s="175">
        <v>2021</v>
      </c>
      <c r="F55" s="175">
        <v>97</v>
      </c>
      <c r="G55" s="175" t="s">
        <v>2940</v>
      </c>
      <c r="H55" s="175">
        <v>1</v>
      </c>
      <c r="I55" s="175" t="s">
        <v>30</v>
      </c>
      <c r="J55" s="175" t="s">
        <v>67</v>
      </c>
      <c r="K55" s="175" t="s">
        <v>1286</v>
      </c>
      <c r="L55" s="175" t="s">
        <v>926</v>
      </c>
      <c r="M55" s="175" t="s">
        <v>3190</v>
      </c>
      <c r="N55" s="175" t="s">
        <v>2831</v>
      </c>
      <c r="O55" s="175"/>
      <c r="P55" s="124"/>
      <c r="Q55" s="175" t="s">
        <v>3191</v>
      </c>
      <c r="R55" s="175" t="s">
        <v>3192</v>
      </c>
      <c r="S55" s="175" t="s">
        <v>3193</v>
      </c>
      <c r="T55" s="175" t="s">
        <v>3194</v>
      </c>
      <c r="U55" s="175">
        <v>6</v>
      </c>
      <c r="V55" s="175" t="s">
        <v>481</v>
      </c>
      <c r="W55" s="175" t="s">
        <v>3051</v>
      </c>
      <c r="X55" s="167" t="s">
        <v>3052</v>
      </c>
      <c r="Y55" s="175" t="s">
        <v>42</v>
      </c>
      <c r="Z55" s="175" t="s">
        <v>1743</v>
      </c>
      <c r="AA55" s="17" t="s">
        <v>2809</v>
      </c>
      <c r="AB55" s="175" t="s">
        <v>481</v>
      </c>
      <c r="AC55" s="19">
        <v>100</v>
      </c>
      <c r="AD55" s="19">
        <v>100</v>
      </c>
      <c r="AE55" s="103" t="s">
        <v>43</v>
      </c>
      <c r="AF55" s="16">
        <v>44567</v>
      </c>
      <c r="AG55" s="17" t="s">
        <v>2983</v>
      </c>
      <c r="AH55" s="177" t="s">
        <v>3360</v>
      </c>
    </row>
    <row r="56" spans="1:34" s="15" customFormat="1" ht="14.25" customHeight="1" x14ac:dyDescent="0.25">
      <c r="A56" s="175" t="s">
        <v>3045</v>
      </c>
      <c r="B56" s="175" t="s">
        <v>26</v>
      </c>
      <c r="C56" s="175" t="s">
        <v>27</v>
      </c>
      <c r="D56" s="175" t="s">
        <v>28</v>
      </c>
      <c r="E56" s="175">
        <v>2021</v>
      </c>
      <c r="F56" s="175">
        <v>97</v>
      </c>
      <c r="G56" s="175" t="s">
        <v>2940</v>
      </c>
      <c r="H56" s="175">
        <v>2</v>
      </c>
      <c r="I56" s="175" t="s">
        <v>30</v>
      </c>
      <c r="J56" s="175" t="s">
        <v>67</v>
      </c>
      <c r="K56" s="175" t="s">
        <v>1286</v>
      </c>
      <c r="L56" s="175" t="s">
        <v>926</v>
      </c>
      <c r="M56" s="175" t="s">
        <v>3190</v>
      </c>
      <c r="N56" s="175" t="s">
        <v>2831</v>
      </c>
      <c r="O56" s="175"/>
      <c r="P56" s="124"/>
      <c r="Q56" s="175" t="s">
        <v>3191</v>
      </c>
      <c r="R56" s="175" t="s">
        <v>3195</v>
      </c>
      <c r="S56" s="175" t="s">
        <v>3196</v>
      </c>
      <c r="T56" s="175" t="s">
        <v>3197</v>
      </c>
      <c r="U56" s="175">
        <v>1</v>
      </c>
      <c r="V56" s="175" t="s">
        <v>1188</v>
      </c>
      <c r="W56" s="175" t="s">
        <v>3051</v>
      </c>
      <c r="X56" s="167" t="s">
        <v>3052</v>
      </c>
      <c r="Y56" s="175" t="s">
        <v>42</v>
      </c>
      <c r="Z56" s="175" t="s">
        <v>1743</v>
      </c>
      <c r="AA56" s="175" t="s">
        <v>1188</v>
      </c>
      <c r="AB56" s="175" t="s">
        <v>1188</v>
      </c>
      <c r="AC56" s="19">
        <v>100</v>
      </c>
      <c r="AD56" s="19">
        <v>100</v>
      </c>
      <c r="AE56" s="103" t="s">
        <v>43</v>
      </c>
      <c r="AF56" s="16">
        <v>44207</v>
      </c>
      <c r="AG56" s="17" t="s">
        <v>2983</v>
      </c>
      <c r="AH56" s="177" t="s">
        <v>3367</v>
      </c>
    </row>
    <row r="57" spans="1:34" s="15" customFormat="1" ht="14.25" customHeight="1" x14ac:dyDescent="0.25">
      <c r="A57" s="175" t="s">
        <v>3045</v>
      </c>
      <c r="B57" s="175" t="s">
        <v>26</v>
      </c>
      <c r="C57" s="175" t="s">
        <v>27</v>
      </c>
      <c r="D57" s="175" t="s">
        <v>28</v>
      </c>
      <c r="E57" s="175">
        <v>2021</v>
      </c>
      <c r="F57" s="175">
        <v>97</v>
      </c>
      <c r="G57" s="175" t="s">
        <v>2940</v>
      </c>
      <c r="H57" s="175">
        <v>3</v>
      </c>
      <c r="I57" s="175" t="s">
        <v>30</v>
      </c>
      <c r="J57" s="175" t="s">
        <v>67</v>
      </c>
      <c r="K57" s="175" t="s">
        <v>1286</v>
      </c>
      <c r="L57" s="175" t="s">
        <v>926</v>
      </c>
      <c r="M57" s="175" t="s">
        <v>3190</v>
      </c>
      <c r="N57" s="175" t="s">
        <v>2831</v>
      </c>
      <c r="O57" s="175"/>
      <c r="P57" s="124"/>
      <c r="Q57" s="175" t="s">
        <v>3191</v>
      </c>
      <c r="R57" s="175" t="s">
        <v>3198</v>
      </c>
      <c r="S57" s="175" t="s">
        <v>2135</v>
      </c>
      <c r="T57" s="175" t="s">
        <v>2981</v>
      </c>
      <c r="U57" s="175">
        <v>3</v>
      </c>
      <c r="V57" s="175" t="s">
        <v>3199</v>
      </c>
      <c r="W57" s="175" t="s">
        <v>3051</v>
      </c>
      <c r="X57" s="167" t="s">
        <v>3052</v>
      </c>
      <c r="Y57" s="175" t="s">
        <v>42</v>
      </c>
      <c r="Z57" s="175" t="s">
        <v>1743</v>
      </c>
      <c r="AA57" s="175" t="s">
        <v>3203</v>
      </c>
      <c r="AB57" s="175" t="s">
        <v>3199</v>
      </c>
      <c r="AC57" s="19">
        <v>100</v>
      </c>
      <c r="AD57" s="19">
        <v>100</v>
      </c>
      <c r="AE57" s="103" t="s">
        <v>43</v>
      </c>
      <c r="AF57" s="16">
        <v>44568</v>
      </c>
      <c r="AG57" s="17" t="s">
        <v>3026</v>
      </c>
      <c r="AH57" s="177" t="s">
        <v>3365</v>
      </c>
    </row>
    <row r="58" spans="1:34" s="15" customFormat="1" ht="14.25" customHeight="1" x14ac:dyDescent="0.25">
      <c r="A58" s="175" t="s">
        <v>3045</v>
      </c>
      <c r="B58" s="175" t="s">
        <v>26</v>
      </c>
      <c r="C58" s="175" t="s">
        <v>27</v>
      </c>
      <c r="D58" s="175" t="s">
        <v>28</v>
      </c>
      <c r="E58" s="175">
        <v>2021</v>
      </c>
      <c r="F58" s="175">
        <v>97</v>
      </c>
      <c r="G58" s="175" t="s">
        <v>2940</v>
      </c>
      <c r="H58" s="175">
        <v>4</v>
      </c>
      <c r="I58" s="175" t="s">
        <v>30</v>
      </c>
      <c r="J58" s="175" t="s">
        <v>67</v>
      </c>
      <c r="K58" s="175" t="s">
        <v>1286</v>
      </c>
      <c r="L58" s="175" t="s">
        <v>926</v>
      </c>
      <c r="M58" s="175" t="s">
        <v>3190</v>
      </c>
      <c r="N58" s="175" t="s">
        <v>2831</v>
      </c>
      <c r="O58" s="175"/>
      <c r="P58" s="124"/>
      <c r="Q58" s="175" t="s">
        <v>3191</v>
      </c>
      <c r="R58" s="175" t="s">
        <v>3200</v>
      </c>
      <c r="S58" s="175" t="s">
        <v>3201</v>
      </c>
      <c r="T58" s="175" t="s">
        <v>3202</v>
      </c>
      <c r="U58" s="175">
        <v>1</v>
      </c>
      <c r="V58" s="175" t="s">
        <v>481</v>
      </c>
      <c r="W58" s="175" t="s">
        <v>3051</v>
      </c>
      <c r="X58" s="167" t="s">
        <v>3052</v>
      </c>
      <c r="Y58" s="175" t="s">
        <v>42</v>
      </c>
      <c r="Z58" s="175" t="s">
        <v>1743</v>
      </c>
      <c r="AA58" s="17" t="s">
        <v>2809</v>
      </c>
      <c r="AB58" s="175" t="s">
        <v>481</v>
      </c>
      <c r="AC58" s="19">
        <v>100</v>
      </c>
      <c r="AD58" s="19">
        <v>100</v>
      </c>
      <c r="AE58" s="103" t="s">
        <v>43</v>
      </c>
      <c r="AF58" s="16">
        <v>44567</v>
      </c>
      <c r="AG58" s="17" t="s">
        <v>2983</v>
      </c>
      <c r="AH58" s="177" t="s">
        <v>3361</v>
      </c>
    </row>
    <row r="59" spans="1:34" s="15" customFormat="1" ht="19.5" customHeight="1" x14ac:dyDescent="0.25">
      <c r="A59" s="175" t="s">
        <v>3221</v>
      </c>
      <c r="B59" s="175" t="s">
        <v>26</v>
      </c>
      <c r="C59" s="175" t="s">
        <v>27</v>
      </c>
      <c r="D59" s="175" t="s">
        <v>28</v>
      </c>
      <c r="E59" s="175">
        <v>2021</v>
      </c>
      <c r="F59" s="175">
        <v>102</v>
      </c>
      <c r="G59" s="175" t="s">
        <v>3222</v>
      </c>
      <c r="H59" s="175">
        <v>1</v>
      </c>
      <c r="I59" s="175" t="s">
        <v>30</v>
      </c>
      <c r="J59" s="175" t="s">
        <v>1723</v>
      </c>
      <c r="K59" s="175" t="s">
        <v>32</v>
      </c>
      <c r="L59" s="175" t="s">
        <v>424</v>
      </c>
      <c r="M59" s="175" t="s">
        <v>3223</v>
      </c>
      <c r="N59" s="175" t="s">
        <v>2831</v>
      </c>
      <c r="O59" s="175" t="s">
        <v>2831</v>
      </c>
      <c r="P59" s="124"/>
      <c r="Q59" s="175" t="s">
        <v>3224</v>
      </c>
      <c r="R59" s="175" t="s">
        <v>3225</v>
      </c>
      <c r="S59" s="124" t="s">
        <v>3226</v>
      </c>
      <c r="T59" s="175" t="s">
        <v>3227</v>
      </c>
      <c r="U59" s="175">
        <v>1</v>
      </c>
      <c r="V59" s="175" t="s">
        <v>1910</v>
      </c>
      <c r="W59" s="175" t="s">
        <v>3110</v>
      </c>
      <c r="X59" s="175" t="s">
        <v>3228</v>
      </c>
      <c r="Y59" s="175" t="s">
        <v>42</v>
      </c>
      <c r="Z59" s="175" t="s">
        <v>1743</v>
      </c>
      <c r="AA59" s="14" t="s">
        <v>2005</v>
      </c>
      <c r="AB59" s="175" t="s">
        <v>1910</v>
      </c>
      <c r="AC59" s="19">
        <v>100</v>
      </c>
      <c r="AD59" s="19">
        <v>100</v>
      </c>
      <c r="AE59" s="142" t="s">
        <v>43</v>
      </c>
      <c r="AF59" s="16">
        <v>44539</v>
      </c>
      <c r="AG59" s="17" t="s">
        <v>2812</v>
      </c>
      <c r="AH59" s="177" t="s">
        <v>3290</v>
      </c>
    </row>
    <row r="60" spans="1:34" s="15" customFormat="1" ht="14.25" customHeight="1" x14ac:dyDescent="0.25">
      <c r="A60" s="175" t="s">
        <v>3221</v>
      </c>
      <c r="B60" s="175" t="s">
        <v>26</v>
      </c>
      <c r="C60" s="175" t="s">
        <v>27</v>
      </c>
      <c r="D60" s="175" t="s">
        <v>28</v>
      </c>
      <c r="E60" s="175">
        <v>2021</v>
      </c>
      <c r="F60" s="175">
        <v>102</v>
      </c>
      <c r="G60" s="175" t="s">
        <v>3222</v>
      </c>
      <c r="H60" s="175">
        <v>2</v>
      </c>
      <c r="I60" s="175" t="s">
        <v>30</v>
      </c>
      <c r="J60" s="175" t="s">
        <v>1723</v>
      </c>
      <c r="K60" s="175" t="s">
        <v>32</v>
      </c>
      <c r="L60" s="175" t="s">
        <v>424</v>
      </c>
      <c r="M60" s="175" t="s">
        <v>3223</v>
      </c>
      <c r="N60" s="175" t="s">
        <v>2831</v>
      </c>
      <c r="O60" s="175" t="s">
        <v>2831</v>
      </c>
      <c r="P60" s="124"/>
      <c r="Q60" s="175" t="s">
        <v>3224</v>
      </c>
      <c r="R60" s="175" t="s">
        <v>3229</v>
      </c>
      <c r="S60" s="124" t="s">
        <v>2459</v>
      </c>
      <c r="T60" s="175" t="s">
        <v>3230</v>
      </c>
      <c r="U60" s="175">
        <v>2</v>
      </c>
      <c r="V60" s="175" t="s">
        <v>1910</v>
      </c>
      <c r="W60" s="175" t="s">
        <v>3110</v>
      </c>
      <c r="X60" s="175" t="s">
        <v>3231</v>
      </c>
      <c r="Y60" s="175" t="s">
        <v>42</v>
      </c>
      <c r="Z60" s="175" t="s">
        <v>1743</v>
      </c>
      <c r="AA60" s="14" t="s">
        <v>2005</v>
      </c>
      <c r="AB60" s="175" t="s">
        <v>1910</v>
      </c>
      <c r="AC60" s="19">
        <v>100</v>
      </c>
      <c r="AD60" s="19">
        <v>100</v>
      </c>
      <c r="AE60" s="142" t="s">
        <v>43</v>
      </c>
      <c r="AF60" s="16">
        <v>44564</v>
      </c>
      <c r="AG60" s="17" t="s">
        <v>2812</v>
      </c>
      <c r="AH60" s="177" t="s">
        <v>3294</v>
      </c>
    </row>
    <row r="61" spans="1:34" ht="14.25" customHeight="1" x14ac:dyDescent="0.25">
      <c r="A61" s="168" t="s">
        <v>3221</v>
      </c>
      <c r="B61" s="168" t="s">
        <v>26</v>
      </c>
      <c r="C61" s="168" t="s">
        <v>27</v>
      </c>
      <c r="D61" s="168" t="s">
        <v>28</v>
      </c>
      <c r="E61" s="168">
        <v>2021</v>
      </c>
      <c r="F61" s="168">
        <v>102</v>
      </c>
      <c r="G61" s="168" t="s">
        <v>3232</v>
      </c>
      <c r="H61" s="168">
        <v>1</v>
      </c>
      <c r="I61" s="168" t="s">
        <v>30</v>
      </c>
      <c r="J61" s="168" t="s">
        <v>1723</v>
      </c>
      <c r="K61" s="168" t="s">
        <v>32</v>
      </c>
      <c r="L61" s="168" t="s">
        <v>424</v>
      </c>
      <c r="M61" s="168" t="s">
        <v>3233</v>
      </c>
      <c r="N61" s="168" t="s">
        <v>2831</v>
      </c>
      <c r="O61" s="168" t="s">
        <v>2831</v>
      </c>
      <c r="P61" s="124"/>
      <c r="Q61" s="168" t="s">
        <v>3234</v>
      </c>
      <c r="R61" s="168" t="s">
        <v>3235</v>
      </c>
      <c r="S61" s="124" t="s">
        <v>3236</v>
      </c>
      <c r="T61" s="168" t="s">
        <v>3237</v>
      </c>
      <c r="U61" s="168">
        <v>1</v>
      </c>
      <c r="V61" s="182" t="s">
        <v>3238</v>
      </c>
      <c r="W61" s="168" t="s">
        <v>3110</v>
      </c>
      <c r="X61" s="168" t="s">
        <v>3231</v>
      </c>
      <c r="Y61" s="168" t="s">
        <v>42</v>
      </c>
      <c r="Z61" s="168" t="s">
        <v>1743</v>
      </c>
      <c r="AA61" s="182" t="s">
        <v>3259</v>
      </c>
      <c r="AB61" s="182" t="s">
        <v>3238</v>
      </c>
      <c r="AC61" s="19">
        <v>0</v>
      </c>
      <c r="AD61" s="19">
        <v>0</v>
      </c>
      <c r="AE61" s="103" t="s">
        <v>1743</v>
      </c>
      <c r="AF61" s="16">
        <v>44600</v>
      </c>
      <c r="AG61" s="17" t="s">
        <v>3026</v>
      </c>
      <c r="AH61" s="178" t="s">
        <v>3376</v>
      </c>
    </row>
    <row r="62" spans="1:34" ht="14.25" customHeight="1" x14ac:dyDescent="0.25">
      <c r="A62" s="168" t="s">
        <v>3221</v>
      </c>
      <c r="B62" s="168" t="s">
        <v>26</v>
      </c>
      <c r="C62" s="168" t="s">
        <v>27</v>
      </c>
      <c r="D62" s="168" t="s">
        <v>28</v>
      </c>
      <c r="E62" s="168">
        <v>2021</v>
      </c>
      <c r="F62" s="168">
        <v>102</v>
      </c>
      <c r="G62" s="168" t="s">
        <v>3232</v>
      </c>
      <c r="H62" s="168">
        <v>2</v>
      </c>
      <c r="I62" s="168" t="s">
        <v>30</v>
      </c>
      <c r="J62" s="168" t="s">
        <v>1723</v>
      </c>
      <c r="K62" s="168" t="s">
        <v>32</v>
      </c>
      <c r="L62" s="168" t="s">
        <v>424</v>
      </c>
      <c r="M62" s="168" t="s">
        <v>3233</v>
      </c>
      <c r="N62" s="168" t="s">
        <v>2831</v>
      </c>
      <c r="O62" s="168" t="s">
        <v>2831</v>
      </c>
      <c r="P62" s="124"/>
      <c r="Q62" s="168" t="s">
        <v>3239</v>
      </c>
      <c r="R62" s="168" t="s">
        <v>3240</v>
      </c>
      <c r="S62" s="124" t="s">
        <v>3241</v>
      </c>
      <c r="T62" s="168" t="s">
        <v>3242</v>
      </c>
      <c r="U62" s="168">
        <v>1</v>
      </c>
      <c r="V62" s="168" t="s">
        <v>3238</v>
      </c>
      <c r="W62" s="168" t="s">
        <v>3110</v>
      </c>
      <c r="X62" s="168" t="s">
        <v>3243</v>
      </c>
      <c r="Y62" s="168" t="s">
        <v>42</v>
      </c>
      <c r="Z62" s="168" t="s">
        <v>1743</v>
      </c>
      <c r="AA62" s="182" t="s">
        <v>3259</v>
      </c>
      <c r="AB62" s="168" t="s">
        <v>3238</v>
      </c>
      <c r="AC62" s="19">
        <v>0</v>
      </c>
      <c r="AD62" s="19">
        <v>0</v>
      </c>
      <c r="AE62" s="103" t="s">
        <v>1743</v>
      </c>
      <c r="AF62" s="16">
        <v>44600</v>
      </c>
      <c r="AG62" s="17" t="s">
        <v>3026</v>
      </c>
      <c r="AH62" s="178" t="s">
        <v>3377</v>
      </c>
    </row>
    <row r="63" spans="1:34" s="15" customFormat="1" ht="14.25" customHeight="1" x14ac:dyDescent="0.25">
      <c r="A63" s="175" t="s">
        <v>3221</v>
      </c>
      <c r="B63" s="175" t="s">
        <v>26</v>
      </c>
      <c r="C63" s="175" t="s">
        <v>27</v>
      </c>
      <c r="D63" s="175" t="s">
        <v>28</v>
      </c>
      <c r="E63" s="175">
        <v>2021</v>
      </c>
      <c r="F63" s="175">
        <v>102</v>
      </c>
      <c r="G63" s="175" t="s">
        <v>2936</v>
      </c>
      <c r="H63" s="175">
        <v>1</v>
      </c>
      <c r="I63" s="175" t="s">
        <v>30</v>
      </c>
      <c r="J63" s="175" t="s">
        <v>1723</v>
      </c>
      <c r="K63" s="175" t="s">
        <v>32</v>
      </c>
      <c r="L63" s="175" t="s">
        <v>424</v>
      </c>
      <c r="M63" s="175" t="s">
        <v>3244</v>
      </c>
      <c r="N63" s="175" t="s">
        <v>2831</v>
      </c>
      <c r="O63" s="175"/>
      <c r="P63" s="124"/>
      <c r="Q63" s="175" t="s">
        <v>3245</v>
      </c>
      <c r="R63" s="175" t="s">
        <v>3246</v>
      </c>
      <c r="S63" s="124" t="s">
        <v>3247</v>
      </c>
      <c r="T63" s="175" t="s">
        <v>3248</v>
      </c>
      <c r="U63" s="175">
        <v>3</v>
      </c>
      <c r="V63" s="175" t="s">
        <v>3249</v>
      </c>
      <c r="W63" s="175" t="s">
        <v>3110</v>
      </c>
      <c r="X63" s="175" t="s">
        <v>3052</v>
      </c>
      <c r="Y63" s="175" t="s">
        <v>42</v>
      </c>
      <c r="Z63" s="175" t="s">
        <v>1743</v>
      </c>
      <c r="AA63" s="14" t="s">
        <v>2005</v>
      </c>
      <c r="AB63" s="17" t="s">
        <v>3249</v>
      </c>
      <c r="AC63" s="19">
        <v>100</v>
      </c>
      <c r="AD63" s="19">
        <v>100</v>
      </c>
      <c r="AE63" s="142" t="s">
        <v>43</v>
      </c>
      <c r="AF63" s="16">
        <v>44564</v>
      </c>
      <c r="AG63" s="17" t="s">
        <v>2812</v>
      </c>
      <c r="AH63" s="196" t="s">
        <v>3298</v>
      </c>
    </row>
    <row r="64" spans="1:34" s="15" customFormat="1" ht="14.25" customHeight="1" x14ac:dyDescent="0.25">
      <c r="A64" s="175" t="s">
        <v>3221</v>
      </c>
      <c r="B64" s="175" t="s">
        <v>26</v>
      </c>
      <c r="C64" s="175" t="s">
        <v>27</v>
      </c>
      <c r="D64" s="175" t="s">
        <v>28</v>
      </c>
      <c r="E64" s="175">
        <v>2021</v>
      </c>
      <c r="F64" s="175">
        <v>102</v>
      </c>
      <c r="G64" s="175" t="s">
        <v>2936</v>
      </c>
      <c r="H64" s="175">
        <v>2</v>
      </c>
      <c r="I64" s="175" t="s">
        <v>30</v>
      </c>
      <c r="J64" s="175" t="s">
        <v>1723</v>
      </c>
      <c r="K64" s="175" t="s">
        <v>32</v>
      </c>
      <c r="L64" s="175" t="s">
        <v>424</v>
      </c>
      <c r="M64" s="175" t="s">
        <v>3244</v>
      </c>
      <c r="N64" s="175" t="s">
        <v>2831</v>
      </c>
      <c r="O64" s="175"/>
      <c r="P64" s="124"/>
      <c r="Q64" s="175" t="s">
        <v>3245</v>
      </c>
      <c r="R64" s="175" t="s">
        <v>3250</v>
      </c>
      <c r="S64" s="124" t="s">
        <v>3251</v>
      </c>
      <c r="T64" s="175" t="s">
        <v>3251</v>
      </c>
      <c r="U64" s="175">
        <v>3</v>
      </c>
      <c r="V64" s="175" t="s">
        <v>307</v>
      </c>
      <c r="W64" s="175" t="s">
        <v>3110</v>
      </c>
      <c r="X64" s="175" t="s">
        <v>3052</v>
      </c>
      <c r="Y64" s="175" t="s">
        <v>42</v>
      </c>
      <c r="Z64" s="175" t="s">
        <v>1743</v>
      </c>
      <c r="AA64" s="17" t="s">
        <v>2809</v>
      </c>
      <c r="AB64" s="175" t="s">
        <v>307</v>
      </c>
      <c r="AC64" s="19">
        <v>100</v>
      </c>
      <c r="AD64" s="19">
        <v>100</v>
      </c>
      <c r="AE64" s="103" t="s">
        <v>43</v>
      </c>
      <c r="AF64" s="16">
        <v>44567</v>
      </c>
      <c r="AG64" s="17" t="s">
        <v>2983</v>
      </c>
      <c r="AH64" s="177" t="s">
        <v>3359</v>
      </c>
    </row>
    <row r="65" spans="1:34" s="15" customFormat="1" ht="14.25" customHeight="1" x14ac:dyDescent="0.25">
      <c r="A65" s="175" t="s">
        <v>3221</v>
      </c>
      <c r="B65" s="175" t="s">
        <v>26</v>
      </c>
      <c r="C65" s="175" t="s">
        <v>27</v>
      </c>
      <c r="D65" s="175" t="s">
        <v>28</v>
      </c>
      <c r="E65" s="175">
        <v>2021</v>
      </c>
      <c r="F65" s="175">
        <v>102</v>
      </c>
      <c r="G65" s="175" t="s">
        <v>2938</v>
      </c>
      <c r="H65" s="175">
        <v>1</v>
      </c>
      <c r="I65" s="175" t="s">
        <v>30</v>
      </c>
      <c r="J65" s="175" t="s">
        <v>1723</v>
      </c>
      <c r="K65" s="175" t="s">
        <v>32</v>
      </c>
      <c r="L65" s="175" t="s">
        <v>424</v>
      </c>
      <c r="M65" s="175" t="s">
        <v>3252</v>
      </c>
      <c r="N65" s="175" t="s">
        <v>2831</v>
      </c>
      <c r="O65" s="175" t="s">
        <v>2831</v>
      </c>
      <c r="P65" s="124"/>
      <c r="Q65" s="175" t="s">
        <v>3253</v>
      </c>
      <c r="R65" s="175" t="s">
        <v>3254</v>
      </c>
      <c r="S65" s="124" t="s">
        <v>3255</v>
      </c>
      <c r="T65" s="175" t="s">
        <v>3255</v>
      </c>
      <c r="U65" s="175">
        <v>6</v>
      </c>
      <c r="V65" s="175" t="s">
        <v>307</v>
      </c>
      <c r="W65" s="175" t="s">
        <v>3110</v>
      </c>
      <c r="X65" s="175" t="s">
        <v>3256</v>
      </c>
      <c r="Y65" s="175" t="s">
        <v>42</v>
      </c>
      <c r="Z65" s="175" t="s">
        <v>1743</v>
      </c>
      <c r="AA65" s="17" t="s">
        <v>2809</v>
      </c>
      <c r="AB65" s="175" t="s">
        <v>307</v>
      </c>
      <c r="AC65" s="19">
        <v>100</v>
      </c>
      <c r="AD65" s="19">
        <v>100</v>
      </c>
      <c r="AE65" s="103" t="s">
        <v>43</v>
      </c>
      <c r="AF65" s="16">
        <v>44567</v>
      </c>
      <c r="AG65" s="17" t="s">
        <v>2983</v>
      </c>
      <c r="AH65" s="177" t="s">
        <v>3352</v>
      </c>
    </row>
    <row r="66" spans="1:34" s="15" customFormat="1" ht="14.25" customHeight="1" x14ac:dyDescent="0.25">
      <c r="A66" s="175" t="s">
        <v>3221</v>
      </c>
      <c r="B66" s="175" t="s">
        <v>26</v>
      </c>
      <c r="C66" s="175" t="s">
        <v>27</v>
      </c>
      <c r="D66" s="175" t="s">
        <v>28</v>
      </c>
      <c r="E66" s="175">
        <v>2021</v>
      </c>
      <c r="F66" s="175">
        <v>102</v>
      </c>
      <c r="G66" s="175" t="s">
        <v>2938</v>
      </c>
      <c r="H66" s="175">
        <v>2</v>
      </c>
      <c r="I66" s="175" t="s">
        <v>30</v>
      </c>
      <c r="J66" s="175" t="s">
        <v>1723</v>
      </c>
      <c r="K66" s="175" t="s">
        <v>32</v>
      </c>
      <c r="L66" s="175" t="s">
        <v>424</v>
      </c>
      <c r="M66" s="175" t="s">
        <v>3252</v>
      </c>
      <c r="N66" s="175" t="s">
        <v>2831</v>
      </c>
      <c r="O66" s="175" t="s">
        <v>2831</v>
      </c>
      <c r="P66" s="124"/>
      <c r="Q66" s="175" t="s">
        <v>3257</v>
      </c>
      <c r="R66" s="175" t="s">
        <v>3258</v>
      </c>
      <c r="S66" s="124" t="s">
        <v>640</v>
      </c>
      <c r="T66" s="175" t="s">
        <v>640</v>
      </c>
      <c r="U66" s="175">
        <v>1</v>
      </c>
      <c r="V66" s="175" t="s">
        <v>307</v>
      </c>
      <c r="W66" s="175" t="s">
        <v>3110</v>
      </c>
      <c r="X66" s="175" t="s">
        <v>3052</v>
      </c>
      <c r="Y66" s="175" t="s">
        <v>42</v>
      </c>
      <c r="Z66" s="175" t="s">
        <v>1743</v>
      </c>
      <c r="AA66" s="17" t="s">
        <v>2809</v>
      </c>
      <c r="AB66" s="175" t="s">
        <v>307</v>
      </c>
      <c r="AC66" s="19">
        <v>100</v>
      </c>
      <c r="AD66" s="19">
        <v>100</v>
      </c>
      <c r="AE66" s="103" t="s">
        <v>43</v>
      </c>
      <c r="AF66" s="16">
        <v>44567</v>
      </c>
      <c r="AG66" s="17" t="s">
        <v>2983</v>
      </c>
      <c r="AH66" s="177" t="s">
        <v>3353</v>
      </c>
    </row>
    <row r="67" spans="1:34" s="15" customFormat="1" ht="14.25" customHeight="1" x14ac:dyDescent="0.25">
      <c r="A67" s="175" t="s">
        <v>3262</v>
      </c>
      <c r="B67" s="175" t="s">
        <v>26</v>
      </c>
      <c r="C67" s="175" t="s">
        <v>27</v>
      </c>
      <c r="D67" s="175" t="s">
        <v>28</v>
      </c>
      <c r="E67" s="175">
        <v>2021</v>
      </c>
      <c r="F67" s="175">
        <v>509</v>
      </c>
      <c r="G67" s="175" t="s">
        <v>2498</v>
      </c>
      <c r="H67" s="175">
        <v>1</v>
      </c>
      <c r="I67" s="175" t="s">
        <v>30</v>
      </c>
      <c r="J67" s="175" t="s">
        <v>1452</v>
      </c>
      <c r="K67" s="175" t="s">
        <v>1286</v>
      </c>
      <c r="L67" s="175" t="s">
        <v>2899</v>
      </c>
      <c r="M67" s="175" t="s">
        <v>3280</v>
      </c>
      <c r="N67" s="17" t="s">
        <v>2831</v>
      </c>
      <c r="O67" s="17" t="s">
        <v>2831</v>
      </c>
      <c r="P67" s="124" t="s">
        <v>2831</v>
      </c>
      <c r="Q67" s="175" t="s">
        <v>3263</v>
      </c>
      <c r="R67" s="175" t="s">
        <v>3264</v>
      </c>
      <c r="S67" s="124" t="s">
        <v>3265</v>
      </c>
      <c r="T67" s="175" t="s">
        <v>2102</v>
      </c>
      <c r="U67" s="175">
        <v>1</v>
      </c>
      <c r="V67" s="175" t="s">
        <v>3266</v>
      </c>
      <c r="W67" s="175" t="s">
        <v>3267</v>
      </c>
      <c r="X67" s="175" t="s">
        <v>3131</v>
      </c>
      <c r="Y67" s="175" t="s">
        <v>42</v>
      </c>
      <c r="Z67" s="175" t="s">
        <v>1743</v>
      </c>
      <c r="AA67" s="185" t="s">
        <v>3281</v>
      </c>
      <c r="AB67" s="175" t="s">
        <v>3266</v>
      </c>
      <c r="AC67" s="19">
        <v>0</v>
      </c>
      <c r="AD67" s="19">
        <v>0</v>
      </c>
      <c r="AE67" s="103" t="s">
        <v>1743</v>
      </c>
      <c r="AF67" s="16">
        <v>44599</v>
      </c>
      <c r="AG67" s="17" t="s">
        <v>2812</v>
      </c>
      <c r="AH67" s="177" t="s">
        <v>3386</v>
      </c>
    </row>
    <row r="68" spans="1:34" ht="14.25" customHeight="1" x14ac:dyDescent="0.25">
      <c r="A68" s="168" t="s">
        <v>3262</v>
      </c>
      <c r="B68" s="168" t="s">
        <v>26</v>
      </c>
      <c r="C68" s="168" t="s">
        <v>27</v>
      </c>
      <c r="D68" s="168" t="s">
        <v>28</v>
      </c>
      <c r="E68" s="168">
        <v>2021</v>
      </c>
      <c r="F68" s="168">
        <v>509</v>
      </c>
      <c r="G68" s="168" t="s">
        <v>2498</v>
      </c>
      <c r="H68" s="168">
        <v>2</v>
      </c>
      <c r="I68" s="168" t="s">
        <v>30</v>
      </c>
      <c r="J68" s="168" t="s">
        <v>1452</v>
      </c>
      <c r="K68" s="168" t="s">
        <v>1286</v>
      </c>
      <c r="L68" s="168" t="s">
        <v>2899</v>
      </c>
      <c r="M68" s="168" t="s">
        <v>3280</v>
      </c>
      <c r="N68" s="182" t="s">
        <v>2831</v>
      </c>
      <c r="O68" s="182" t="s">
        <v>2831</v>
      </c>
      <c r="P68" s="124" t="s">
        <v>2831</v>
      </c>
      <c r="Q68" s="168" t="s">
        <v>3263</v>
      </c>
      <c r="R68" s="168" t="s">
        <v>3268</v>
      </c>
      <c r="S68" s="124" t="s">
        <v>3269</v>
      </c>
      <c r="T68" s="168" t="s">
        <v>3270</v>
      </c>
      <c r="U68" s="168">
        <v>1</v>
      </c>
      <c r="V68" s="168" t="s">
        <v>3266</v>
      </c>
      <c r="W68" s="168" t="s">
        <v>3267</v>
      </c>
      <c r="X68" s="168" t="s">
        <v>3131</v>
      </c>
      <c r="Y68" s="168" t="s">
        <v>42</v>
      </c>
      <c r="Z68" s="168" t="s">
        <v>1743</v>
      </c>
      <c r="AA68" s="185" t="s">
        <v>3281</v>
      </c>
      <c r="AB68" s="168" t="s">
        <v>3266</v>
      </c>
      <c r="AC68" s="19">
        <v>0</v>
      </c>
      <c r="AD68" s="19">
        <v>0</v>
      </c>
      <c r="AE68" s="103" t="s">
        <v>1743</v>
      </c>
      <c r="AF68" s="16">
        <v>44599</v>
      </c>
      <c r="AG68" s="17" t="s">
        <v>2812</v>
      </c>
      <c r="AH68" s="177" t="s">
        <v>3386</v>
      </c>
    </row>
    <row r="69" spans="1:34" ht="14.25" customHeight="1" x14ac:dyDescent="0.25">
      <c r="A69" s="168" t="s">
        <v>3262</v>
      </c>
      <c r="B69" s="168" t="s">
        <v>26</v>
      </c>
      <c r="C69" s="168" t="s">
        <v>27</v>
      </c>
      <c r="D69" s="168" t="s">
        <v>28</v>
      </c>
      <c r="E69" s="168">
        <v>2021</v>
      </c>
      <c r="F69" s="168">
        <v>509</v>
      </c>
      <c r="G69" s="168" t="s">
        <v>2541</v>
      </c>
      <c r="H69" s="168">
        <v>1</v>
      </c>
      <c r="I69" s="168" t="s">
        <v>30</v>
      </c>
      <c r="J69" s="168" t="s">
        <v>1452</v>
      </c>
      <c r="K69" s="168" t="s">
        <v>1286</v>
      </c>
      <c r="L69" s="168" t="s">
        <v>2899</v>
      </c>
      <c r="M69" s="168" t="s">
        <v>3271</v>
      </c>
      <c r="N69" s="182" t="s">
        <v>2831</v>
      </c>
      <c r="O69" s="182" t="s">
        <v>2831</v>
      </c>
      <c r="P69" s="124" t="s">
        <v>2831</v>
      </c>
      <c r="Q69" s="168" t="s">
        <v>3272</v>
      </c>
      <c r="R69" s="168" t="s">
        <v>3273</v>
      </c>
      <c r="S69" s="124" t="s">
        <v>3274</v>
      </c>
      <c r="T69" s="168" t="s">
        <v>3270</v>
      </c>
      <c r="U69" s="168">
        <v>1</v>
      </c>
      <c r="V69" s="168" t="s">
        <v>3275</v>
      </c>
      <c r="W69" s="168" t="s">
        <v>3267</v>
      </c>
      <c r="X69" s="168" t="s">
        <v>3131</v>
      </c>
      <c r="Y69" s="168" t="s">
        <v>42</v>
      </c>
      <c r="Z69" s="168" t="s">
        <v>1743</v>
      </c>
      <c r="AA69" s="185" t="s">
        <v>3282</v>
      </c>
      <c r="AB69" s="168" t="s">
        <v>3275</v>
      </c>
      <c r="AC69" s="19">
        <v>0</v>
      </c>
      <c r="AD69" s="19">
        <v>0</v>
      </c>
      <c r="AE69" s="103" t="s">
        <v>1743</v>
      </c>
      <c r="AF69" s="16">
        <v>44599</v>
      </c>
      <c r="AG69" s="17" t="s">
        <v>2812</v>
      </c>
      <c r="AH69" s="177" t="s">
        <v>3386</v>
      </c>
    </row>
    <row r="70" spans="1:34" ht="14.25" customHeight="1" x14ac:dyDescent="0.25">
      <c r="A70" s="168" t="s">
        <v>3262</v>
      </c>
      <c r="B70" s="168" t="s">
        <v>26</v>
      </c>
      <c r="C70" s="168" t="s">
        <v>27</v>
      </c>
      <c r="D70" s="168" t="s">
        <v>28</v>
      </c>
      <c r="E70" s="168">
        <v>2021</v>
      </c>
      <c r="F70" s="168">
        <v>509</v>
      </c>
      <c r="G70" s="168" t="s">
        <v>2545</v>
      </c>
      <c r="H70" s="168">
        <v>1</v>
      </c>
      <c r="I70" s="168" t="s">
        <v>30</v>
      </c>
      <c r="J70" s="168" t="s">
        <v>1452</v>
      </c>
      <c r="K70" s="168" t="s">
        <v>1286</v>
      </c>
      <c r="L70" s="168" t="s">
        <v>2899</v>
      </c>
      <c r="M70" s="168" t="s">
        <v>3276</v>
      </c>
      <c r="N70" s="182" t="s">
        <v>2831</v>
      </c>
      <c r="O70" s="182" t="s">
        <v>2831</v>
      </c>
      <c r="P70" s="124" t="s">
        <v>2831</v>
      </c>
      <c r="Q70" s="168" t="s">
        <v>3277</v>
      </c>
      <c r="R70" s="168" t="s">
        <v>3273</v>
      </c>
      <c r="S70" s="124" t="s">
        <v>3278</v>
      </c>
      <c r="T70" s="168" t="s">
        <v>3279</v>
      </c>
      <c r="U70" s="168">
        <v>1</v>
      </c>
      <c r="V70" s="168" t="s">
        <v>3275</v>
      </c>
      <c r="W70" s="168" t="s">
        <v>3267</v>
      </c>
      <c r="X70" s="168" t="s">
        <v>3131</v>
      </c>
      <c r="Y70" s="168" t="s">
        <v>42</v>
      </c>
      <c r="Z70" s="168" t="s">
        <v>1743</v>
      </c>
      <c r="AA70" s="185" t="s">
        <v>3282</v>
      </c>
      <c r="AB70" s="168" t="s">
        <v>3275</v>
      </c>
      <c r="AC70" s="19">
        <v>0</v>
      </c>
      <c r="AD70" s="19">
        <v>0</v>
      </c>
      <c r="AE70" s="103" t="s">
        <v>1743</v>
      </c>
      <c r="AF70" s="16">
        <v>44599</v>
      </c>
      <c r="AG70" s="17" t="s">
        <v>2812</v>
      </c>
      <c r="AH70" s="177" t="s">
        <v>3386</v>
      </c>
    </row>
    <row r="71" spans="1:34" ht="14.25" customHeight="1" x14ac:dyDescent="0.25">
      <c r="A71" s="168" t="s">
        <v>3300</v>
      </c>
      <c r="B71" s="168" t="s">
        <v>26</v>
      </c>
      <c r="C71" s="168" t="s">
        <v>27</v>
      </c>
      <c r="D71" s="168" t="s">
        <v>28</v>
      </c>
      <c r="E71" s="168">
        <v>2021</v>
      </c>
      <c r="F71" s="168">
        <v>107</v>
      </c>
      <c r="G71" s="168" t="s">
        <v>2325</v>
      </c>
      <c r="H71" s="168">
        <v>1</v>
      </c>
      <c r="I71" s="168" t="s">
        <v>30</v>
      </c>
      <c r="J71" s="168" t="s">
        <v>1723</v>
      </c>
      <c r="K71" s="168" t="s">
        <v>32</v>
      </c>
      <c r="L71" s="168" t="s">
        <v>424</v>
      </c>
      <c r="M71" s="168" t="s">
        <v>3301</v>
      </c>
      <c r="N71" s="175" t="s">
        <v>2831</v>
      </c>
      <c r="O71" s="182" t="s">
        <v>2831</v>
      </c>
      <c r="P71" s="124"/>
      <c r="Q71" s="182" t="s">
        <v>3302</v>
      </c>
      <c r="R71" s="182" t="s">
        <v>3303</v>
      </c>
      <c r="S71" s="124" t="s">
        <v>3304</v>
      </c>
      <c r="T71" s="168" t="s">
        <v>3305</v>
      </c>
      <c r="U71" s="168">
        <v>1</v>
      </c>
      <c r="V71" s="124" t="s">
        <v>2740</v>
      </c>
      <c r="W71" s="168" t="s">
        <v>3306</v>
      </c>
      <c r="X71" s="168" t="s">
        <v>3307</v>
      </c>
      <c r="Y71" s="168" t="s">
        <v>42</v>
      </c>
      <c r="Z71" s="168" t="s">
        <v>1743</v>
      </c>
      <c r="AA71" s="17" t="s">
        <v>2804</v>
      </c>
      <c r="AB71" s="124" t="s">
        <v>2740</v>
      </c>
      <c r="AC71" s="19">
        <v>0</v>
      </c>
      <c r="AD71" s="19">
        <v>0</v>
      </c>
      <c r="AE71" s="103" t="s">
        <v>1743</v>
      </c>
      <c r="AF71" s="16">
        <v>44599</v>
      </c>
      <c r="AG71" s="17" t="s">
        <v>3371</v>
      </c>
      <c r="AH71" s="177" t="s">
        <v>3372</v>
      </c>
    </row>
    <row r="72" spans="1:34" ht="14.25" customHeight="1" x14ac:dyDescent="0.25">
      <c r="A72" s="168" t="s">
        <v>3300</v>
      </c>
      <c r="B72" s="168" t="s">
        <v>26</v>
      </c>
      <c r="C72" s="168" t="s">
        <v>27</v>
      </c>
      <c r="D72" s="168" t="s">
        <v>28</v>
      </c>
      <c r="E72" s="168">
        <v>2021</v>
      </c>
      <c r="F72" s="168">
        <v>107</v>
      </c>
      <c r="G72" s="168" t="s">
        <v>2325</v>
      </c>
      <c r="H72" s="168">
        <v>2</v>
      </c>
      <c r="I72" s="168" t="s">
        <v>30</v>
      </c>
      <c r="J72" s="168" t="s">
        <v>1723</v>
      </c>
      <c r="K72" s="168" t="s">
        <v>32</v>
      </c>
      <c r="L72" s="168" t="s">
        <v>424</v>
      </c>
      <c r="M72" s="168" t="s">
        <v>3301</v>
      </c>
      <c r="N72" s="175" t="s">
        <v>2831</v>
      </c>
      <c r="O72" s="182" t="s">
        <v>2831</v>
      </c>
      <c r="P72" s="124"/>
      <c r="Q72" s="182" t="s">
        <v>3302</v>
      </c>
      <c r="R72" s="182" t="s">
        <v>3308</v>
      </c>
      <c r="S72" s="124" t="s">
        <v>918</v>
      </c>
      <c r="T72" s="168" t="s">
        <v>3309</v>
      </c>
      <c r="U72" s="168">
        <v>1</v>
      </c>
      <c r="V72" s="124" t="s">
        <v>2740</v>
      </c>
      <c r="W72" s="168" t="s">
        <v>3306</v>
      </c>
      <c r="X72" s="168" t="s">
        <v>3307</v>
      </c>
      <c r="Y72" s="168" t="s">
        <v>42</v>
      </c>
      <c r="Z72" s="168" t="s">
        <v>1743</v>
      </c>
      <c r="AA72" s="17" t="s">
        <v>2804</v>
      </c>
      <c r="AB72" s="124" t="s">
        <v>2740</v>
      </c>
      <c r="AC72" s="19">
        <v>0</v>
      </c>
      <c r="AD72" s="19">
        <v>0</v>
      </c>
      <c r="AE72" s="103" t="s">
        <v>1743</v>
      </c>
      <c r="AF72" s="16">
        <v>44599</v>
      </c>
      <c r="AG72" s="17" t="s">
        <v>3371</v>
      </c>
      <c r="AH72" s="177" t="s">
        <v>3372</v>
      </c>
    </row>
    <row r="73" spans="1:34" ht="14.25" customHeight="1" x14ac:dyDescent="0.25">
      <c r="A73" s="168" t="s">
        <v>3300</v>
      </c>
      <c r="B73" s="168" t="s">
        <v>26</v>
      </c>
      <c r="C73" s="168" t="s">
        <v>27</v>
      </c>
      <c r="D73" s="168" t="s">
        <v>28</v>
      </c>
      <c r="E73" s="168">
        <v>2021</v>
      </c>
      <c r="F73" s="168">
        <v>107</v>
      </c>
      <c r="G73" s="168" t="s">
        <v>2325</v>
      </c>
      <c r="H73" s="168">
        <v>3</v>
      </c>
      <c r="I73" s="168" t="s">
        <v>30</v>
      </c>
      <c r="J73" s="168" t="s">
        <v>1723</v>
      </c>
      <c r="K73" s="168" t="s">
        <v>32</v>
      </c>
      <c r="L73" s="168" t="s">
        <v>424</v>
      </c>
      <c r="M73" s="168" t="s">
        <v>3301</v>
      </c>
      <c r="N73" s="175" t="s">
        <v>2831</v>
      </c>
      <c r="O73" s="182" t="s">
        <v>2831</v>
      </c>
      <c r="P73" s="124"/>
      <c r="Q73" s="182" t="s">
        <v>3302</v>
      </c>
      <c r="R73" s="182" t="s">
        <v>3310</v>
      </c>
      <c r="S73" s="124" t="s">
        <v>3304</v>
      </c>
      <c r="T73" s="168" t="s">
        <v>3305</v>
      </c>
      <c r="U73" s="168">
        <v>1</v>
      </c>
      <c r="V73" s="124" t="s">
        <v>2740</v>
      </c>
      <c r="W73" s="168" t="s">
        <v>3306</v>
      </c>
      <c r="X73" s="168" t="s">
        <v>3311</v>
      </c>
      <c r="Y73" s="168" t="s">
        <v>42</v>
      </c>
      <c r="Z73" s="168" t="s">
        <v>1743</v>
      </c>
      <c r="AA73" s="17" t="s">
        <v>2804</v>
      </c>
      <c r="AB73" s="124" t="s">
        <v>2740</v>
      </c>
      <c r="AC73" s="19">
        <v>0</v>
      </c>
      <c r="AD73" s="19">
        <v>0</v>
      </c>
      <c r="AE73" s="103" t="s">
        <v>1743</v>
      </c>
      <c r="AF73" s="16">
        <v>44599</v>
      </c>
      <c r="AG73" s="17" t="s">
        <v>3371</v>
      </c>
      <c r="AH73" s="177" t="s">
        <v>3372</v>
      </c>
    </row>
    <row r="74" spans="1:34" ht="14.25" customHeight="1" x14ac:dyDescent="0.25">
      <c r="A74" s="168" t="s">
        <v>3300</v>
      </c>
      <c r="B74" s="168" t="s">
        <v>26</v>
      </c>
      <c r="C74" s="168" t="s">
        <v>27</v>
      </c>
      <c r="D74" s="168" t="s">
        <v>28</v>
      </c>
      <c r="E74" s="168">
        <v>2021</v>
      </c>
      <c r="F74" s="168">
        <v>107</v>
      </c>
      <c r="G74" s="168" t="s">
        <v>3140</v>
      </c>
      <c r="H74" s="168">
        <v>1</v>
      </c>
      <c r="I74" s="168" t="s">
        <v>30</v>
      </c>
      <c r="J74" s="168" t="s">
        <v>1723</v>
      </c>
      <c r="K74" s="168" t="s">
        <v>32</v>
      </c>
      <c r="L74" s="168" t="s">
        <v>424</v>
      </c>
      <c r="M74" s="168" t="s">
        <v>3312</v>
      </c>
      <c r="N74" s="175" t="s">
        <v>2831</v>
      </c>
      <c r="O74" s="175"/>
      <c r="P74" s="124"/>
      <c r="Q74" s="182" t="s">
        <v>3313</v>
      </c>
      <c r="R74" s="182" t="s">
        <v>3314</v>
      </c>
      <c r="S74" s="124" t="s">
        <v>3315</v>
      </c>
      <c r="T74" s="168" t="s">
        <v>3315</v>
      </c>
      <c r="U74" s="168">
        <v>1</v>
      </c>
      <c r="V74" s="124" t="s">
        <v>2740</v>
      </c>
      <c r="W74" s="168" t="s">
        <v>3306</v>
      </c>
      <c r="X74" s="168" t="s">
        <v>3095</v>
      </c>
      <c r="Y74" s="168" t="s">
        <v>42</v>
      </c>
      <c r="Z74" s="168" t="s">
        <v>1743</v>
      </c>
      <c r="AA74" s="17" t="s">
        <v>2804</v>
      </c>
      <c r="AB74" s="124" t="s">
        <v>2740</v>
      </c>
      <c r="AC74" s="19">
        <v>0</v>
      </c>
      <c r="AD74" s="19">
        <v>0</v>
      </c>
      <c r="AE74" s="103" t="s">
        <v>1743</v>
      </c>
      <c r="AF74" s="16">
        <v>44599</v>
      </c>
      <c r="AG74" s="17" t="s">
        <v>3371</v>
      </c>
      <c r="AH74" s="177" t="s">
        <v>3372</v>
      </c>
    </row>
    <row r="75" spans="1:34" ht="14.25" customHeight="1" x14ac:dyDescent="0.25">
      <c r="A75" s="168" t="s">
        <v>3300</v>
      </c>
      <c r="B75" s="168" t="s">
        <v>26</v>
      </c>
      <c r="C75" s="168" t="s">
        <v>27</v>
      </c>
      <c r="D75" s="168" t="s">
        <v>28</v>
      </c>
      <c r="E75" s="168">
        <v>2021</v>
      </c>
      <c r="F75" s="168">
        <v>107</v>
      </c>
      <c r="G75" s="168" t="s">
        <v>3140</v>
      </c>
      <c r="H75" s="168">
        <v>2</v>
      </c>
      <c r="I75" s="168" t="s">
        <v>30</v>
      </c>
      <c r="J75" s="168" t="s">
        <v>1723</v>
      </c>
      <c r="K75" s="168" t="s">
        <v>32</v>
      </c>
      <c r="L75" s="168" t="s">
        <v>424</v>
      </c>
      <c r="M75" s="168" t="s">
        <v>3312</v>
      </c>
      <c r="N75" s="175" t="s">
        <v>2831</v>
      </c>
      <c r="O75" s="175"/>
      <c r="P75" s="124"/>
      <c r="Q75" s="182" t="s">
        <v>3313</v>
      </c>
      <c r="R75" s="182" t="s">
        <v>3316</v>
      </c>
      <c r="S75" s="124" t="s">
        <v>3317</v>
      </c>
      <c r="T75" s="168" t="s">
        <v>3318</v>
      </c>
      <c r="U75" s="168">
        <v>1</v>
      </c>
      <c r="V75" s="124" t="s">
        <v>2740</v>
      </c>
      <c r="W75" s="168" t="s">
        <v>3319</v>
      </c>
      <c r="X75" s="168" t="s">
        <v>3311</v>
      </c>
      <c r="Y75" s="168" t="s">
        <v>42</v>
      </c>
      <c r="Z75" s="168" t="s">
        <v>1743</v>
      </c>
      <c r="AA75" s="17" t="s">
        <v>2804</v>
      </c>
      <c r="AB75" s="124" t="s">
        <v>2740</v>
      </c>
      <c r="AC75" s="19">
        <v>0</v>
      </c>
      <c r="AD75" s="19">
        <v>0</v>
      </c>
      <c r="AE75" s="103" t="s">
        <v>1743</v>
      </c>
      <c r="AF75" s="16">
        <v>44599</v>
      </c>
      <c r="AG75" s="17" t="s">
        <v>3371</v>
      </c>
      <c r="AH75" s="177" t="s">
        <v>3372</v>
      </c>
    </row>
    <row r="76" spans="1:34" ht="14.25" customHeight="1" x14ac:dyDescent="0.25">
      <c r="A76" s="168" t="s">
        <v>3300</v>
      </c>
      <c r="B76" s="168" t="s">
        <v>26</v>
      </c>
      <c r="C76" s="168" t="s">
        <v>27</v>
      </c>
      <c r="D76" s="168" t="s">
        <v>28</v>
      </c>
      <c r="E76" s="168">
        <v>2021</v>
      </c>
      <c r="F76" s="168">
        <v>107</v>
      </c>
      <c r="G76" s="168" t="s">
        <v>3320</v>
      </c>
      <c r="H76" s="168">
        <v>1</v>
      </c>
      <c r="I76" s="168" t="s">
        <v>30</v>
      </c>
      <c r="J76" s="168" t="s">
        <v>1723</v>
      </c>
      <c r="K76" s="168" t="s">
        <v>32</v>
      </c>
      <c r="L76" s="168" t="s">
        <v>424</v>
      </c>
      <c r="M76" s="168" t="s">
        <v>3321</v>
      </c>
      <c r="N76" s="175" t="s">
        <v>2831</v>
      </c>
      <c r="O76" s="182" t="s">
        <v>2831</v>
      </c>
      <c r="P76" s="124"/>
      <c r="Q76" s="182" t="s">
        <v>3322</v>
      </c>
      <c r="R76" s="182" t="s">
        <v>3323</v>
      </c>
      <c r="S76" s="124" t="s">
        <v>3324</v>
      </c>
      <c r="T76" s="168" t="s">
        <v>3325</v>
      </c>
      <c r="U76" s="168">
        <v>1</v>
      </c>
      <c r="V76" s="124" t="s">
        <v>2740</v>
      </c>
      <c r="W76" s="168" t="s">
        <v>3306</v>
      </c>
      <c r="X76" s="168" t="s">
        <v>3307</v>
      </c>
      <c r="Y76" s="168" t="s">
        <v>42</v>
      </c>
      <c r="Z76" s="168" t="s">
        <v>1743</v>
      </c>
      <c r="AA76" s="17" t="s">
        <v>2804</v>
      </c>
      <c r="AB76" s="124" t="s">
        <v>2740</v>
      </c>
      <c r="AC76" s="19">
        <v>0</v>
      </c>
      <c r="AD76" s="19">
        <v>0</v>
      </c>
      <c r="AE76" s="103" t="s">
        <v>1743</v>
      </c>
      <c r="AF76" s="16">
        <v>44599</v>
      </c>
      <c r="AG76" s="17" t="s">
        <v>3371</v>
      </c>
      <c r="AH76" s="177" t="s">
        <v>3372</v>
      </c>
    </row>
    <row r="77" spans="1:34" ht="14.25" customHeight="1" x14ac:dyDescent="0.25">
      <c r="A77" s="168" t="s">
        <v>3300</v>
      </c>
      <c r="B77" s="168" t="s">
        <v>26</v>
      </c>
      <c r="C77" s="168" t="s">
        <v>27</v>
      </c>
      <c r="D77" s="168" t="s">
        <v>28</v>
      </c>
      <c r="E77" s="168">
        <v>2021</v>
      </c>
      <c r="F77" s="168">
        <v>107</v>
      </c>
      <c r="G77" s="168" t="s">
        <v>3326</v>
      </c>
      <c r="H77" s="168">
        <v>1</v>
      </c>
      <c r="I77" s="168" t="s">
        <v>30</v>
      </c>
      <c r="J77" s="168" t="s">
        <v>1723</v>
      </c>
      <c r="K77" s="168" t="s">
        <v>32</v>
      </c>
      <c r="L77" s="168" t="s">
        <v>424</v>
      </c>
      <c r="M77" s="168" t="s">
        <v>3327</v>
      </c>
      <c r="N77" s="175" t="s">
        <v>2831</v>
      </c>
      <c r="O77" s="175"/>
      <c r="P77" s="124"/>
      <c r="Q77" s="182" t="s">
        <v>3328</v>
      </c>
      <c r="R77" s="182" t="s">
        <v>3329</v>
      </c>
      <c r="S77" s="124" t="s">
        <v>3330</v>
      </c>
      <c r="T77" s="168" t="s">
        <v>3331</v>
      </c>
      <c r="U77" s="168">
        <v>2</v>
      </c>
      <c r="V77" s="124" t="s">
        <v>2740</v>
      </c>
      <c r="W77" s="168" t="s">
        <v>3306</v>
      </c>
      <c r="X77" s="168" t="s">
        <v>3311</v>
      </c>
      <c r="Y77" s="168" t="s">
        <v>42</v>
      </c>
      <c r="Z77" s="168" t="s">
        <v>1743</v>
      </c>
      <c r="AA77" s="17" t="s">
        <v>2804</v>
      </c>
      <c r="AB77" s="124" t="s">
        <v>2740</v>
      </c>
      <c r="AC77" s="19">
        <v>0</v>
      </c>
      <c r="AD77" s="19">
        <v>0</v>
      </c>
      <c r="AE77" s="103" t="s">
        <v>1743</v>
      </c>
      <c r="AF77" s="16">
        <v>44599</v>
      </c>
      <c r="AG77" s="17" t="s">
        <v>3371</v>
      </c>
      <c r="AH77" s="177" t="s">
        <v>3372</v>
      </c>
    </row>
    <row r="78" spans="1:34" ht="14.25" customHeight="1" x14ac:dyDescent="0.25">
      <c r="A78" s="168" t="s">
        <v>3300</v>
      </c>
      <c r="B78" s="168" t="s">
        <v>26</v>
      </c>
      <c r="C78" s="168" t="s">
        <v>27</v>
      </c>
      <c r="D78" s="168" t="s">
        <v>28</v>
      </c>
      <c r="E78" s="168">
        <v>2021</v>
      </c>
      <c r="F78" s="168">
        <v>107</v>
      </c>
      <c r="G78" s="168" t="s">
        <v>3326</v>
      </c>
      <c r="H78" s="168">
        <v>2</v>
      </c>
      <c r="I78" s="168" t="s">
        <v>30</v>
      </c>
      <c r="J78" s="168" t="s">
        <v>1723</v>
      </c>
      <c r="K78" s="168" t="s">
        <v>32</v>
      </c>
      <c r="L78" s="168" t="s">
        <v>424</v>
      </c>
      <c r="M78" s="168" t="s">
        <v>3327</v>
      </c>
      <c r="N78" s="175" t="s">
        <v>2831</v>
      </c>
      <c r="O78" s="175"/>
      <c r="P78" s="124"/>
      <c r="Q78" s="182" t="s">
        <v>3328</v>
      </c>
      <c r="R78" s="182" t="s">
        <v>3332</v>
      </c>
      <c r="S78" s="124" t="s">
        <v>3333</v>
      </c>
      <c r="T78" s="168" t="s">
        <v>3334</v>
      </c>
      <c r="U78" s="168">
        <v>1</v>
      </c>
      <c r="V78" s="124" t="s">
        <v>2740</v>
      </c>
      <c r="W78" s="168" t="s">
        <v>3306</v>
      </c>
      <c r="X78" s="168" t="s">
        <v>3311</v>
      </c>
      <c r="Y78" s="168" t="s">
        <v>42</v>
      </c>
      <c r="Z78" s="168" t="s">
        <v>1743</v>
      </c>
      <c r="AA78" s="17" t="s">
        <v>2804</v>
      </c>
      <c r="AB78" s="124" t="s">
        <v>2740</v>
      </c>
      <c r="AC78" s="19">
        <v>0</v>
      </c>
      <c r="AD78" s="19">
        <v>0</v>
      </c>
      <c r="AE78" s="103" t="s">
        <v>1743</v>
      </c>
      <c r="AF78" s="16">
        <v>44599</v>
      </c>
      <c r="AG78" s="17" t="s">
        <v>3371</v>
      </c>
      <c r="AH78" s="177" t="s">
        <v>3372</v>
      </c>
    </row>
    <row r="79" spans="1:34" ht="14.25" customHeight="1" x14ac:dyDescent="0.25">
      <c r="A79" s="168" t="s">
        <v>3300</v>
      </c>
      <c r="B79" s="168" t="s">
        <v>26</v>
      </c>
      <c r="C79" s="168" t="s">
        <v>27</v>
      </c>
      <c r="D79" s="168" t="s">
        <v>28</v>
      </c>
      <c r="E79" s="168">
        <v>2021</v>
      </c>
      <c r="F79" s="168">
        <v>107</v>
      </c>
      <c r="G79" s="168" t="s">
        <v>3335</v>
      </c>
      <c r="H79" s="168">
        <v>1</v>
      </c>
      <c r="I79" s="168" t="s">
        <v>30</v>
      </c>
      <c r="J79" s="168" t="s">
        <v>1723</v>
      </c>
      <c r="K79" s="168" t="s">
        <v>32</v>
      </c>
      <c r="L79" s="168" t="s">
        <v>424</v>
      </c>
      <c r="M79" s="168" t="s">
        <v>3336</v>
      </c>
      <c r="N79" s="175" t="s">
        <v>2831</v>
      </c>
      <c r="O79" s="175"/>
      <c r="P79" s="124"/>
      <c r="Q79" s="182" t="s">
        <v>3337</v>
      </c>
      <c r="R79" s="182" t="s">
        <v>3338</v>
      </c>
      <c r="S79" s="124" t="s">
        <v>3339</v>
      </c>
      <c r="T79" s="168" t="s">
        <v>3340</v>
      </c>
      <c r="U79" s="168">
        <v>1</v>
      </c>
      <c r="V79" s="124" t="s">
        <v>2740</v>
      </c>
      <c r="W79" s="168" t="s">
        <v>3306</v>
      </c>
      <c r="X79" s="168" t="s">
        <v>3311</v>
      </c>
      <c r="Y79" s="168" t="s">
        <v>42</v>
      </c>
      <c r="Z79" s="168" t="s">
        <v>1743</v>
      </c>
      <c r="AA79" s="17" t="s">
        <v>2804</v>
      </c>
      <c r="AB79" s="124" t="s">
        <v>2740</v>
      </c>
      <c r="AC79" s="19">
        <v>0</v>
      </c>
      <c r="AD79" s="19">
        <v>0</v>
      </c>
      <c r="AE79" s="103" t="s">
        <v>1743</v>
      </c>
      <c r="AF79" s="16">
        <v>44599</v>
      </c>
      <c r="AG79" s="17" t="s">
        <v>3371</v>
      </c>
      <c r="AH79" s="177" t="s">
        <v>3372</v>
      </c>
    </row>
    <row r="80" spans="1:34" ht="14.25" customHeight="1" x14ac:dyDescent="0.25">
      <c r="A80" s="168" t="s">
        <v>3300</v>
      </c>
      <c r="B80" s="168" t="s">
        <v>26</v>
      </c>
      <c r="C80" s="168" t="s">
        <v>27</v>
      </c>
      <c r="D80" s="168" t="s">
        <v>28</v>
      </c>
      <c r="E80" s="168">
        <v>2021</v>
      </c>
      <c r="F80" s="168">
        <v>107</v>
      </c>
      <c r="G80" s="168" t="s">
        <v>3341</v>
      </c>
      <c r="H80" s="168">
        <v>1</v>
      </c>
      <c r="I80" s="168" t="s">
        <v>30</v>
      </c>
      <c r="J80" s="168" t="s">
        <v>1723</v>
      </c>
      <c r="K80" s="168" t="s">
        <v>32</v>
      </c>
      <c r="L80" s="168" t="s">
        <v>424</v>
      </c>
      <c r="M80" s="168" t="s">
        <v>3342</v>
      </c>
      <c r="N80" s="175" t="s">
        <v>2831</v>
      </c>
      <c r="O80" s="182" t="s">
        <v>2831</v>
      </c>
      <c r="P80" s="124"/>
      <c r="Q80" s="182" t="s">
        <v>3343</v>
      </c>
      <c r="R80" s="182" t="s">
        <v>3344</v>
      </c>
      <c r="S80" s="124" t="s">
        <v>3345</v>
      </c>
      <c r="T80" s="168" t="s">
        <v>3346</v>
      </c>
      <c r="U80" s="168">
        <v>1</v>
      </c>
      <c r="V80" s="124" t="s">
        <v>3347</v>
      </c>
      <c r="W80" s="168" t="s">
        <v>3306</v>
      </c>
      <c r="X80" s="168" t="s">
        <v>3348</v>
      </c>
      <c r="Y80" s="168" t="s">
        <v>42</v>
      </c>
      <c r="Z80" s="168" t="s">
        <v>1743</v>
      </c>
      <c r="AA80" s="185" t="s">
        <v>3349</v>
      </c>
      <c r="AB80" s="124" t="s">
        <v>3347</v>
      </c>
      <c r="AC80" s="19">
        <v>0</v>
      </c>
      <c r="AD80" s="19">
        <v>0</v>
      </c>
      <c r="AE80" s="103" t="s">
        <v>1743</v>
      </c>
      <c r="AF80" s="16"/>
      <c r="AG80" s="17"/>
      <c r="AH80" s="177"/>
    </row>
  </sheetData>
  <autoFilter ref="A2:AH80"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
  <sheetViews>
    <sheetView topLeftCell="A13" zoomScaleNormal="100" workbookViewId="0">
      <selection activeCell="B18" sqref="B18:B20"/>
    </sheetView>
  </sheetViews>
  <sheetFormatPr baseColWidth="10" defaultRowHeight="15" x14ac:dyDescent="0.25"/>
  <cols>
    <col min="1" max="1" width="11.42578125" customWidth="1"/>
    <col min="2" max="2" width="32" customWidth="1"/>
    <col min="3" max="3" width="23.85546875" customWidth="1"/>
  </cols>
  <sheetData>
    <row r="1" spans="1:8" ht="23.25" hidden="1" x14ac:dyDescent="0.35">
      <c r="A1" s="206">
        <v>2020</v>
      </c>
      <c r="B1" s="207"/>
      <c r="C1" s="207"/>
      <c r="D1" s="207"/>
      <c r="E1" s="207"/>
      <c r="F1" s="207"/>
      <c r="G1" s="207"/>
      <c r="H1" s="208"/>
    </row>
    <row r="2" spans="1:8" ht="15" hidden="1" customHeight="1" x14ac:dyDescent="0.25">
      <c r="A2" s="204" t="s">
        <v>12</v>
      </c>
      <c r="B2" s="205" t="s">
        <v>2882</v>
      </c>
      <c r="C2" s="201" t="s">
        <v>13</v>
      </c>
      <c r="D2" s="211" t="s">
        <v>2883</v>
      </c>
      <c r="E2" s="213" t="s">
        <v>2884</v>
      </c>
      <c r="F2" s="214"/>
      <c r="G2" s="215"/>
      <c r="H2" s="209" t="s">
        <v>2907</v>
      </c>
    </row>
    <row r="3" spans="1:8" hidden="1" x14ac:dyDescent="0.25">
      <c r="A3" s="204"/>
      <c r="B3" s="205"/>
      <c r="C3" s="201"/>
      <c r="D3" s="212"/>
      <c r="E3" s="102" t="s">
        <v>2887</v>
      </c>
      <c r="F3" s="102" t="s">
        <v>2888</v>
      </c>
      <c r="G3" s="102" t="s">
        <v>2889</v>
      </c>
      <c r="H3" s="210"/>
    </row>
    <row r="4" spans="1:8" ht="39.75" hidden="1" customHeight="1" x14ac:dyDescent="0.25">
      <c r="A4" s="202" t="s">
        <v>2905</v>
      </c>
      <c r="B4" s="203" t="s">
        <v>2891</v>
      </c>
      <c r="C4" s="97" t="s">
        <v>68</v>
      </c>
      <c r="D4" s="72">
        <v>0.15</v>
      </c>
      <c r="E4" s="128">
        <v>0.87</v>
      </c>
      <c r="F4" s="128">
        <v>0.85</v>
      </c>
      <c r="G4" s="128"/>
      <c r="H4" s="148">
        <f>+AVERAGE(E4,F4)</f>
        <v>0.86</v>
      </c>
    </row>
    <row r="5" spans="1:8" ht="50.25" hidden="1" customHeight="1" x14ac:dyDescent="0.25">
      <c r="A5" s="202"/>
      <c r="B5" s="203"/>
      <c r="C5" s="97" t="s">
        <v>2893</v>
      </c>
      <c r="D5" s="72">
        <v>0.1</v>
      </c>
      <c r="E5" s="128">
        <v>0.92</v>
      </c>
      <c r="F5" s="129">
        <v>0.89</v>
      </c>
      <c r="G5" s="128"/>
      <c r="H5" s="148">
        <f>+AVERAGE(E5,F5)</f>
        <v>0.90500000000000003</v>
      </c>
    </row>
    <row r="6" spans="1:8" ht="47.25" hidden="1" customHeight="1" x14ac:dyDescent="0.25">
      <c r="A6" s="202"/>
      <c r="B6" s="203"/>
      <c r="C6" s="97" t="s">
        <v>424</v>
      </c>
      <c r="D6" s="72">
        <v>0.75</v>
      </c>
      <c r="E6" s="128">
        <v>0.87</v>
      </c>
      <c r="F6" s="128"/>
      <c r="G6" s="128">
        <v>0.9</v>
      </c>
      <c r="H6" s="149">
        <f>+AVERAGE(E6,G6)</f>
        <v>0.88500000000000001</v>
      </c>
    </row>
    <row r="7" spans="1:8" ht="129.75" hidden="1" customHeight="1" x14ac:dyDescent="0.25">
      <c r="A7" s="150" t="s">
        <v>2894</v>
      </c>
      <c r="B7" s="145" t="s">
        <v>2895</v>
      </c>
      <c r="C7" s="127" t="s">
        <v>2896</v>
      </c>
      <c r="D7" s="72">
        <v>1</v>
      </c>
      <c r="E7" s="128">
        <v>0.89</v>
      </c>
      <c r="F7" s="128">
        <v>0.98</v>
      </c>
      <c r="G7" s="128"/>
      <c r="H7" s="148">
        <f>+AVERAGE(E7,F7)</f>
        <v>0.93500000000000005</v>
      </c>
    </row>
    <row r="8" spans="1:8" ht="45" hidden="1" customHeight="1" x14ac:dyDescent="0.25">
      <c r="A8" s="202" t="s">
        <v>2908</v>
      </c>
      <c r="B8" s="203" t="s">
        <v>2898</v>
      </c>
      <c r="C8" s="97" t="s">
        <v>1287</v>
      </c>
      <c r="D8" s="72">
        <v>0.6</v>
      </c>
      <c r="E8" s="128">
        <v>0.75</v>
      </c>
      <c r="F8" s="128"/>
      <c r="G8" s="128"/>
      <c r="H8" s="149">
        <f>+E8</f>
        <v>0.75</v>
      </c>
    </row>
    <row r="9" spans="1:8" ht="56.25" hidden="1" customHeight="1" x14ac:dyDescent="0.25">
      <c r="A9" s="202"/>
      <c r="B9" s="203"/>
      <c r="C9" s="97" t="s">
        <v>2906</v>
      </c>
      <c r="D9" s="72">
        <v>0.1</v>
      </c>
      <c r="E9" s="128">
        <v>0.77500000000000002</v>
      </c>
      <c r="F9" s="128">
        <v>0.81699999999999995</v>
      </c>
      <c r="G9" s="128"/>
      <c r="H9" s="148">
        <f>+AVERAGE(E9,F9)</f>
        <v>0.79600000000000004</v>
      </c>
    </row>
    <row r="10" spans="1:8" ht="55.5" hidden="1" customHeight="1" x14ac:dyDescent="0.25">
      <c r="A10" s="202"/>
      <c r="B10" s="203"/>
      <c r="C10" s="97" t="s">
        <v>2899</v>
      </c>
      <c r="D10" s="72">
        <v>0.1</v>
      </c>
      <c r="E10" s="128" t="s">
        <v>33</v>
      </c>
      <c r="F10" s="128"/>
      <c r="G10" s="128"/>
      <c r="H10" s="149" t="s">
        <v>33</v>
      </c>
    </row>
    <row r="11" spans="1:8" ht="57" hidden="1" customHeight="1" thickBot="1" x14ac:dyDescent="0.3">
      <c r="A11" s="216"/>
      <c r="B11" s="217"/>
      <c r="C11" s="151" t="s">
        <v>926</v>
      </c>
      <c r="D11" s="152">
        <v>0.2</v>
      </c>
      <c r="E11" s="153">
        <v>0.76400000000000001</v>
      </c>
      <c r="F11" s="153"/>
      <c r="G11" s="153"/>
      <c r="H11" s="154">
        <f>+E11</f>
        <v>0.76400000000000001</v>
      </c>
    </row>
    <row r="12" spans="1:8" ht="21" hidden="1" x14ac:dyDescent="0.35">
      <c r="E12" s="130" t="s">
        <v>2909</v>
      </c>
      <c r="F12" s="130"/>
      <c r="G12" s="130"/>
      <c r="H12" s="131" t="s">
        <v>2910</v>
      </c>
    </row>
    <row r="14" spans="1:8" ht="15.75" thickBot="1" x14ac:dyDescent="0.3"/>
    <row r="15" spans="1:8" ht="23.25" x14ac:dyDescent="0.35">
      <c r="A15" s="206" t="s">
        <v>3039</v>
      </c>
      <c r="B15" s="207"/>
      <c r="C15" s="207"/>
      <c r="D15" s="207"/>
      <c r="E15" s="207"/>
      <c r="F15" s="207"/>
      <c r="G15" s="207"/>
      <c r="H15" s="208"/>
    </row>
    <row r="16" spans="1:8" x14ac:dyDescent="0.25">
      <c r="A16" s="204" t="s">
        <v>12</v>
      </c>
      <c r="B16" s="205" t="s">
        <v>2882</v>
      </c>
      <c r="C16" s="201" t="s">
        <v>13</v>
      </c>
      <c r="D16" s="211" t="s">
        <v>2883</v>
      </c>
      <c r="E16" s="213" t="s">
        <v>2884</v>
      </c>
      <c r="F16" s="214"/>
      <c r="G16" s="215"/>
      <c r="H16" s="209" t="s">
        <v>2907</v>
      </c>
    </row>
    <row r="17" spans="1:8" x14ac:dyDescent="0.25">
      <c r="A17" s="204"/>
      <c r="B17" s="205"/>
      <c r="C17" s="201"/>
      <c r="D17" s="212"/>
      <c r="E17" s="102" t="s">
        <v>2887</v>
      </c>
      <c r="F17" s="102" t="s">
        <v>2888</v>
      </c>
      <c r="G17" s="102" t="s">
        <v>2889</v>
      </c>
      <c r="H17" s="210"/>
    </row>
    <row r="18" spans="1:8" ht="42" customHeight="1" x14ac:dyDescent="0.25">
      <c r="A18" s="202" t="s">
        <v>2905</v>
      </c>
      <c r="B18" s="203" t="s">
        <v>2891</v>
      </c>
      <c r="C18" s="97" t="s">
        <v>68</v>
      </c>
      <c r="D18" s="72">
        <v>0.15</v>
      </c>
      <c r="E18" s="128"/>
      <c r="F18" s="128"/>
      <c r="G18" s="128"/>
      <c r="H18" s="148" t="e">
        <f>+AVERAGE(E18,F18)</f>
        <v>#DIV/0!</v>
      </c>
    </row>
    <row r="19" spans="1:8" ht="42" customHeight="1" x14ac:dyDescent="0.25">
      <c r="A19" s="202"/>
      <c r="B19" s="203"/>
      <c r="C19" s="97" t="s">
        <v>2893</v>
      </c>
      <c r="D19" s="72">
        <v>0.1</v>
      </c>
      <c r="E19" s="128"/>
      <c r="F19" s="128"/>
      <c r="G19" s="128"/>
      <c r="H19" s="148" t="e">
        <f>+AVERAGE(E19,F19)</f>
        <v>#DIV/0!</v>
      </c>
    </row>
    <row r="20" spans="1:8" ht="42" customHeight="1" x14ac:dyDescent="0.25">
      <c r="A20" s="202"/>
      <c r="B20" s="203"/>
      <c r="C20" s="97" t="s">
        <v>424</v>
      </c>
      <c r="D20" s="72">
        <v>0.75</v>
      </c>
      <c r="E20" s="128"/>
      <c r="F20" s="128"/>
      <c r="G20" s="128"/>
      <c r="H20" s="149" t="e">
        <f>+AVERAGE(E20,G20)</f>
        <v>#DIV/0!</v>
      </c>
    </row>
    <row r="21" spans="1:8" ht="84" x14ac:dyDescent="0.25">
      <c r="A21" s="150" t="s">
        <v>2894</v>
      </c>
      <c r="B21" s="145" t="s">
        <v>2895</v>
      </c>
      <c r="C21" s="127" t="s">
        <v>2896</v>
      </c>
      <c r="D21" s="72">
        <v>1</v>
      </c>
      <c r="E21" s="128"/>
      <c r="F21" s="128"/>
      <c r="G21" s="128"/>
      <c r="H21" s="148" t="e">
        <f>+AVERAGE(E21,F21)</f>
        <v>#DIV/0!</v>
      </c>
    </row>
    <row r="22" spans="1:8" ht="45" customHeight="1" x14ac:dyDescent="0.25">
      <c r="A22" s="202" t="s">
        <v>2908</v>
      </c>
      <c r="B22" s="203" t="s">
        <v>2898</v>
      </c>
      <c r="C22" s="97" t="s">
        <v>1287</v>
      </c>
      <c r="D22" s="72">
        <v>0.7</v>
      </c>
      <c r="E22" s="128"/>
      <c r="F22" s="128"/>
      <c r="G22" s="128"/>
      <c r="H22" s="149">
        <f>+E22</f>
        <v>0</v>
      </c>
    </row>
    <row r="23" spans="1:8" ht="45" customHeight="1" x14ac:dyDescent="0.25">
      <c r="A23" s="202"/>
      <c r="B23" s="203"/>
      <c r="C23" s="97" t="s">
        <v>2906</v>
      </c>
      <c r="D23" s="72">
        <v>0.1</v>
      </c>
      <c r="E23" s="128"/>
      <c r="F23" s="128"/>
      <c r="G23" s="128"/>
      <c r="H23" s="148" t="e">
        <f>+AVERAGE(E23,F23)</f>
        <v>#DIV/0!</v>
      </c>
    </row>
    <row r="24" spans="1:8" ht="45" customHeight="1" x14ac:dyDescent="0.25">
      <c r="A24" s="202"/>
      <c r="B24" s="203"/>
      <c r="C24" s="97" t="s">
        <v>2899</v>
      </c>
      <c r="D24" s="72" t="s">
        <v>33</v>
      </c>
      <c r="E24" s="128" t="s">
        <v>33</v>
      </c>
      <c r="F24" s="128"/>
      <c r="G24" s="128"/>
      <c r="H24" s="149" t="s">
        <v>33</v>
      </c>
    </row>
    <row r="25" spans="1:8" ht="45" customHeight="1" x14ac:dyDescent="0.25">
      <c r="A25" s="202"/>
      <c r="B25" s="203"/>
      <c r="C25" s="97" t="s">
        <v>926</v>
      </c>
      <c r="D25" s="72">
        <v>0.2</v>
      </c>
      <c r="E25" s="128"/>
      <c r="F25" s="128"/>
      <c r="G25" s="128"/>
      <c r="H25" s="149">
        <f>+E25</f>
        <v>0</v>
      </c>
    </row>
    <row r="26" spans="1:8" ht="21.75" thickBot="1" x14ac:dyDescent="0.4">
      <c r="A26" s="155"/>
      <c r="B26" s="156"/>
      <c r="C26" s="156"/>
      <c r="D26" s="156"/>
      <c r="E26" s="157" t="s">
        <v>2909</v>
      </c>
      <c r="F26" s="157"/>
      <c r="G26" s="157"/>
      <c r="H26" s="158" t="s">
        <v>2910</v>
      </c>
    </row>
  </sheetData>
  <mergeCells count="22">
    <mergeCell ref="A1:H1"/>
    <mergeCell ref="A15:H15"/>
    <mergeCell ref="H16:H17"/>
    <mergeCell ref="A18:A20"/>
    <mergeCell ref="B18:B20"/>
    <mergeCell ref="D16:D17"/>
    <mergeCell ref="E16:G16"/>
    <mergeCell ref="E2:G2"/>
    <mergeCell ref="H2:H3"/>
    <mergeCell ref="A4:A6"/>
    <mergeCell ref="B4:B6"/>
    <mergeCell ref="A8:A11"/>
    <mergeCell ref="B8:B11"/>
    <mergeCell ref="D2:D3"/>
    <mergeCell ref="A2:A3"/>
    <mergeCell ref="B2:B3"/>
    <mergeCell ref="C2:C3"/>
    <mergeCell ref="A22:A25"/>
    <mergeCell ref="B22:B25"/>
    <mergeCell ref="A16:A17"/>
    <mergeCell ref="B16:B17"/>
    <mergeCell ref="C16:C17"/>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
  <sheetViews>
    <sheetView workbookViewId="0">
      <selection activeCell="A91" sqref="A91"/>
    </sheetView>
  </sheetViews>
  <sheetFormatPr baseColWidth="10" defaultRowHeight="15" x14ac:dyDescent="0.25"/>
  <cols>
    <col min="1" max="1" width="22.42578125" bestFit="1" customWidth="1"/>
    <col min="2" max="2" width="25.42578125" customWidth="1"/>
  </cols>
  <sheetData>
    <row r="1" spans="1:2" x14ac:dyDescent="0.25">
      <c r="A1" s="8" t="s">
        <v>24</v>
      </c>
      <c r="B1" t="s">
        <v>1743</v>
      </c>
    </row>
    <row r="3" spans="1:2" x14ac:dyDescent="0.25">
      <c r="A3" s="8" t="s">
        <v>2815</v>
      </c>
      <c r="B3" t="s">
        <v>2811</v>
      </c>
    </row>
    <row r="4" spans="1:2" x14ac:dyDescent="0.25">
      <c r="A4" s="21" t="s">
        <v>32</v>
      </c>
      <c r="B4" s="9">
        <v>17</v>
      </c>
    </row>
    <row r="5" spans="1:2" x14ac:dyDescent="0.25">
      <c r="A5" s="24" t="s">
        <v>424</v>
      </c>
      <c r="B5" s="9">
        <v>17</v>
      </c>
    </row>
    <row r="6" spans="1:2" x14ac:dyDescent="0.25">
      <c r="A6" s="21" t="s">
        <v>2810</v>
      </c>
      <c r="B6" s="9">
        <v>17</v>
      </c>
    </row>
    <row r="18" spans="1:6" ht="65.25" customHeight="1" x14ac:dyDescent="0.35">
      <c r="A18" s="218" t="s">
        <v>3038</v>
      </c>
      <c r="B18" s="218"/>
      <c r="C18" s="218"/>
      <c r="D18" s="218"/>
      <c r="E18" s="218"/>
      <c r="F18" s="218"/>
    </row>
    <row r="19" spans="1:6" ht="60" x14ac:dyDescent="0.25">
      <c r="A19" s="159" t="s">
        <v>3036</v>
      </c>
      <c r="B19" s="159" t="s">
        <v>2984</v>
      </c>
      <c r="C19" s="159" t="s">
        <v>3033</v>
      </c>
      <c r="D19" s="159" t="s">
        <v>3034</v>
      </c>
      <c r="E19" s="159" t="s">
        <v>3035</v>
      </c>
      <c r="F19" s="159" t="s">
        <v>3037</v>
      </c>
    </row>
    <row r="20" spans="1:6" x14ac:dyDescent="0.25">
      <c r="A20" s="160" t="s">
        <v>1017</v>
      </c>
      <c r="B20" s="161">
        <v>12</v>
      </c>
      <c r="C20" s="161">
        <v>0</v>
      </c>
      <c r="D20" s="161">
        <v>12</v>
      </c>
      <c r="E20" s="161">
        <v>0</v>
      </c>
      <c r="F20" s="163">
        <f>+D20/(B20-C20)</f>
        <v>1</v>
      </c>
    </row>
    <row r="21" spans="1:6" x14ac:dyDescent="0.25">
      <c r="A21" s="147" t="s">
        <v>3028</v>
      </c>
      <c r="B21">
        <v>12</v>
      </c>
      <c r="C21">
        <v>0</v>
      </c>
      <c r="D21">
        <v>12</v>
      </c>
      <c r="E21">
        <v>0</v>
      </c>
      <c r="F21" s="162">
        <f t="shared" ref="F21:F28" si="0">+D21/(B21-C21)</f>
        <v>1</v>
      </c>
    </row>
    <row r="22" spans="1:6" x14ac:dyDescent="0.25">
      <c r="A22" s="160" t="s">
        <v>1286</v>
      </c>
      <c r="B22" s="161">
        <v>18</v>
      </c>
      <c r="C22" s="161">
        <v>0</v>
      </c>
      <c r="D22" s="161">
        <v>15</v>
      </c>
      <c r="E22" s="161">
        <v>3</v>
      </c>
      <c r="F22" s="163">
        <f t="shared" si="0"/>
        <v>0.83333333333333337</v>
      </c>
    </row>
    <row r="23" spans="1:6" x14ac:dyDescent="0.25">
      <c r="A23" s="147" t="s">
        <v>3029</v>
      </c>
      <c r="B23">
        <v>8</v>
      </c>
      <c r="C23">
        <v>0</v>
      </c>
      <c r="D23">
        <v>5</v>
      </c>
      <c r="E23">
        <v>3</v>
      </c>
      <c r="F23" s="164">
        <f t="shared" si="0"/>
        <v>0.625</v>
      </c>
    </row>
    <row r="24" spans="1:6" x14ac:dyDescent="0.25">
      <c r="A24" s="147" t="s">
        <v>3030</v>
      </c>
      <c r="B24">
        <v>10</v>
      </c>
      <c r="C24">
        <v>0</v>
      </c>
      <c r="D24">
        <v>10</v>
      </c>
      <c r="E24">
        <v>0</v>
      </c>
      <c r="F24" s="162">
        <f t="shared" si="0"/>
        <v>1</v>
      </c>
    </row>
    <row r="25" spans="1:6" x14ac:dyDescent="0.25">
      <c r="A25" s="160" t="s">
        <v>32</v>
      </c>
      <c r="B25" s="161">
        <v>45</v>
      </c>
      <c r="C25" s="161">
        <v>17</v>
      </c>
      <c r="D25" s="161">
        <v>27</v>
      </c>
      <c r="E25" s="161">
        <v>1</v>
      </c>
      <c r="F25" s="163">
        <f t="shared" si="0"/>
        <v>0.9642857142857143</v>
      </c>
    </row>
    <row r="26" spans="1:6" x14ac:dyDescent="0.25">
      <c r="A26" s="147" t="s">
        <v>3031</v>
      </c>
      <c r="B26">
        <v>14</v>
      </c>
      <c r="C26">
        <v>0</v>
      </c>
      <c r="D26">
        <v>13</v>
      </c>
      <c r="E26">
        <v>1</v>
      </c>
      <c r="F26" s="162">
        <f t="shared" si="0"/>
        <v>0.9285714285714286</v>
      </c>
    </row>
    <row r="27" spans="1:6" x14ac:dyDescent="0.25">
      <c r="A27" s="147" t="s">
        <v>3032</v>
      </c>
      <c r="B27">
        <v>31</v>
      </c>
      <c r="C27">
        <v>17</v>
      </c>
      <c r="D27">
        <v>14</v>
      </c>
      <c r="E27">
        <v>0</v>
      </c>
      <c r="F27" s="165">
        <f t="shared" si="0"/>
        <v>1</v>
      </c>
    </row>
    <row r="28" spans="1:6" x14ac:dyDescent="0.25">
      <c r="A28" s="146" t="s">
        <v>2810</v>
      </c>
      <c r="B28" s="161">
        <v>75</v>
      </c>
      <c r="C28" s="161">
        <v>17</v>
      </c>
      <c r="D28" s="161">
        <v>54</v>
      </c>
      <c r="E28" s="161">
        <v>4</v>
      </c>
      <c r="F28" s="163">
        <f t="shared" si="0"/>
        <v>0.93103448275862066</v>
      </c>
    </row>
  </sheetData>
  <mergeCells count="1">
    <mergeCell ref="A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8"/>
  <sheetViews>
    <sheetView view="pageBreakPreview" zoomScale="90" zoomScaleNormal="100" zoomScaleSheetLayoutView="90" workbookViewId="0">
      <selection activeCell="A4" sqref="A4"/>
    </sheetView>
  </sheetViews>
  <sheetFormatPr baseColWidth="10" defaultColWidth="11.42578125" defaultRowHeight="12" x14ac:dyDescent="0.2"/>
  <cols>
    <col min="1" max="1" width="12.5703125" style="28" customWidth="1"/>
    <col min="2" max="2" width="11.28515625" style="28" customWidth="1"/>
    <col min="3" max="3" width="17.42578125" style="28" customWidth="1"/>
    <col min="4" max="4" width="67.5703125" style="28" customWidth="1"/>
    <col min="5" max="5" width="17.5703125" style="28" customWidth="1"/>
    <col min="6" max="6" width="31" style="28" customWidth="1"/>
    <col min="7" max="7" width="49.140625" style="28" customWidth="1"/>
    <col min="8" max="8" width="42" style="28" customWidth="1"/>
    <col min="9" max="9" width="14.140625" style="28" customWidth="1"/>
    <col min="10" max="16384" width="11.42578125" style="28"/>
  </cols>
  <sheetData>
    <row r="1" spans="1:14" s="26" customFormat="1" ht="12.75" thickBot="1" x14ac:dyDescent="0.25">
      <c r="A1" s="25" t="s">
        <v>2845</v>
      </c>
      <c r="B1" s="25"/>
      <c r="C1" s="25"/>
      <c r="F1" s="201" t="s">
        <v>12</v>
      </c>
      <c r="G1" s="205" t="s">
        <v>2882</v>
      </c>
      <c r="H1" s="201" t="s">
        <v>13</v>
      </c>
      <c r="I1" s="101" t="s">
        <v>2883</v>
      </c>
      <c r="J1" s="213" t="s">
        <v>2884</v>
      </c>
      <c r="K1" s="214"/>
      <c r="L1" s="215"/>
      <c r="M1" s="230" t="s">
        <v>2885</v>
      </c>
      <c r="N1" s="211" t="s">
        <v>2886</v>
      </c>
    </row>
    <row r="2" spans="1:14" ht="12.75" thickBot="1" x14ac:dyDescent="0.25">
      <c r="A2" s="169" t="s">
        <v>2855</v>
      </c>
      <c r="B2" s="170" t="s">
        <v>2856</v>
      </c>
      <c r="C2" s="27" t="s">
        <v>2857</v>
      </c>
      <c r="F2" s="201"/>
      <c r="G2" s="205"/>
      <c r="H2" s="201"/>
      <c r="I2" s="73"/>
      <c r="J2" s="102" t="s">
        <v>2887</v>
      </c>
      <c r="K2" s="102" t="s">
        <v>2888</v>
      </c>
      <c r="L2" s="102" t="s">
        <v>2889</v>
      </c>
      <c r="M2" s="231"/>
      <c r="N2" s="212"/>
    </row>
    <row r="3" spans="1:14" ht="15" customHeight="1" thickBot="1" x14ac:dyDescent="0.25">
      <c r="A3" s="171">
        <v>2019</v>
      </c>
      <c r="B3" s="172">
        <v>14</v>
      </c>
      <c r="C3" s="29">
        <v>33</v>
      </c>
      <c r="F3" s="203" t="s">
        <v>2890</v>
      </c>
      <c r="G3" s="203" t="s">
        <v>2891</v>
      </c>
      <c r="H3" s="97" t="s">
        <v>68</v>
      </c>
      <c r="I3" s="72">
        <v>0.2</v>
      </c>
      <c r="J3" s="97" t="s">
        <v>2831</v>
      </c>
      <c r="K3" s="97" t="s">
        <v>2831</v>
      </c>
      <c r="L3" s="97"/>
      <c r="M3" s="97" t="s">
        <v>2892</v>
      </c>
      <c r="N3" s="99">
        <v>9.5000000000000001E-2</v>
      </c>
    </row>
    <row r="4" spans="1:14" ht="15" customHeight="1" x14ac:dyDescent="0.2">
      <c r="A4" s="173" t="s">
        <v>2810</v>
      </c>
      <c r="B4" s="174">
        <v>14</v>
      </c>
      <c r="C4" s="29">
        <v>34</v>
      </c>
      <c r="F4" s="203"/>
      <c r="G4" s="203"/>
      <c r="H4" s="97" t="s">
        <v>2893</v>
      </c>
      <c r="I4" s="72">
        <v>0.1</v>
      </c>
      <c r="J4" s="97" t="s">
        <v>2831</v>
      </c>
      <c r="K4" s="97"/>
      <c r="L4" s="97"/>
      <c r="M4" s="72">
        <v>0.90759999999999996</v>
      </c>
      <c r="N4" s="99">
        <v>0.91</v>
      </c>
    </row>
    <row r="5" spans="1:14" ht="15" customHeight="1" x14ac:dyDescent="0.25">
      <c r="A5"/>
      <c r="B5"/>
      <c r="C5" s="31">
        <f>+C3+C4</f>
        <v>67</v>
      </c>
      <c r="F5" s="203"/>
      <c r="G5" s="203"/>
      <c r="H5" s="97" t="s">
        <v>424</v>
      </c>
      <c r="I5" s="72">
        <v>0.6</v>
      </c>
      <c r="J5" s="97" t="s">
        <v>2831</v>
      </c>
      <c r="K5" s="97" t="s">
        <v>2831</v>
      </c>
      <c r="L5" s="97" t="s">
        <v>2831</v>
      </c>
      <c r="M5" s="97" t="s">
        <v>2892</v>
      </c>
      <c r="N5" s="99">
        <v>0.34699999999999998</v>
      </c>
    </row>
    <row r="6" spans="1:14" ht="15" customHeight="1" x14ac:dyDescent="0.2">
      <c r="A6" s="32"/>
      <c r="B6" s="30"/>
      <c r="C6" s="30"/>
      <c r="F6" s="203"/>
      <c r="G6" s="203"/>
      <c r="H6" s="97" t="s">
        <v>926</v>
      </c>
      <c r="I6" s="72">
        <v>0.1</v>
      </c>
      <c r="J6" s="97"/>
      <c r="K6" s="97" t="s">
        <v>2831</v>
      </c>
      <c r="L6" s="97"/>
      <c r="M6" s="97" t="s">
        <v>2892</v>
      </c>
      <c r="N6" s="99">
        <v>4.4999999999999998E-2</v>
      </c>
    </row>
    <row r="7" spans="1:14" ht="15" customHeight="1" x14ac:dyDescent="0.2">
      <c r="A7" s="222" t="s">
        <v>2848</v>
      </c>
      <c r="B7" s="223"/>
      <c r="C7" s="33">
        <v>78</v>
      </c>
      <c r="F7" s="100" t="s">
        <v>2894</v>
      </c>
      <c r="G7" s="100" t="s">
        <v>2895</v>
      </c>
      <c r="H7" s="97" t="s">
        <v>2896</v>
      </c>
      <c r="I7" s="72">
        <v>1</v>
      </c>
      <c r="J7" s="97" t="s">
        <v>2831</v>
      </c>
      <c r="K7" s="97" t="s">
        <v>2831</v>
      </c>
      <c r="L7" s="97"/>
      <c r="M7" s="97" t="s">
        <v>2892</v>
      </c>
      <c r="N7" s="99">
        <v>0.97399999999999998</v>
      </c>
    </row>
    <row r="8" spans="1:14" ht="15" customHeight="1" x14ac:dyDescent="0.2">
      <c r="A8" s="224" t="s">
        <v>2849</v>
      </c>
      <c r="B8" s="225"/>
      <c r="C8" s="34">
        <v>16</v>
      </c>
      <c r="F8" s="203" t="s">
        <v>2897</v>
      </c>
      <c r="G8" s="203" t="s">
        <v>2898</v>
      </c>
      <c r="H8" s="97" t="s">
        <v>1287</v>
      </c>
      <c r="I8" s="72">
        <v>0.7</v>
      </c>
      <c r="J8" s="97" t="s">
        <v>2831</v>
      </c>
      <c r="K8" s="97"/>
      <c r="L8" s="97"/>
      <c r="M8" s="97" t="s">
        <v>2892</v>
      </c>
      <c r="N8" s="228">
        <v>0.75</v>
      </c>
    </row>
    <row r="9" spans="1:14" ht="15" customHeight="1" x14ac:dyDescent="0.2">
      <c r="A9" s="224" t="s">
        <v>2850</v>
      </c>
      <c r="B9" s="225"/>
      <c r="C9" s="34">
        <v>7</v>
      </c>
      <c r="F9" s="203"/>
      <c r="G9" s="203"/>
      <c r="H9" s="97" t="s">
        <v>2899</v>
      </c>
      <c r="I9" s="72">
        <v>0.3</v>
      </c>
      <c r="J9" s="97"/>
      <c r="K9" s="97"/>
      <c r="L9" s="97"/>
      <c r="M9" s="97"/>
      <c r="N9" s="229"/>
    </row>
    <row r="10" spans="1:14" x14ac:dyDescent="0.2">
      <c r="A10" s="226" t="s">
        <v>2851</v>
      </c>
      <c r="B10" s="227"/>
      <c r="C10" s="35">
        <v>101</v>
      </c>
    </row>
    <row r="11" spans="1:14" x14ac:dyDescent="0.2">
      <c r="A11" s="36"/>
      <c r="B11" s="37"/>
      <c r="C11" s="37"/>
    </row>
    <row r="12" spans="1:14" x14ac:dyDescent="0.2">
      <c r="A12" s="220" t="s">
        <v>2837</v>
      </c>
      <c r="B12" s="220"/>
      <c r="C12" s="220"/>
      <c r="D12" s="221"/>
      <c r="E12" s="104"/>
    </row>
    <row r="13" spans="1:14" x14ac:dyDescent="0.2">
      <c r="A13" s="64"/>
      <c r="B13" s="65" t="s">
        <v>2840</v>
      </c>
      <c r="C13" s="65" t="s">
        <v>2835</v>
      </c>
      <c r="D13" s="66" t="s">
        <v>2841</v>
      </c>
      <c r="E13" s="104"/>
    </row>
    <row r="14" spans="1:14" x14ac:dyDescent="0.2">
      <c r="A14" s="67" t="s">
        <v>2838</v>
      </c>
      <c r="B14" s="63">
        <v>11</v>
      </c>
      <c r="C14" s="63">
        <v>5</v>
      </c>
      <c r="D14" s="68">
        <f>200000000+1251027582+980416380+30867300+68764800</f>
        <v>2531076062</v>
      </c>
      <c r="E14" s="105"/>
    </row>
    <row r="15" spans="1:14" x14ac:dyDescent="0.2">
      <c r="A15" s="69" t="s">
        <v>2839</v>
      </c>
      <c r="B15" s="62">
        <v>16</v>
      </c>
      <c r="C15" s="62">
        <v>8</v>
      </c>
      <c r="D15" s="70"/>
      <c r="E15" s="106"/>
    </row>
    <row r="16" spans="1:14" ht="9" customHeight="1" x14ac:dyDescent="0.2">
      <c r="A16" s="38"/>
      <c r="B16" s="39"/>
      <c r="C16" s="39"/>
      <c r="D16" s="40"/>
      <c r="E16" s="106"/>
    </row>
    <row r="17" spans="1:5" x14ac:dyDescent="0.2">
      <c r="A17" s="220" t="s">
        <v>2900</v>
      </c>
      <c r="B17" s="220"/>
      <c r="C17" s="220"/>
      <c r="D17" s="221"/>
      <c r="E17" s="104"/>
    </row>
    <row r="18" spans="1:5" x14ac:dyDescent="0.2">
      <c r="A18" s="54" t="s">
        <v>2843</v>
      </c>
      <c r="B18" s="55" t="s">
        <v>2844</v>
      </c>
      <c r="C18" s="55" t="s">
        <v>2835</v>
      </c>
      <c r="D18" s="56" t="s">
        <v>2842</v>
      </c>
      <c r="E18" s="107"/>
    </row>
    <row r="19" spans="1:5" x14ac:dyDescent="0.2">
      <c r="A19" s="57" t="s">
        <v>2415</v>
      </c>
      <c r="B19" s="63">
        <v>1</v>
      </c>
      <c r="C19" s="60">
        <v>200000000</v>
      </c>
      <c r="D19" s="74" t="s">
        <v>2804</v>
      </c>
      <c r="E19" s="108"/>
    </row>
    <row r="20" spans="1:5" x14ac:dyDescent="0.2">
      <c r="A20" s="58" t="s">
        <v>2817</v>
      </c>
      <c r="B20" s="61">
        <v>1</v>
      </c>
      <c r="C20" s="61"/>
      <c r="D20" s="75" t="s">
        <v>2806</v>
      </c>
      <c r="E20" s="108"/>
    </row>
    <row r="21" spans="1:5" x14ac:dyDescent="0.2">
      <c r="A21" s="59" t="s">
        <v>2246</v>
      </c>
      <c r="B21" s="62">
        <v>1</v>
      </c>
      <c r="C21" s="62"/>
      <c r="D21" s="76" t="s">
        <v>2804</v>
      </c>
      <c r="E21" s="108"/>
    </row>
    <row r="22" spans="1:5" x14ac:dyDescent="0.2">
      <c r="A22" s="232" t="s">
        <v>2901</v>
      </c>
      <c r="B22" s="233"/>
      <c r="C22" s="233"/>
      <c r="D22" s="234"/>
      <c r="E22" s="104" t="s">
        <v>2904</v>
      </c>
    </row>
    <row r="23" spans="1:5" x14ac:dyDescent="0.2">
      <c r="A23" s="84" t="s">
        <v>2246</v>
      </c>
      <c r="B23" s="85">
        <v>2</v>
      </c>
      <c r="C23" s="86"/>
      <c r="D23" s="84" t="s">
        <v>2804</v>
      </c>
      <c r="E23" s="84" t="s">
        <v>2816</v>
      </c>
    </row>
    <row r="24" spans="1:5" x14ac:dyDescent="0.2">
      <c r="A24" s="58" t="s">
        <v>1722</v>
      </c>
      <c r="B24" s="82">
        <v>1</v>
      </c>
      <c r="C24" s="83">
        <v>1251027582</v>
      </c>
      <c r="D24" s="81" t="s">
        <v>2819</v>
      </c>
      <c r="E24" s="81" t="s">
        <v>2820</v>
      </c>
    </row>
    <row r="25" spans="1:5" x14ac:dyDescent="0.2">
      <c r="A25" s="84" t="s">
        <v>1802</v>
      </c>
      <c r="B25" s="85">
        <v>1</v>
      </c>
      <c r="C25" s="235">
        <v>980416380</v>
      </c>
      <c r="D25" s="84" t="s">
        <v>2821</v>
      </c>
      <c r="E25" s="84" t="s">
        <v>2820</v>
      </c>
    </row>
    <row r="26" spans="1:5" x14ac:dyDescent="0.2">
      <c r="A26" s="84" t="s">
        <v>1802</v>
      </c>
      <c r="B26" s="85">
        <v>2</v>
      </c>
      <c r="C26" s="235"/>
      <c r="D26" s="84" t="s">
        <v>2821</v>
      </c>
      <c r="E26" s="84" t="s">
        <v>2820</v>
      </c>
    </row>
    <row r="27" spans="1:5" x14ac:dyDescent="0.2">
      <c r="A27" s="84" t="s">
        <v>1802</v>
      </c>
      <c r="B27" s="85">
        <v>3</v>
      </c>
      <c r="C27" s="235"/>
      <c r="D27" s="84" t="s">
        <v>2822</v>
      </c>
      <c r="E27" s="84" t="s">
        <v>2820</v>
      </c>
    </row>
    <row r="28" spans="1:5" x14ac:dyDescent="0.2">
      <c r="A28" s="84" t="s">
        <v>1802</v>
      </c>
      <c r="B28" s="85">
        <v>4</v>
      </c>
      <c r="C28" s="235"/>
      <c r="D28" s="84" t="s">
        <v>2822</v>
      </c>
      <c r="E28" s="84" t="s">
        <v>2820</v>
      </c>
    </row>
    <row r="29" spans="1:5" x14ac:dyDescent="0.2">
      <c r="A29" s="84" t="s">
        <v>1968</v>
      </c>
      <c r="B29" s="85">
        <v>1</v>
      </c>
      <c r="C29" s="86">
        <v>30867300</v>
      </c>
      <c r="D29" s="84" t="s">
        <v>2822</v>
      </c>
      <c r="E29" s="84" t="s">
        <v>2820</v>
      </c>
    </row>
    <row r="30" spans="1:5" x14ac:dyDescent="0.2">
      <c r="A30" s="84" t="s">
        <v>2823</v>
      </c>
      <c r="B30" s="85">
        <v>1</v>
      </c>
      <c r="C30" s="85"/>
      <c r="D30" s="84" t="s">
        <v>2822</v>
      </c>
      <c r="E30" s="84" t="s">
        <v>2820</v>
      </c>
    </row>
    <row r="31" spans="1:5" x14ac:dyDescent="0.2">
      <c r="A31" s="84" t="s">
        <v>2823</v>
      </c>
      <c r="B31" s="85">
        <v>2</v>
      </c>
      <c r="C31" s="85"/>
      <c r="D31" s="84" t="s">
        <v>2822</v>
      </c>
      <c r="E31" s="119" t="s">
        <v>2824</v>
      </c>
    </row>
    <row r="32" spans="1:5" x14ac:dyDescent="0.2">
      <c r="A32" s="84" t="s">
        <v>2825</v>
      </c>
      <c r="B32" s="85">
        <v>1</v>
      </c>
      <c r="C32" s="86"/>
      <c r="D32" s="84" t="s">
        <v>2819</v>
      </c>
      <c r="E32" s="84" t="s">
        <v>2820</v>
      </c>
    </row>
    <row r="33" spans="1:5" x14ac:dyDescent="0.2">
      <c r="A33" s="84" t="s">
        <v>2826</v>
      </c>
      <c r="B33" s="85">
        <v>1</v>
      </c>
      <c r="C33" s="85"/>
      <c r="D33" s="84" t="s">
        <v>2827</v>
      </c>
      <c r="E33" s="84" t="s">
        <v>2820</v>
      </c>
    </row>
    <row r="34" spans="1:5" x14ac:dyDescent="0.2">
      <c r="A34" s="84" t="s">
        <v>2246</v>
      </c>
      <c r="B34" s="85">
        <v>2</v>
      </c>
      <c r="C34" s="85"/>
      <c r="D34" s="84" t="s">
        <v>2740</v>
      </c>
      <c r="E34" s="119" t="s">
        <v>2824</v>
      </c>
    </row>
    <row r="35" spans="1:5" x14ac:dyDescent="0.2">
      <c r="A35" s="84" t="s">
        <v>2368</v>
      </c>
      <c r="B35" s="85">
        <v>1</v>
      </c>
      <c r="C35" s="86"/>
      <c r="D35" s="84" t="s">
        <v>2740</v>
      </c>
      <c r="E35" s="119" t="s">
        <v>2824</v>
      </c>
    </row>
    <row r="36" spans="1:5" x14ac:dyDescent="0.2">
      <c r="A36" s="41"/>
      <c r="B36" s="41"/>
      <c r="C36" s="80"/>
      <c r="D36" s="80"/>
      <c r="E36" s="109"/>
    </row>
    <row r="37" spans="1:5" x14ac:dyDescent="0.2">
      <c r="A37" s="220" t="s">
        <v>2847</v>
      </c>
      <c r="B37" s="220"/>
      <c r="C37" s="220"/>
      <c r="D37" s="221"/>
      <c r="E37" s="104"/>
    </row>
    <row r="38" spans="1:5" s="26" customFormat="1" x14ac:dyDescent="0.2">
      <c r="A38" s="54" t="s">
        <v>2843</v>
      </c>
      <c r="B38" s="55" t="s">
        <v>2844</v>
      </c>
      <c r="C38" s="55" t="s">
        <v>2835</v>
      </c>
      <c r="D38" s="56" t="s">
        <v>2846</v>
      </c>
      <c r="E38" s="107"/>
    </row>
    <row r="39" spans="1:5" x14ac:dyDescent="0.2">
      <c r="A39" s="84" t="s">
        <v>2113</v>
      </c>
      <c r="B39" s="85">
        <v>2</v>
      </c>
      <c r="C39" s="86">
        <v>34800000</v>
      </c>
      <c r="D39" s="87" t="s">
        <v>1984</v>
      </c>
      <c r="E39" s="110"/>
    </row>
    <row r="40" spans="1:5" x14ac:dyDescent="0.2">
      <c r="A40" s="84" t="s">
        <v>2741</v>
      </c>
      <c r="B40" s="85">
        <v>1</v>
      </c>
      <c r="C40" s="85"/>
      <c r="D40" s="87" t="s">
        <v>1902</v>
      </c>
      <c r="E40" s="110"/>
    </row>
    <row r="41" spans="1:5" x14ac:dyDescent="0.2">
      <c r="A41" s="84" t="s">
        <v>2080</v>
      </c>
      <c r="B41" s="85">
        <v>1</v>
      </c>
      <c r="C41" s="85"/>
      <c r="D41" s="87" t="s">
        <v>2740</v>
      </c>
      <c r="E41" s="110"/>
    </row>
    <row r="42" spans="1:5" x14ac:dyDescent="0.2">
      <c r="A42" s="84" t="s">
        <v>2067</v>
      </c>
      <c r="B42" s="85">
        <v>2</v>
      </c>
      <c r="C42" s="85"/>
      <c r="D42" s="87" t="s">
        <v>2740</v>
      </c>
      <c r="E42" s="110"/>
    </row>
    <row r="43" spans="1:5" x14ac:dyDescent="0.2">
      <c r="A43" s="84" t="s">
        <v>2067</v>
      </c>
      <c r="B43" s="85">
        <v>1</v>
      </c>
      <c r="C43" s="85"/>
      <c r="D43" s="87" t="s">
        <v>2740</v>
      </c>
      <c r="E43" s="110"/>
    </row>
    <row r="44" spans="1:5" x14ac:dyDescent="0.2">
      <c r="A44" s="84" t="s">
        <v>2046</v>
      </c>
      <c r="B44" s="85">
        <v>1</v>
      </c>
      <c r="C44" s="85"/>
      <c r="D44" s="87" t="s">
        <v>2740</v>
      </c>
      <c r="E44" s="110"/>
    </row>
    <row r="45" spans="1:5" x14ac:dyDescent="0.2">
      <c r="A45" s="84" t="s">
        <v>2032</v>
      </c>
      <c r="B45" s="85">
        <v>1</v>
      </c>
      <c r="C45" s="85"/>
      <c r="D45" s="87" t="s">
        <v>2740</v>
      </c>
      <c r="E45" s="110"/>
    </row>
    <row r="49" spans="1:5" x14ac:dyDescent="0.2">
      <c r="A49" s="42" t="s">
        <v>2854</v>
      </c>
      <c r="B49" s="43" t="s">
        <v>2853</v>
      </c>
      <c r="C49" s="44" t="s">
        <v>2852</v>
      </c>
      <c r="D49" s="96" t="s">
        <v>2902</v>
      </c>
      <c r="E49" s="111"/>
    </row>
    <row r="50" spans="1:5" x14ac:dyDescent="0.2">
      <c r="A50" s="45" t="s">
        <v>1017</v>
      </c>
      <c r="B50" s="46">
        <f>+B51</f>
        <v>1</v>
      </c>
      <c r="C50" s="47">
        <f>+C51</f>
        <v>4</v>
      </c>
      <c r="D50" s="92"/>
      <c r="E50" s="112"/>
    </row>
    <row r="51" spans="1:5" ht="15" customHeight="1" x14ac:dyDescent="0.2">
      <c r="A51" s="48" t="s">
        <v>1018</v>
      </c>
      <c r="B51" s="49">
        <f>+B52</f>
        <v>1</v>
      </c>
      <c r="C51" s="50">
        <f>+C52</f>
        <v>4</v>
      </c>
      <c r="D51" s="236" t="s">
        <v>2858</v>
      </c>
      <c r="E51" s="113"/>
    </row>
    <row r="52" spans="1:5" ht="27" customHeight="1" x14ac:dyDescent="0.2">
      <c r="A52" s="51">
        <v>2019</v>
      </c>
      <c r="B52" s="52">
        <v>1</v>
      </c>
      <c r="C52" s="53">
        <v>4</v>
      </c>
      <c r="D52" s="237"/>
      <c r="E52" s="113"/>
    </row>
    <row r="53" spans="1:5" x14ac:dyDescent="0.2">
      <c r="A53" s="45" t="s">
        <v>1286</v>
      </c>
      <c r="B53" s="46">
        <f>+B54</f>
        <v>3</v>
      </c>
      <c r="C53" s="47">
        <f>+C54</f>
        <v>3</v>
      </c>
      <c r="D53" s="94"/>
      <c r="E53" s="114"/>
    </row>
    <row r="54" spans="1:5" ht="15" customHeight="1" x14ac:dyDescent="0.2">
      <c r="A54" s="48" t="s">
        <v>1287</v>
      </c>
      <c r="B54" s="49">
        <f>SUM(B55:B56)</f>
        <v>3</v>
      </c>
      <c r="C54" s="50">
        <f>SUM(C55:C56)</f>
        <v>3</v>
      </c>
      <c r="D54" s="236" t="s">
        <v>2860</v>
      </c>
      <c r="E54" s="113"/>
    </row>
    <row r="55" spans="1:5" ht="36" customHeight="1" x14ac:dyDescent="0.2">
      <c r="A55" s="51">
        <v>2018</v>
      </c>
      <c r="B55" s="52">
        <v>2</v>
      </c>
      <c r="C55" s="53">
        <v>2</v>
      </c>
      <c r="D55" s="238"/>
      <c r="E55" s="113"/>
    </row>
    <row r="56" spans="1:5" x14ac:dyDescent="0.2">
      <c r="A56" s="51">
        <v>2019</v>
      </c>
      <c r="B56" s="52">
        <v>1</v>
      </c>
      <c r="C56" s="53">
        <v>1</v>
      </c>
      <c r="D56" s="237"/>
      <c r="E56" s="113"/>
    </row>
    <row r="57" spans="1:5" x14ac:dyDescent="0.2">
      <c r="A57" s="45" t="s">
        <v>32</v>
      </c>
      <c r="B57" s="46">
        <f>+B58+B60+B63+B65</f>
        <v>63</v>
      </c>
      <c r="C57" s="47">
        <f>+C58+C60+C63+C65</f>
        <v>94</v>
      </c>
      <c r="D57" s="94"/>
      <c r="E57" s="114"/>
    </row>
    <row r="58" spans="1:5" ht="15" customHeight="1" x14ac:dyDescent="0.2">
      <c r="A58" s="48" t="s">
        <v>68</v>
      </c>
      <c r="B58" s="49">
        <f>+B59</f>
        <v>8</v>
      </c>
      <c r="C58" s="50">
        <f>+C59</f>
        <v>13</v>
      </c>
      <c r="D58" s="236" t="s">
        <v>2859</v>
      </c>
      <c r="E58" s="113"/>
    </row>
    <row r="59" spans="1:5" ht="135.75" customHeight="1" x14ac:dyDescent="0.2">
      <c r="A59" s="77">
        <v>2019</v>
      </c>
      <c r="B59" s="78">
        <v>8</v>
      </c>
      <c r="C59" s="79">
        <v>13</v>
      </c>
      <c r="D59" s="237"/>
      <c r="E59" s="113"/>
    </row>
    <row r="60" spans="1:5" x14ac:dyDescent="0.2">
      <c r="A60" s="48" t="s">
        <v>424</v>
      </c>
      <c r="B60" s="49">
        <f>SUM(B61:B62)</f>
        <v>40</v>
      </c>
      <c r="C60" s="50">
        <f>SUM(C61:C62)</f>
        <v>65</v>
      </c>
      <c r="D60" s="239" t="s">
        <v>2903</v>
      </c>
      <c r="E60" s="115"/>
    </row>
    <row r="61" spans="1:5" x14ac:dyDescent="0.2">
      <c r="A61" s="51">
        <v>2018</v>
      </c>
      <c r="B61" s="52">
        <v>24</v>
      </c>
      <c r="C61" s="53">
        <v>39</v>
      </c>
      <c r="D61" s="240"/>
      <c r="E61" s="115"/>
    </row>
    <row r="62" spans="1:5" x14ac:dyDescent="0.2">
      <c r="A62" s="51">
        <v>2019</v>
      </c>
      <c r="B62" s="52">
        <v>16</v>
      </c>
      <c r="C62" s="53">
        <v>26</v>
      </c>
      <c r="D62" s="241"/>
      <c r="E62" s="115"/>
    </row>
    <row r="63" spans="1:5" x14ac:dyDescent="0.2">
      <c r="A63" s="48" t="s">
        <v>926</v>
      </c>
      <c r="B63" s="49">
        <f>+B64</f>
        <v>5</v>
      </c>
      <c r="C63" s="50">
        <f>+C64</f>
        <v>5</v>
      </c>
      <c r="D63" s="94"/>
      <c r="E63" s="114"/>
    </row>
    <row r="64" spans="1:5" ht="88.5" customHeight="1" x14ac:dyDescent="0.2">
      <c r="A64" s="77">
        <v>2019</v>
      </c>
      <c r="B64" s="78">
        <v>5</v>
      </c>
      <c r="C64" s="79">
        <v>5</v>
      </c>
      <c r="D64" s="93" t="s">
        <v>2878</v>
      </c>
      <c r="E64" s="116"/>
    </row>
    <row r="65" spans="1:5" x14ac:dyDescent="0.2">
      <c r="A65" s="48" t="s">
        <v>283</v>
      </c>
      <c r="B65" s="49">
        <f>SUM(B66:B67)</f>
        <v>10</v>
      </c>
      <c r="C65" s="50">
        <f>SUM(C66:C67)</f>
        <v>11</v>
      </c>
      <c r="D65" s="92"/>
      <c r="E65" s="112"/>
    </row>
    <row r="66" spans="1:5" ht="24" x14ac:dyDescent="0.2">
      <c r="A66" s="51">
        <v>2018</v>
      </c>
      <c r="B66" s="52">
        <v>7</v>
      </c>
      <c r="C66" s="53">
        <v>8</v>
      </c>
      <c r="D66" s="95" t="s">
        <v>2861</v>
      </c>
      <c r="E66" s="117"/>
    </row>
    <row r="67" spans="1:5" x14ac:dyDescent="0.2">
      <c r="A67" s="51">
        <v>2019</v>
      </c>
      <c r="B67" s="52">
        <v>3</v>
      </c>
      <c r="C67" s="53">
        <v>3</v>
      </c>
      <c r="D67" s="92"/>
      <c r="E67" s="112"/>
    </row>
    <row r="68" spans="1:5" x14ac:dyDescent="0.2">
      <c r="A68" s="88" t="s">
        <v>2810</v>
      </c>
      <c r="B68" s="89">
        <f>+B50+B53+B57</f>
        <v>67</v>
      </c>
      <c r="C68" s="90">
        <f>+C50+C53+C57</f>
        <v>101</v>
      </c>
      <c r="D68" s="92"/>
      <c r="E68" s="112"/>
    </row>
    <row r="69" spans="1:5" ht="18" x14ac:dyDescent="0.25">
      <c r="A69" s="91" t="s">
        <v>424</v>
      </c>
      <c r="B69" s="92"/>
      <c r="C69" s="92"/>
      <c r="D69" s="92"/>
      <c r="E69" s="112"/>
    </row>
    <row r="70" spans="1:5" s="71" customFormat="1" ht="33.75" customHeight="1" x14ac:dyDescent="0.2">
      <c r="A70" s="219" t="s">
        <v>2862</v>
      </c>
      <c r="B70" s="219"/>
      <c r="C70" s="219"/>
      <c r="D70" s="219"/>
      <c r="E70" s="118"/>
    </row>
    <row r="71" spans="1:5" s="71" customFormat="1" ht="20.25" customHeight="1" x14ac:dyDescent="0.2">
      <c r="A71" s="219" t="s">
        <v>2863</v>
      </c>
      <c r="B71" s="219"/>
      <c r="C71" s="219"/>
      <c r="D71" s="219"/>
      <c r="E71" s="118"/>
    </row>
    <row r="72" spans="1:5" s="71" customFormat="1" ht="18" customHeight="1" x14ac:dyDescent="0.2">
      <c r="A72" s="219" t="s">
        <v>2864</v>
      </c>
      <c r="B72" s="219"/>
      <c r="C72" s="219"/>
      <c r="D72" s="219"/>
      <c r="E72" s="118"/>
    </row>
    <row r="73" spans="1:5" s="71" customFormat="1" ht="16.5" customHeight="1" x14ac:dyDescent="0.2">
      <c r="A73" s="219" t="s">
        <v>2866</v>
      </c>
      <c r="B73" s="219"/>
      <c r="C73" s="219"/>
      <c r="D73" s="219"/>
      <c r="E73" s="118"/>
    </row>
    <row r="74" spans="1:5" s="71" customFormat="1" ht="20.25" customHeight="1" x14ac:dyDescent="0.2">
      <c r="A74" s="219" t="s">
        <v>2865</v>
      </c>
      <c r="B74" s="219"/>
      <c r="C74" s="219"/>
      <c r="D74" s="219"/>
      <c r="E74" s="118"/>
    </row>
    <row r="75" spans="1:5" s="71" customFormat="1" ht="20.25" customHeight="1" x14ac:dyDescent="0.2">
      <c r="A75" s="219" t="s">
        <v>2867</v>
      </c>
      <c r="B75" s="219"/>
      <c r="C75" s="219"/>
      <c r="D75" s="219"/>
      <c r="E75" s="118"/>
    </row>
    <row r="76" spans="1:5" s="71" customFormat="1" ht="16.5" customHeight="1" x14ac:dyDescent="0.2">
      <c r="A76" s="219" t="s">
        <v>2868</v>
      </c>
      <c r="B76" s="219"/>
      <c r="C76" s="219"/>
      <c r="D76" s="219"/>
      <c r="E76" s="118"/>
    </row>
    <row r="77" spans="1:5" s="71" customFormat="1" ht="18" customHeight="1" x14ac:dyDescent="0.2">
      <c r="A77" s="219" t="s">
        <v>2869</v>
      </c>
      <c r="B77" s="219"/>
      <c r="C77" s="219"/>
      <c r="D77" s="219"/>
      <c r="E77" s="118"/>
    </row>
    <row r="78" spans="1:5" s="71" customFormat="1" ht="17.25" customHeight="1" x14ac:dyDescent="0.2">
      <c r="A78" s="219" t="s">
        <v>2870</v>
      </c>
      <c r="B78" s="219"/>
      <c r="C78" s="219"/>
      <c r="D78" s="219"/>
      <c r="E78" s="118"/>
    </row>
    <row r="79" spans="1:5" s="71" customFormat="1" ht="15" customHeight="1" x14ac:dyDescent="0.2">
      <c r="A79" s="219" t="s">
        <v>2871</v>
      </c>
      <c r="B79" s="219"/>
      <c r="C79" s="219"/>
      <c r="D79" s="219"/>
      <c r="E79" s="118"/>
    </row>
    <row r="80" spans="1:5" s="71" customFormat="1" ht="14.25" customHeight="1" x14ac:dyDescent="0.2">
      <c r="A80" s="219" t="s">
        <v>2872</v>
      </c>
      <c r="B80" s="219"/>
      <c r="C80" s="219"/>
      <c r="D80" s="219"/>
      <c r="E80" s="118"/>
    </row>
    <row r="81" spans="1:5" s="71" customFormat="1" ht="26.25" customHeight="1" x14ac:dyDescent="0.2">
      <c r="A81" s="219" t="s">
        <v>2873</v>
      </c>
      <c r="B81" s="219"/>
      <c r="C81" s="219"/>
      <c r="D81" s="219"/>
      <c r="E81" s="118"/>
    </row>
    <row r="82" spans="1:5" s="71" customFormat="1" ht="13.5" customHeight="1" x14ac:dyDescent="0.2">
      <c r="A82" s="219" t="s">
        <v>2874</v>
      </c>
      <c r="B82" s="219"/>
      <c r="C82" s="219"/>
      <c r="D82" s="219"/>
      <c r="E82" s="118"/>
    </row>
    <row r="83" spans="1:5" s="71" customFormat="1" ht="13.5" customHeight="1" x14ac:dyDescent="0.2">
      <c r="A83" s="219" t="s">
        <v>2875</v>
      </c>
      <c r="B83" s="219"/>
      <c r="C83" s="219"/>
      <c r="D83" s="219"/>
      <c r="E83" s="118"/>
    </row>
    <row r="84" spans="1:5" s="71" customFormat="1" ht="35.25" customHeight="1" x14ac:dyDescent="0.2">
      <c r="A84" s="219" t="s">
        <v>2876</v>
      </c>
      <c r="B84" s="219"/>
      <c r="C84" s="219"/>
      <c r="D84" s="219"/>
      <c r="E84" s="118"/>
    </row>
    <row r="85" spans="1:5" s="71" customFormat="1" ht="39.75" customHeight="1" x14ac:dyDescent="0.2">
      <c r="A85" s="219" t="s">
        <v>2877</v>
      </c>
      <c r="B85" s="219"/>
      <c r="C85" s="219"/>
      <c r="D85" s="219"/>
      <c r="E85" s="118"/>
    </row>
    <row r="86" spans="1:5" s="71" customFormat="1" ht="15" customHeight="1" x14ac:dyDescent="0.2">
      <c r="A86" s="219" t="s">
        <v>2879</v>
      </c>
      <c r="B86" s="219"/>
      <c r="C86" s="219"/>
      <c r="D86" s="219"/>
      <c r="E86" s="118"/>
    </row>
    <row r="87" spans="1:5" s="71" customFormat="1" ht="24.75" customHeight="1" x14ac:dyDescent="0.2">
      <c r="A87" s="219" t="s">
        <v>2880</v>
      </c>
      <c r="B87" s="219"/>
      <c r="C87" s="219"/>
      <c r="D87" s="219"/>
      <c r="E87" s="118"/>
    </row>
    <row r="88" spans="1:5" s="71" customFormat="1" ht="44.25" customHeight="1" x14ac:dyDescent="0.2">
      <c r="A88" s="219" t="s">
        <v>2881</v>
      </c>
      <c r="B88" s="219"/>
      <c r="C88" s="219"/>
      <c r="D88" s="219"/>
      <c r="E88" s="118"/>
    </row>
  </sheetData>
  <mergeCells count="43">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 ref="N8:N9"/>
    <mergeCell ref="G1:G2"/>
    <mergeCell ref="F1:F2"/>
    <mergeCell ref="H1:H2"/>
    <mergeCell ref="M1:M2"/>
    <mergeCell ref="N1:N2"/>
    <mergeCell ref="F3:F6"/>
    <mergeCell ref="G3:G6"/>
    <mergeCell ref="F8:F9"/>
    <mergeCell ref="G8:G9"/>
    <mergeCell ref="J1:L1"/>
    <mergeCell ref="A12:D12"/>
    <mergeCell ref="A17:D17"/>
    <mergeCell ref="A37:D37"/>
    <mergeCell ref="A7:B7"/>
    <mergeCell ref="A8:B8"/>
    <mergeCell ref="A9:B9"/>
    <mergeCell ref="A10:B10"/>
    <mergeCell ref="A83:D83"/>
    <mergeCell ref="A84:D84"/>
    <mergeCell ref="A85:D85"/>
    <mergeCell ref="A86:D86"/>
    <mergeCell ref="A78:D78"/>
    <mergeCell ref="A79:D79"/>
    <mergeCell ref="A80:D80"/>
    <mergeCell ref="A81:D81"/>
    <mergeCell ref="A82:D82"/>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Base General</vt:lpstr>
      <vt:lpstr>DINAMICA</vt:lpstr>
      <vt:lpstr>ESTADO ACCIONES ENERO</vt:lpstr>
      <vt:lpstr>RESULTADO FENECIMIENTO</vt:lpstr>
      <vt:lpstr>COMPONENTES Y FACTORES</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 pc</cp:lastModifiedBy>
  <cp:lastPrinted>2020-02-05T19:17:50Z</cp:lastPrinted>
  <dcterms:created xsi:type="dcterms:W3CDTF">2019-07-10T13:55:13Z</dcterms:created>
  <dcterms:modified xsi:type="dcterms:W3CDTF">2022-02-08T22:37:55Z</dcterms:modified>
</cp:coreProperties>
</file>