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453" activeTab="0"/>
  </bookViews>
  <sheets>
    <sheet name="Metas_Magnitud" sheetId="1" r:id="rId1"/>
    <sheet name="Anualización" sheetId="2" r:id="rId2"/>
    <sheet name="HV 1" sheetId="3" r:id="rId3"/>
    <sheet name="Act 1" sheetId="4" r:id="rId4"/>
    <sheet name="HV 2" sheetId="5" r:id="rId5"/>
    <sheet name="Act 2 " sheetId="6" r:id="rId6"/>
    <sheet name="HV 3_PAAC" sheetId="7" r:id="rId7"/>
    <sheet name="Act.3 PAAC" sheetId="8" r:id="rId8"/>
    <sheet name="Variables" sheetId="9" r:id="rId9"/>
    <sheet name="Hoja1" sheetId="10" r:id="rId10"/>
  </sheets>
  <externalReferences>
    <externalReference r:id="rId13"/>
    <externalReference r:id="rId14"/>
  </externalReferences>
  <definedNames>
    <definedName name="CONDICION_POBLACIONAL">#REF!</definedName>
    <definedName name="GRUPO_ETAREO">#REF!</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5">#REF!</definedName>
    <definedName name="GRUPOETNICO" localSheetId="4">#REF!</definedName>
    <definedName name="GRUPOETNICO">#REF!</definedName>
    <definedName name="GRUPOS_ETNICOS">#REF!</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s>
  <calcPr fullCalcOnLoad="1"/>
</workbook>
</file>

<file path=xl/comments3.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4.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6.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B26" authorId="0">
      <text>
        <r>
          <rPr>
            <b/>
            <sz val="9"/>
            <rFont val="Tahoma"/>
            <family val="2"/>
          </rPr>
          <t>Es la fecha de finalización de la medición del indicador en
la vigencia (Ejemplo: diciembre de 2013).</t>
        </r>
      </text>
    </comment>
    <comment ref="B27" authorId="0">
      <text>
        <r>
          <rPr>
            <b/>
            <sz val="9"/>
            <rFont val="Tahoma"/>
            <family val="2"/>
          </rPr>
          <t>Indica la periodicidad en que se reporta el
indicador (Anual, Semestral, Trimestral, Bimestral o Mensual).</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sharedStrings.xml><?xml version="1.0" encoding="utf-8"?>
<sst xmlns="http://schemas.openxmlformats.org/spreadsheetml/2006/main" count="895" uniqueCount="525">
  <si>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</si>
  <si>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</si>
  <si>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</si>
  <si>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</si>
  <si>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</si>
  <si>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</si>
  <si>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</si>
  <si>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</si>
  <si>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</si>
  <si>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</si>
  <si>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</si>
  <si>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</si>
  <si>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</si>
  <si>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</si>
  <si>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</si>
  <si>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</si>
  <si>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</si>
  <si>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</si>
  <si>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</si>
  <si>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</si>
  <si>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</si>
  <si>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</si>
  <si>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</si>
  <si>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</si>
  <si>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</si>
  <si>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</si>
  <si>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</si>
  <si>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</si>
  <si>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</si>
  <si>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</si>
  <si>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</si>
  <si>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</si>
  <si>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</si>
  <si>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</si>
  <si>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</si>
  <si>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</si>
  <si>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</si>
  <si>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</si>
  <si>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</si>
  <si>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</si>
  <si>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</si>
  <si>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</si>
  <si>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</si>
  <si>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</si>
  <si>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</si>
  <si>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</si>
  <si>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</si>
  <si>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</si>
  <si>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</si>
  <si>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</si>
  <si>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</si>
  <si>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</si>
  <si>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</si>
  <si>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</si>
  <si>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</si>
  <si>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</si>
  <si>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</si>
  <si>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</si>
  <si>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</si>
  <si>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</si>
  <si>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</si>
  <si>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</si>
  <si>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</si>
  <si>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</si>
  <si>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</si>
  <si>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</si>
  <si>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</si>
  <si>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</si>
  <si>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</si>
  <si>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</si>
  <si>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</si>
  <si>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</si>
  <si>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</si>
  <si>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</si>
  <si>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</si>
  <si>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</si>
  <si>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</si>
  <si>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</si>
  <si>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</si>
  <si>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</si>
  <si>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</si>
  <si>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</si>
  <si>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</si>
  <si>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</si>
  <si>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</si>
  <si>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</si>
  <si>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</si>
  <si>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</si>
  <si>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</si>
  <si>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</si>
  <si>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</si>
  <si>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</si>
  <si>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</si>
  <si>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</si>
  <si>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</si>
  <si>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</si>
  <si>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</si>
  <si>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</si>
  <si>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</si>
  <si>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</si>
  <si>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</si>
  <si>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1. Prestación de servicios, planeación y formulación de políticas del sector.</t>
  </si>
  <si>
    <t>META</t>
  </si>
  <si>
    <t>VARIABLES FÓRMULA DEL INDICADOR</t>
  </si>
  <si>
    <t>% de Cumplimiento = (Numerador / Denominador )*100</t>
  </si>
  <si>
    <t>Total presupuesto ejecutado de los proyectos de inversión.</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</si>
  <si>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</si>
  <si>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</si>
  <si>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</si>
  <si>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</si>
  <si>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</si>
  <si>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</si>
  <si>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</si>
  <si>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</si>
  <si>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</si>
  <si>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</si>
  <si>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</si>
  <si>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</si>
  <si>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</si>
  <si>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</si>
  <si>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</si>
  <si>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</si>
  <si>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Eficiencia</t>
  </si>
  <si>
    <t>14. Fecha de programación</t>
  </si>
  <si>
    <t>15. Tipo anualización</t>
  </si>
  <si>
    <t>Constante</t>
  </si>
  <si>
    <t>16. Objetivo y descripción del Indicador</t>
  </si>
  <si>
    <t>17. Fuente u origen de Datos</t>
  </si>
  <si>
    <t>18. Fórmula de Cálculo</t>
  </si>
  <si>
    <t>19. Unidad de medida del indicador</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</si>
  <si>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</si>
  <si>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</si>
  <si>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</si>
  <si>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</si>
  <si>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</si>
  <si>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</si>
  <si>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</si>
  <si>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</si>
  <si>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</si>
  <si>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</si>
  <si>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</si>
  <si>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</si>
  <si>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</si>
  <si>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</si>
  <si>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</si>
  <si>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</si>
  <si>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</si>
  <si>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</si>
  <si>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</si>
  <si>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</si>
  <si>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</si>
  <si>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</si>
  <si>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</si>
  <si>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</si>
  <si>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</si>
  <si>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</si>
  <si>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</si>
  <si>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</si>
  <si>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</si>
  <si>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</si>
  <si>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</si>
  <si>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</si>
  <si>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</si>
  <si>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</si>
  <si>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</si>
  <si>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</si>
  <si>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</si>
  <si>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</si>
  <si>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</si>
  <si>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</si>
  <si>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</si>
  <si>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</si>
  <si>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</si>
  <si>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</si>
  <si>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</si>
  <si>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</si>
  <si>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</si>
  <si>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</si>
  <si>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</si>
  <si>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</si>
  <si>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Misional</t>
  </si>
  <si>
    <t>Producto</t>
  </si>
  <si>
    <t>Proceso</t>
  </si>
  <si>
    <t>Actividad</t>
  </si>
  <si>
    <t>Operación</t>
  </si>
  <si>
    <t>Apoyo</t>
  </si>
  <si>
    <t>Creciente</t>
  </si>
  <si>
    <t>Decreciente</t>
  </si>
  <si>
    <t>Estratégico</t>
  </si>
  <si>
    <t>Suma</t>
  </si>
  <si>
    <t>Evaluación</t>
  </si>
  <si>
    <t>SI</t>
  </si>
  <si>
    <t>Anual</t>
  </si>
  <si>
    <t>NO</t>
  </si>
  <si>
    <t>Semestral</t>
  </si>
  <si>
    <t>Trimestral</t>
  </si>
  <si>
    <t>1. Orientar las acciones de la Secretaría Distrital de Movilidad hacia la visión cero, es decir, la reducción sustancial de víctimas fatales y lesionadas en siniestros de tránsito</t>
  </si>
  <si>
    <t>Mensual</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</si>
  <si>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</si>
  <si>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</si>
  <si>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Eficacia</t>
  </si>
  <si>
    <t>4. Ser ejemplo en la rendición de cuentas a la ciudadanía</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</si>
  <si>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</si>
  <si>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</si>
  <si>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</si>
  <si>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</si>
  <si>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</si>
  <si>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N.A.</t>
  </si>
  <si>
    <t xml:space="preserve">Valor </t>
  </si>
  <si>
    <t>Porcentaje %</t>
  </si>
  <si>
    <t>Informe de Ejecución del Presupuesto de Gastos e Inversiones</t>
  </si>
  <si>
    <t>(Total presupuesto ejecutado de los proyectos de inversión / Total presupuesto programado de los proyectos de inversión) * 100</t>
  </si>
  <si>
    <t>Total presupuesto programado de los proyectos de inversión</t>
  </si>
  <si>
    <t>Ejecución Presupuestal proyectos de inversión</t>
  </si>
  <si>
    <t>Ejecución Presupuestal Plan Anualizado de Caja</t>
  </si>
  <si>
    <t>(Total de Autorizaciones de Giro / Plan Anualizado de Caja programado)*100</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</si>
  <si>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</si>
  <si>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</si>
  <si>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Cumplimiento del P.A.A.C</t>
  </si>
  <si>
    <t>(Total actividades ejecutadas / Total actividades programadas)*100</t>
  </si>
  <si>
    <t>Porcentaje</t>
  </si>
  <si>
    <t xml:space="preserve">Total actividades ejecutadas </t>
  </si>
  <si>
    <t>Total actividades programadas</t>
  </si>
  <si>
    <t>Cantidad</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</si>
  <si>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</si>
  <si>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</si>
  <si>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</si>
  <si>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</si>
  <si>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</si>
  <si>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</si>
  <si>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</si>
  <si>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</si>
  <si>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</si>
  <si>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</si>
  <si>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</si>
  <si>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</si>
  <si>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</si>
  <si>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</si>
  <si>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</si>
  <si>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</si>
  <si>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</si>
  <si>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</si>
  <si>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</si>
  <si>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Matriz de riesgos de la Secretaria de Movilidad</t>
  </si>
  <si>
    <t>N/A</t>
  </si>
  <si>
    <t xml:space="preserve">2.  Descripción Meta  </t>
  </si>
  <si>
    <t xml:space="preserve">2.  Descripción Meta </t>
  </si>
  <si>
    <t xml:space="preserve">SISTEMA INTEGRADO DE GESTION DISTRITAL BAJO EL ESTÁNDAR MIPG
</t>
  </si>
  <si>
    <t>VERSIÓN 1.0</t>
  </si>
  <si>
    <t>SISTEMA INTEGRADO DE GESTION DISTRITAL BAJO EL ESTÁNDAR MIPG</t>
  </si>
  <si>
    <t>CÓDIGO: PE01-PR01-F07</t>
  </si>
  <si>
    <t>SISTEMA INTEGRADO DE GESTION DISTRITAL  BAJO EL ESTÁNDAR MIPG</t>
  </si>
  <si>
    <t>1. Código Meta</t>
  </si>
  <si>
    <t>SUBSECRETARIA DE GESTION DE LA MOVILIDAD</t>
  </si>
  <si>
    <t>1. Alcanzar al 95 % la ejecución presupuestal de los proyectos de inversión de la Subsecretaría de Gestion de la Movilidad</t>
  </si>
  <si>
    <t>Subsecretaría de Gestion de la Movilidad</t>
  </si>
  <si>
    <t>Medir el porcentaje de ejecución presupuestal de la vigencia de los proyectos de Inversión que conforman la Subsecretaría de Gestion de la Movilidad</t>
  </si>
  <si>
    <t>Corresponde a los compromisos ejecutados en el mes en cada uno de los proyectos de inversion que conforman la Subsecretaría de Gestion de la Movilidad</t>
  </si>
  <si>
    <t>Corresponde al total de la apropiacion disponible para la vigencia de los proyectos de inversion de la Subsecretaría de Gestion de la Movilidad</t>
  </si>
  <si>
    <t>La meta planteada es la propuesta por la Subsecretaria teniendo en cuenta que el logro de la misma depende de factores tal como el comportamiento de la ejecución de los proyectos de Inversión de la Subsecretaría de Gestion de la Movilidad</t>
  </si>
  <si>
    <t>JONNY LEONARDO VASQUEZ ESCOBAR</t>
  </si>
  <si>
    <t>POA SIN INVERSIÓN DE LA SUBSECRETARIA DE GESTION DE LA MOVILIDAD</t>
  </si>
  <si>
    <t>2. Alcanzar al 90 % la ejecución del PAC programado de vigencia y reserva por la Subsecretaría de Gestion de la Movilidad de los proyectos de inversion a su cargo.</t>
  </si>
  <si>
    <t>Subsecretaría de Gestion  de la Movilidad</t>
  </si>
  <si>
    <t xml:space="preserve">Mostar el porcentaje de ejecución mensual del Plan Anualizado de Caja (PAC) programado de vigencia y reserva por la Subsecretaría de Gestion de la Movilidad de los proyectos de inversion a su cargo. </t>
  </si>
  <si>
    <t>Programado de vigencia y reserva por la Subsecretaría de Gestion de la Movilidad - OPGET ( SDH)</t>
  </si>
  <si>
    <t>Giros efectivos (OPGET)</t>
  </si>
  <si>
    <t>Plan Anualizado de Caja (PAC) programado de vigencia y reserva por la Subsecretaría de Gestion de la Movilidad</t>
  </si>
  <si>
    <t xml:space="preserve">Corresponde a los giros pagados reportados en el OPGET por mes  que corresponden a los proyectos de Inversión que conforman la Subesecretaria de Gestion de la Movilidad </t>
  </si>
  <si>
    <t>Corresponde al Plan Anualizado de Caja (PAC) de vigencia y reserva por la Subsecretaría de Gestion de la Movilidad de acuerdo a la programacion realizada por las Direcciones que conforman la Subsecretaria.</t>
  </si>
  <si>
    <t>Verificar el cumplimiento de los compromisos adquiridos por la Subsecretaria de Gestion de la Movilidad en el P.A.A.C. de la vigencia</t>
  </si>
  <si>
    <t>Corresponde a las actividades registradas en cada componente del P.A.A.C. donde participa la Subsecretaria de Gestion de la Movilidad</t>
  </si>
  <si>
    <t>Código: PE01-PR01-F02</t>
  </si>
  <si>
    <t>SUBSECRETARIA RESPONSABLE:</t>
  </si>
  <si>
    <t>PROGRAMACIÓN CUATRIENIO</t>
  </si>
  <si>
    <t>% CUMPLIMIENTO CUATRIENIO</t>
  </si>
  <si>
    <t>TIPO DE ANUALIZACIÓN</t>
  </si>
  <si>
    <t xml:space="preserve">VARIABLE </t>
  </si>
  <si>
    <t>MAGNITUD CUATRIENIO</t>
  </si>
  <si>
    <t>MAGNITUD META - Vigencia</t>
  </si>
  <si>
    <t>Consolidación, actualización y seguimiento del Plan Anual de Adquisiciones</t>
  </si>
  <si>
    <t>Realizar el seguimiento mensual y consolidado de la ejecución presupuestal de los proyectos de inversión</t>
  </si>
  <si>
    <t xml:space="preserve">Solicitar por medio de memorando todas las actualizaciones, modificaciones o ajustes del PAA que sean requeridas para llevar a cabo los procesos de contratación de la Subsecretaría. </t>
  </si>
  <si>
    <t>Consolidación y seguimiento programado  al PAC de los proyectos que hacen parte de la Subsecretaria.</t>
  </si>
  <si>
    <t>Revision del OPGET</t>
  </si>
  <si>
    <t>Nancy Haidy Muñoz Chavarro</t>
  </si>
  <si>
    <t>2. Prestar servicios eficientes, oportunos y de calidad a la ciudadanía, tanto en gestión como en trámites de la movilidad.</t>
  </si>
  <si>
    <t>PM02/PM03</t>
  </si>
  <si>
    <r>
      <t xml:space="preserve">Monitoreo del comportamiento de los riesgos de corrupción de la </t>
    </r>
    <r>
      <rPr>
        <sz val="11"/>
        <rFont val="Calibri"/>
        <family val="2"/>
      </rPr>
      <t xml:space="preserve">Subsecretaria de Gestión de la Movilidad a abril </t>
    </r>
  </si>
  <si>
    <r>
      <t xml:space="preserve">Monitoreo del comportamiento de los riesgos de corrupción de la </t>
    </r>
    <r>
      <rPr>
        <sz val="11"/>
        <rFont val="Calibri"/>
        <family val="2"/>
      </rPr>
      <t>Subsecretaria de Gestión de la Movilidad a agosto</t>
    </r>
  </si>
  <si>
    <r>
      <t xml:space="preserve">Monitoreo del comportamiento de los riesgos de corrupción de la </t>
    </r>
    <r>
      <rPr>
        <sz val="11"/>
        <rFont val="Calibri"/>
        <family val="2"/>
      </rPr>
      <t>Subsecretaria de Gestión de la Movilidad a diciembre</t>
    </r>
  </si>
  <si>
    <t>3. Realizar el 100% de las actividades programadas en el Plan Anticorrupción y de Atención al Ciudadano de la vigencia por la Subsecretaria de Gestión de la Movilidad</t>
  </si>
  <si>
    <t>Subsecretaria de Gestión de la Movilidad</t>
  </si>
  <si>
    <t>VIGENCIA 2016</t>
  </si>
  <si>
    <t>VIGENCIA 2017</t>
  </si>
  <si>
    <t>VIGENCIA 2018</t>
  </si>
  <si>
    <t>VIGENCIA 2019</t>
  </si>
  <si>
    <t>VIGENCIA 2020</t>
  </si>
  <si>
    <t>Revisión informe de ejecucion del presupuesto (PREDIS)</t>
  </si>
  <si>
    <t>Enero 2020</t>
  </si>
  <si>
    <t>Enero de 2020</t>
  </si>
  <si>
    <t>EJES</t>
  </si>
  <si>
    <t>Un territorio que enfrenta el cambio climático y se ordena alrededor del agua</t>
  </si>
  <si>
    <t>Una Bogotá en defensa y fortalecimiento de lo público</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</si>
  <si>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</si>
  <si>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</si>
  <si>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</si>
  <si>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</si>
  <si>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</si>
  <si>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</si>
  <si>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</si>
  <si>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</si>
  <si>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</si>
  <si>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</si>
  <si>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</si>
  <si>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</si>
  <si>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</si>
  <si>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</si>
  <si>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</si>
  <si>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</si>
  <si>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</si>
  <si>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</si>
  <si>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</si>
  <si>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</si>
  <si>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</si>
  <si>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</si>
  <si>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</si>
  <si>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</si>
  <si>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</si>
  <si>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</si>
  <si>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</si>
  <si>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</si>
  <si>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</si>
  <si>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</si>
  <si>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</si>
  <si>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</si>
  <si>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</si>
  <si>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</si>
  <si>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</si>
  <si>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</si>
  <si>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</si>
  <si>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</si>
  <si>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</si>
  <si>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</si>
  <si>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</si>
  <si>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</si>
  <si>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</si>
  <si>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</si>
  <si>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</si>
  <si>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</si>
  <si>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</si>
  <si>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</si>
  <si>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</si>
  <si>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</si>
  <si>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</si>
  <si>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</si>
  <si>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</si>
  <si>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</si>
  <si>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</si>
  <si>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</si>
  <si>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</si>
  <si>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</si>
  <si>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</si>
  <si>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</si>
  <si>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</si>
  <si>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</si>
  <si>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</si>
  <si>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</si>
  <si>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</si>
  <si>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</si>
  <si>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</si>
  <si>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</si>
  <si>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</si>
  <si>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</si>
  <si>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</si>
  <si>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</si>
  <si>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</si>
  <si>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</si>
  <si>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</si>
  <si>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</si>
  <si>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</si>
  <si>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</si>
  <si>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</si>
  <si>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</si>
  <si>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</si>
  <si>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</si>
  <si>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</si>
  <si>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</si>
  <si>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</si>
  <si>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</si>
  <si>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</si>
  <si>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</si>
  <si>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</si>
  <si>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</si>
  <si>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</si>
  <si>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</si>
  <si>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</si>
  <si>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</si>
  <si>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</si>
  <si>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</si>
  <si>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</si>
  <si>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</si>
  <si>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</si>
  <si>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</si>
  <si>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</si>
  <si>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</si>
  <si>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</si>
  <si>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</si>
  <si>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</si>
  <si>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</si>
  <si>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</si>
  <si>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</si>
  <si>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</si>
  <si>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</si>
  <si>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</si>
  <si>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</si>
  <si>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</si>
  <si>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</si>
  <si>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</si>
  <si>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</si>
  <si>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</si>
  <si>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</si>
  <si>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</si>
  <si>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</si>
  <si>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</si>
  <si>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</si>
  <si>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</si>
  <si>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</si>
  <si>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</si>
  <si>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</si>
  <si>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</si>
  <si>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</si>
  <si>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</si>
  <si>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</si>
  <si>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</si>
  <si>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</si>
  <si>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</si>
  <si>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</si>
  <si>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</si>
  <si>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</si>
  <si>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</si>
  <si>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</si>
  <si>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</si>
  <si>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</si>
  <si>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</si>
  <si>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</si>
  <si>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</si>
  <si>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</si>
  <si>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</si>
  <si>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</si>
  <si>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</si>
  <si>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</si>
  <si>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</si>
  <si>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</si>
  <si>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</si>
  <si>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</si>
  <si>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</si>
  <si>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</si>
  <si>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</si>
  <si>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</si>
  <si>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</si>
  <si>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</si>
  <si>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</si>
  <si>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</si>
  <si>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</si>
  <si>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</si>
  <si>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</si>
  <si>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</si>
  <si>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</si>
  <si>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</si>
  <si>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</si>
  <si>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</si>
  <si>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</si>
  <si>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</si>
  <si>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</si>
  <si>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</si>
  <si>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</si>
  <si>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</si>
  <si>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</si>
  <si>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</si>
  <si>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</si>
  <si>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</si>
  <si>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</si>
  <si>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</si>
  <si>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</si>
  <si>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</si>
  <si>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</si>
  <si>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</si>
  <si>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</si>
  <si>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</si>
  <si>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</si>
  <si>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</si>
  <si>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</si>
  <si>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</si>
  <si>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</si>
  <si>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</si>
  <si>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</si>
  <si>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</si>
  <si>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</si>
  <si>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 ESTRATÉGICO, DE CALIDAD Y ANTISOBORNO</t>
  </si>
  <si>
    <t>OBJETIVO Y META DE DESARROLLO SOSTENIBLE_ODS</t>
  </si>
  <si>
    <t>EJECUCIÓN</t>
  </si>
  <si>
    <t>Magnitud Ejecutado vigencia</t>
  </si>
  <si>
    <t>Avance Transcurrido PDD</t>
  </si>
  <si>
    <t>SEGUIMIENTO PLAN OPERATIVO ANUAL - POA                                         VIGENCIA: 2020</t>
  </si>
  <si>
    <r>
      <t>Sección No. 1: PROGRAMACIÓN  VIGENCIA _</t>
    </r>
    <r>
      <rPr>
        <b/>
        <u val="single"/>
        <sz val="11"/>
        <color indexed="56"/>
        <rFont val="Calibri"/>
        <family val="2"/>
      </rPr>
      <t>2020</t>
    </r>
  </si>
  <si>
    <t>Sección No. 1: PROGRAMACIÓN  VIGENCIA 2020</t>
  </si>
  <si>
    <r>
      <rPr>
        <b/>
        <sz val="14"/>
        <color indexed="8"/>
        <rFont val="Calibri"/>
        <family val="2"/>
      </rPr>
      <t>Objetivo 16:</t>
    </r>
    <r>
      <rPr>
        <sz val="14"/>
        <color indexed="8"/>
        <rFont val="Calibri"/>
        <family val="2"/>
      </rPr>
      <t xml:space="preserve"> Promover sociedades pacíficas e inclusivas para el desarrrollo sostenible, facilitar el acceso a la justicia para todos y crear instituciones eficaces, responsables e inclusivas a todos los niveles.
</t>
    </r>
    <r>
      <rPr>
        <b/>
        <sz val="14"/>
        <color indexed="8"/>
        <rFont val="Calibri"/>
        <family val="2"/>
      </rPr>
      <t xml:space="preserve">Meta 144: </t>
    </r>
    <r>
      <rPr>
        <sz val="14"/>
        <color indexed="8"/>
        <rFont val="Calibri"/>
        <family val="2"/>
      </rPr>
      <t>Crear instituciones eficaces, responsables y transparentes a todos los niveles</t>
    </r>
  </si>
  <si>
    <r>
      <rPr>
        <b/>
        <sz val="14"/>
        <rFont val="Arial"/>
        <family val="2"/>
      </rPr>
      <t>Estratégico</t>
    </r>
    <r>
      <rPr>
        <sz val="14"/>
        <rFont val="Arial"/>
        <family val="2"/>
      </rPr>
      <t xml:space="preserve">: 7. Prestar servicios eficientes, ooportunos y de calidad a la ciudadanía, tanto en gestión como en trámites de la movilidad.
</t>
    </r>
    <r>
      <rPr>
        <b/>
        <sz val="14"/>
        <rFont val="Arial"/>
        <family val="2"/>
      </rPr>
      <t>Calidad</t>
    </r>
    <r>
      <rPr>
        <sz val="14"/>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4"/>
        <rFont val="Arial"/>
        <family val="2"/>
      </rPr>
      <t>Antisoborno</t>
    </r>
    <r>
      <rPr>
        <sz val="14"/>
        <rFont val="Arial"/>
        <family val="2"/>
      </rPr>
      <t xml:space="preserve">:  Promover una cultura de integridad y ética pública en los colaboradores de la SDM con tolerancia cero al soborno. Fortalecer el reporte de las denuncias presentadas por presuntos actos de soborno, asegurando la protección de la identidad del denunciante. Mitigar los riesgos de soborno o corrupción, a través de un efectivo y oportuno proceso de identificación, valoración e implementación de controles antisoborno.                                                                       </t>
    </r>
  </si>
  <si>
    <r>
      <rPr>
        <b/>
        <sz val="14"/>
        <rFont val="Arial"/>
        <family val="2"/>
      </rPr>
      <t>Estratégico</t>
    </r>
    <r>
      <rPr>
        <sz val="14"/>
        <rFont val="Arial"/>
        <family val="2"/>
      </rPr>
      <t xml:space="preserve">: 4. Ser ejemplo en la rendición de cuentas a la ciudadanía.
</t>
    </r>
    <r>
      <rPr>
        <b/>
        <sz val="14"/>
        <rFont val="Arial"/>
        <family val="2"/>
      </rPr>
      <t xml:space="preserve">Calidad: </t>
    </r>
    <r>
      <rPr>
        <sz val="14"/>
        <rFont val="Arial"/>
        <family val="2"/>
      </rPr>
      <t xml:space="preserve">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4"/>
        <rFont val="Arial"/>
        <family val="2"/>
      </rPr>
      <t>Antisoborno</t>
    </r>
    <r>
      <rPr>
        <sz val="14"/>
        <rFont val="Arial"/>
        <family val="2"/>
      </rPr>
      <t xml:space="preserve">:  Promover una cultura de integridad y ética pública en los colaboradores de la SDM con tolerancia cero al soborno. Fortalecer el reporte de las denuncias presentadas por presuntos actos de soborno, asegurando la protección de la identidad del denunciante. Mitigar los riesgos de soborno o corrupción, a través de un efectivo y oportuno proceso de identificación, valoración e implementación de controles antisoborno.              </t>
    </r>
  </si>
  <si>
    <t xml:space="preserve">Se realizaron el 100% de las actividades programadas para el cumplimiento del PAAC por parte de los lideres de las actividades que conforman el PAAC 2020, siendo el seguimiento al mapa de riesgos.
</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</si>
  <si>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en una mejor calidad de vida.</t>
  </si>
  <si>
    <t>NANCY HAIDY MUÑOZ CHAVARRO</t>
  </si>
  <si>
    <t>Las actividades previstas para este periodo se cumplieron a cabalidad.</t>
  </si>
  <si>
    <t>GERMAN PARDO MORALES</t>
  </si>
  <si>
    <t>Para alcanzar las metas establecidas en el PDD Bogotá Mejor para todos y el logro de las metas establecidas para el cuatrienio y cumplir con los objetivos para mejorar la calidad de vida de los ciudadanos de la ciudad.</t>
  </si>
  <si>
    <t>Se ejecutaron los recursos de acuerdo a la planeación para los 5 primeros meses del año 2020</t>
  </si>
  <si>
    <t xml:space="preserve">Se llega a un 69,46% de los giros programados para los 5 primeros meses del año 2020, no logra la totalidad de los giros debido a la situación del Covid19, se suspendieron varias de las actividades administrativas y no permitio la ejecución de obras y acciones en campo, afectando los giros.
</t>
  </si>
  <si>
    <t>Se lograron los giros de muchos de pasivos programados en los meses de enero a mayo y las etapas de contratación fueron necesarios suspender por la situación de la pandemia del Covid19.</t>
  </si>
  <si>
    <t>Por la afectación en las actividades normales por la orden del gobierno nacional por confinamiento de la pandemia por lo tanto se presentaron retrasos en los giros para cancelar durante el primer semestre de 2020.</t>
  </si>
  <si>
    <t>Se giraron los recursos que no tubieron afectación del confinamiento por la pandemia del Covid19.</t>
  </si>
  <si>
    <t>VERSIÓN: 3.0</t>
  </si>
  <si>
    <t>Se logra ejecutar el 34% de los recursos programados de los meses de enero a mayo de 2020, logrando asi el cierre del PDD Bogotá Mejor para Todos y el logro de las metas para el cuatrienio.</t>
  </si>
  <si>
    <r>
      <rPr>
        <b/>
        <sz val="14"/>
        <color indexed="8"/>
        <rFont val="Arial"/>
        <family val="2"/>
      </rPr>
      <t xml:space="preserve">Objetivo 11: </t>
    </r>
    <r>
      <rPr>
        <sz val="14"/>
        <color indexed="8"/>
        <rFont val="Arial"/>
        <family val="2"/>
      </rPr>
      <t xml:space="preserve"> Lograr que las ciudades y los asentamientos humanos sean inclusivos, seguros, resilientes y sostenibles
</t>
    </r>
    <r>
      <rPr>
        <b/>
        <sz val="14"/>
        <color indexed="8"/>
        <rFont val="Arial"/>
        <family val="2"/>
      </rPr>
      <t xml:space="preserve">Meta 92: </t>
    </r>
    <r>
      <rPr>
        <sz val="14"/>
        <color indexed="8"/>
        <rFont val="Arial"/>
        <family val="2"/>
      </rPr>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r>
  </si>
  <si>
    <t>Versión: 3.0</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</si>
</sst>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
    <numFmt numFmtId="192" formatCode="0.0000"/>
    <numFmt numFmtId="193" formatCode="0.000"/>
    <numFmt numFmtId="194" formatCode="[$-240A]dddd\,\ d\ &quot;de&quot;\ mmmm\ &quot;de&quot;\ yyyy"/>
    <numFmt numFmtId="195" formatCode="d/m/yy;@"/>
    <numFmt numFmtId="196" formatCode="_(* #,##0.000_);_(* \(#,##0.000\);_(* &quot;-&quot;??_);_(@_)"/>
    <numFmt numFmtId="197" formatCode="[$-240A]h:mm:ss\ AM/PM"/>
    <numFmt numFmtId="198" formatCode="_(&quot;$&quot;* #,##0_);_(&quot;$&quot;* \(#,##0\);_(&quot;$&quot;* &quot;-&quot;_);_(@_)"/>
  </numFmts>
  <fonts count="113">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b/>
      <sz val="14"/>
      <name val="Arial"/>
      <family val="2"/>
    </font>
    <font>
      <sz val="14"/>
      <name val="Arial"/>
      <family val="2"/>
    </font>
    <font>
      <u val="single"/>
      <sz val="9"/>
      <name val="Arial"/>
      <family val="2"/>
    </font>
    <font>
      <b/>
      <sz val="10"/>
      <color indexed="8"/>
      <name val="Arial"/>
      <family val="2"/>
    </font>
    <font>
      <b/>
      <u val="single"/>
      <sz val="11"/>
      <color indexed="56"/>
      <name val="Calibri"/>
      <family val="2"/>
    </font>
    <font>
      <sz val="11"/>
      <name val="Calibri"/>
      <family val="2"/>
    </font>
    <font>
      <u val="single"/>
      <sz val="7"/>
      <color indexed="12"/>
      <name val="Arial"/>
      <family val="2"/>
    </font>
    <font>
      <b/>
      <sz val="9"/>
      <name val="Tahoma"/>
      <family val="2"/>
    </font>
    <font>
      <sz val="9"/>
      <name val="Tahoma"/>
      <family val="2"/>
    </font>
    <font>
      <b/>
      <sz val="11"/>
      <name val="Tahoma"/>
      <family val="2"/>
    </font>
    <font>
      <b/>
      <sz val="8"/>
      <name val="Arial"/>
      <family val="2"/>
    </font>
    <font>
      <sz val="11"/>
      <name val="Arial"/>
      <family val="2"/>
    </font>
    <font>
      <sz val="14"/>
      <color indexed="8"/>
      <name val="Calibri"/>
      <family val="2"/>
    </font>
    <font>
      <b/>
      <sz val="14"/>
      <color indexed="8"/>
      <name val="Calibri"/>
      <family val="2"/>
    </font>
    <font>
      <sz val="14"/>
      <color indexed="8"/>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Arial"/>
      <family val="2"/>
    </font>
    <font>
      <sz val="9"/>
      <color indexed="9"/>
      <name val="Arial"/>
      <family val="2"/>
    </font>
    <font>
      <sz val="10"/>
      <color indexed="8"/>
      <name val="Arial"/>
      <family val="2"/>
    </font>
    <font>
      <sz val="9"/>
      <color indexed="62"/>
      <name val="Arial"/>
      <family val="2"/>
    </font>
    <font>
      <sz val="9"/>
      <color indexed="22"/>
      <name val="Arial"/>
      <family val="2"/>
    </font>
    <font>
      <b/>
      <sz val="9"/>
      <color indexed="62"/>
      <name val="Arial"/>
      <family val="2"/>
    </font>
    <font>
      <sz val="7"/>
      <color indexed="8"/>
      <name val="Arial"/>
      <family val="2"/>
    </font>
    <font>
      <sz val="8"/>
      <color indexed="8"/>
      <name val="Calibri"/>
      <family val="2"/>
    </font>
    <font>
      <b/>
      <sz val="8"/>
      <color indexed="8"/>
      <name val="Arial"/>
      <family val="2"/>
    </font>
    <font>
      <sz val="8"/>
      <color indexed="8"/>
      <name val="Arial"/>
      <family val="2"/>
    </font>
    <font>
      <sz val="9"/>
      <color indexed="10"/>
      <name val="Arial"/>
      <family val="2"/>
    </font>
    <font>
      <sz val="11"/>
      <color indexed="44"/>
      <name val="Calibri"/>
      <family val="2"/>
    </font>
    <font>
      <b/>
      <sz val="9"/>
      <color indexed="8"/>
      <name val="Calibri"/>
      <family val="2"/>
    </font>
    <font>
      <sz val="9"/>
      <color indexed="8"/>
      <name val="Calibri"/>
      <family val="2"/>
    </font>
    <font>
      <sz val="9"/>
      <color indexed="23"/>
      <name val="Arial"/>
      <family val="2"/>
    </font>
    <font>
      <b/>
      <sz val="11"/>
      <color indexed="8"/>
      <name val="Arial"/>
      <family val="2"/>
    </font>
    <font>
      <sz val="14"/>
      <color indexed="10"/>
      <name val="Calibri"/>
      <family val="2"/>
    </font>
    <font>
      <b/>
      <sz val="9"/>
      <color indexed="23"/>
      <name val="Arial"/>
      <family val="2"/>
    </font>
    <font>
      <sz val="8"/>
      <name val="Segoe UI"/>
      <family val="2"/>
    </font>
    <font>
      <sz val="10"/>
      <color indexed="8"/>
      <name val="Calibri"/>
      <family val="0"/>
    </font>
    <font>
      <sz val="9"/>
      <color indexed="63"/>
      <name val="Calibri"/>
      <family val="0"/>
    </font>
    <font>
      <sz val="1.7"/>
      <color indexed="63"/>
      <name val="Calibri"/>
      <family val="0"/>
    </font>
    <font>
      <sz val="14"/>
      <color indexed="63"/>
      <name val="Calibri"/>
      <family val="0"/>
    </font>
    <font>
      <sz val="2.5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9"/>
      <color theme="0"/>
      <name val="Arial"/>
      <family val="2"/>
    </font>
    <font>
      <b/>
      <sz val="10"/>
      <color theme="1"/>
      <name val="Arial"/>
      <family val="2"/>
    </font>
    <font>
      <sz val="10"/>
      <color theme="1"/>
      <name val="Arial"/>
      <family val="2"/>
    </font>
    <font>
      <sz val="14"/>
      <color theme="1"/>
      <name val="Arial"/>
      <family val="2"/>
    </font>
    <font>
      <sz val="9"/>
      <color theme="4"/>
      <name val="Arial"/>
      <family val="2"/>
    </font>
    <font>
      <sz val="9"/>
      <color theme="0" tint="-0.1499900072813034"/>
      <name val="Arial"/>
      <family val="2"/>
    </font>
    <font>
      <b/>
      <sz val="9"/>
      <color theme="4"/>
      <name val="Arial"/>
      <family val="2"/>
    </font>
    <font>
      <sz val="7"/>
      <color theme="1"/>
      <name val="Arial"/>
      <family val="2"/>
    </font>
    <font>
      <sz val="8"/>
      <color theme="1"/>
      <name val="Calibri"/>
      <family val="2"/>
    </font>
    <font>
      <b/>
      <sz val="8"/>
      <color theme="1"/>
      <name val="Arial"/>
      <family val="2"/>
    </font>
    <font>
      <sz val="8"/>
      <color theme="1"/>
      <name val="Arial"/>
      <family val="2"/>
    </font>
    <font>
      <sz val="9"/>
      <color rgb="FFFF0000"/>
      <name val="Arial"/>
      <family val="2"/>
    </font>
    <font>
      <sz val="11"/>
      <color theme="3" tint="0.5999900102615356"/>
      <name val="Calibri"/>
      <family val="2"/>
    </font>
    <font>
      <b/>
      <sz val="9"/>
      <color theme="1"/>
      <name val="Calibri"/>
      <family val="2"/>
    </font>
    <font>
      <sz val="9"/>
      <color theme="1"/>
      <name val="Calibri"/>
      <family val="2"/>
    </font>
    <font>
      <sz val="9"/>
      <color rgb="FF000000"/>
      <name val="Arial"/>
      <family val="2"/>
    </font>
    <font>
      <sz val="9"/>
      <color rgb="FF747474"/>
      <name val="Arial"/>
      <family val="2"/>
    </font>
    <font>
      <sz val="14"/>
      <color theme="1"/>
      <name val="Calibri"/>
      <family val="2"/>
    </font>
    <font>
      <b/>
      <sz val="14"/>
      <color theme="1"/>
      <name val="Calibri"/>
      <family val="2"/>
    </font>
    <font>
      <b/>
      <sz val="14"/>
      <color theme="1"/>
      <name val="Arial"/>
      <family val="2"/>
    </font>
    <font>
      <b/>
      <sz val="9"/>
      <color theme="3" tint="0.39998000860214233"/>
      <name val="Arial"/>
      <family val="2"/>
    </font>
    <font>
      <sz val="9"/>
      <color theme="3" tint="0.39998000860214233"/>
      <name val="Arial"/>
      <family val="2"/>
    </font>
    <font>
      <b/>
      <sz val="11"/>
      <color theme="1"/>
      <name val="Arial"/>
      <family val="2"/>
    </font>
    <font>
      <b/>
      <sz val="11"/>
      <color theme="3" tint="-0.4999699890613556"/>
      <name val="Calibri"/>
      <family val="2"/>
    </font>
    <font>
      <sz val="14"/>
      <color rgb="FFFF0000"/>
      <name val="Calibri"/>
      <family val="2"/>
    </font>
    <font>
      <b/>
      <sz val="9"/>
      <color rgb="FF747474"/>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149990007281303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thin"/>
      <right>
        <color indexed="63"/>
      </right>
      <top style="thin"/>
      <bottom style="thin"/>
    </border>
    <border>
      <left style="medium"/>
      <right/>
      <top style="medium"/>
      <bottom style="medium"/>
    </border>
    <border>
      <left style="medium"/>
      <right style="medium"/>
      <top style="medium"/>
      <bottom style="medium"/>
    </border>
    <border>
      <left>
        <color indexed="63"/>
      </left>
      <right style="thin"/>
      <top style="thin"/>
      <bottom style="thin"/>
    </border>
    <border>
      <left style="medium"/>
      <right style="thin"/>
      <top style="thin"/>
      <bottom style="medium"/>
    </border>
    <border>
      <left style="medium"/>
      <right style="thin"/>
      <top style="thin"/>
      <bottom/>
    </border>
    <border>
      <left style="thin"/>
      <right style="thin"/>
      <top/>
      <bottom style="thin"/>
    </border>
    <border>
      <left style="thin"/>
      <right style="thin"/>
      <top>
        <color indexed="63"/>
      </top>
      <bottom>
        <color indexed="63"/>
      </bottom>
    </border>
    <border>
      <left style="thin"/>
      <right/>
      <top/>
      <bottom style="thin"/>
    </border>
    <border>
      <left>
        <color indexed="63"/>
      </left>
      <right>
        <color indexed="63"/>
      </right>
      <top style="thin"/>
      <bottom style="thin"/>
    </border>
    <border>
      <left/>
      <right/>
      <top style="medium"/>
      <bottom style="medium"/>
    </border>
    <border>
      <left/>
      <right style="medium"/>
      <top style="medium"/>
      <bottom style="medium"/>
    </border>
    <border>
      <left style="thin"/>
      <right/>
      <top style="thin"/>
      <bottom/>
    </border>
    <border>
      <left/>
      <right/>
      <top style="thin"/>
      <bottom/>
    </border>
    <border>
      <left>
        <color indexed="63"/>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bottom/>
    </border>
    <border>
      <left/>
      <right style="thin"/>
      <top/>
      <bottom/>
    </border>
    <border>
      <left/>
      <right style="thin"/>
      <top/>
      <bottom style="thin"/>
    </border>
    <border>
      <left style="thin"/>
      <right/>
      <top/>
      <bottom style="medium"/>
    </border>
    <border>
      <left/>
      <right style="thin"/>
      <top/>
      <bottom style="medium"/>
    </border>
    <border>
      <left style="thin"/>
      <right style="thin"/>
      <top style="thin"/>
      <bottom style="medium"/>
    </border>
    <border>
      <left/>
      <right style="medium"/>
      <top style="thin"/>
      <bottom/>
    </border>
    <border>
      <left/>
      <right/>
      <top/>
      <bottom style="medium"/>
    </border>
    <border>
      <left style="medium"/>
      <right/>
      <top style="thin"/>
      <bottom/>
    </border>
    <border>
      <left style="medium"/>
      <right/>
      <top/>
      <bottom style="thin"/>
    </border>
    <border>
      <left/>
      <right/>
      <top/>
      <bottom style="thin"/>
    </border>
    <border>
      <left/>
      <right style="medium"/>
      <top/>
      <bottom style="thin"/>
    </border>
    <border>
      <left/>
      <right style="medium"/>
      <top style="thin"/>
      <bottom style="thin"/>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style="medium"/>
      <right style="medium"/>
      <top/>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509">
    <xf numFmtId="0" fontId="0" fillId="0" borderId="0" xfId="0" applyFont="1" applyAlignment="1">
      <alignment/>
    </xf>
    <xf numFmtId="0" fontId="0" fillId="0" borderId="0" xfId="0" applyAlignment="1" applyProtection="1">
      <alignment/>
      <protection/>
    </xf>
    <xf numFmtId="0" fontId="2" fillId="0" borderId="0" xfId="68">
      <alignment/>
      <protection/>
    </xf>
    <xf numFmtId="0" fontId="2" fillId="0" borderId="0" xfId="68" applyAlignment="1">
      <alignment vertical="center"/>
      <protection/>
    </xf>
    <xf numFmtId="0" fontId="2" fillId="0" borderId="10" xfId="65" applyBorder="1" applyAlignment="1">
      <alignment vertical="center"/>
      <protection/>
    </xf>
    <xf numFmtId="0" fontId="2" fillId="0" borderId="10" xfId="68" applyBorder="1" applyAlignment="1">
      <alignment vertical="center"/>
      <protection/>
    </xf>
    <xf numFmtId="0" fontId="2" fillId="0" borderId="10" xfId="68" applyBorder="1" applyAlignment="1">
      <alignment horizontal="center" vertical="center"/>
      <protection/>
    </xf>
    <xf numFmtId="0" fontId="3" fillId="33" borderId="10" xfId="68" applyFont="1" applyFill="1" applyBorder="1" applyAlignment="1">
      <alignment horizontal="center" vertical="center"/>
      <protection/>
    </xf>
    <xf numFmtId="0" fontId="2" fillId="0" borderId="10" xfId="68" applyBorder="1" applyAlignment="1">
      <alignment vertical="center" wrapText="1"/>
      <protection/>
    </xf>
    <xf numFmtId="0" fontId="2" fillId="0" borderId="0" xfId="68" applyBorder="1" applyAlignment="1">
      <alignment horizontal="center" vertical="center"/>
      <protection/>
    </xf>
    <xf numFmtId="0" fontId="2" fillId="0" borderId="0" xfId="68" applyAlignment="1">
      <alignment horizontal="center" vertical="center"/>
      <protection/>
    </xf>
    <xf numFmtId="0" fontId="3" fillId="0" borderId="0" xfId="68" applyFont="1" applyBorder="1" applyAlignment="1">
      <alignment vertical="center"/>
      <protection/>
    </xf>
    <xf numFmtId="0" fontId="2" fillId="0" borderId="0" xfId="68" applyBorder="1" applyAlignment="1">
      <alignment vertical="center"/>
      <protection/>
    </xf>
    <xf numFmtId="0" fontId="4" fillId="34" borderId="10" xfId="66" applyFont="1" applyFill="1" applyBorder="1" applyAlignment="1">
      <alignment horizontal="left" vertical="center" wrapText="1"/>
      <protection/>
    </xf>
    <xf numFmtId="0" fontId="4" fillId="34" borderId="10" xfId="66" applyFont="1" applyFill="1" applyBorder="1" applyAlignment="1">
      <alignment vertical="center" wrapText="1"/>
      <protection/>
    </xf>
    <xf numFmtId="0" fontId="4" fillId="34" borderId="11" xfId="66" applyFont="1" applyFill="1" applyBorder="1" applyAlignment="1">
      <alignment horizontal="left" vertical="center" wrapText="1"/>
      <protection/>
    </xf>
    <xf numFmtId="0" fontId="4" fillId="34" borderId="12" xfId="66" applyFont="1" applyFill="1" applyBorder="1" applyAlignment="1">
      <alignment vertical="top" wrapText="1"/>
      <protection/>
    </xf>
    <xf numFmtId="0" fontId="4" fillId="34" borderId="11" xfId="66" applyFont="1" applyFill="1" applyBorder="1" applyAlignment="1">
      <alignment horizontal="center" vertical="center" wrapText="1"/>
      <protection/>
    </xf>
    <xf numFmtId="0" fontId="4" fillId="34" borderId="10" xfId="66"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3" xfId="66" applyFont="1" applyFill="1" applyBorder="1" applyAlignment="1">
      <alignment horizontal="center" vertical="center" wrapText="1"/>
      <protection/>
    </xf>
    <xf numFmtId="0" fontId="4" fillId="34" borderId="11" xfId="66" applyFont="1" applyFill="1" applyBorder="1" applyAlignment="1">
      <alignment horizontal="center" vertical="center"/>
      <protection/>
    </xf>
    <xf numFmtId="3" fontId="5" fillId="35" borderId="10" xfId="71" applyNumberFormat="1" applyFont="1" applyFill="1" applyBorder="1" applyAlignment="1" applyProtection="1">
      <alignment horizontal="center" vertical="center" wrapText="1"/>
      <protection locked="0"/>
    </xf>
    <xf numFmtId="0" fontId="79" fillId="0" borderId="0" xfId="0" applyFont="1" applyAlignment="1">
      <alignment/>
    </xf>
    <xf numFmtId="0" fontId="84" fillId="0" borderId="0" xfId="0" applyFont="1" applyAlignment="1">
      <alignment horizontal="center"/>
    </xf>
    <xf numFmtId="0" fontId="85" fillId="0" borderId="0" xfId="0" applyFont="1" applyAlignment="1">
      <alignment/>
    </xf>
    <xf numFmtId="0" fontId="84" fillId="0" borderId="0" xfId="0" applyFont="1" applyAlignment="1">
      <alignment/>
    </xf>
    <xf numFmtId="0" fontId="5" fillId="36" borderId="10" xfId="66" applyFont="1" applyFill="1" applyBorder="1" applyAlignment="1">
      <alignment vertical="center"/>
      <protection/>
    </xf>
    <xf numFmtId="1" fontId="0" fillId="0" borderId="0" xfId="0" applyNumberFormat="1" applyAlignment="1">
      <alignment/>
    </xf>
    <xf numFmtId="0" fontId="86" fillId="0" borderId="0" xfId="0" applyFont="1" applyFill="1" applyAlignment="1">
      <alignment/>
    </xf>
    <xf numFmtId="0" fontId="66" fillId="0" borderId="0" xfId="0" applyFont="1" applyAlignment="1">
      <alignment/>
    </xf>
    <xf numFmtId="0" fontId="86" fillId="0" borderId="0" xfId="62" applyFont="1" applyFill="1" applyAlignment="1" applyProtection="1">
      <alignment vertical="center" wrapText="1"/>
      <protection/>
    </xf>
    <xf numFmtId="0" fontId="86" fillId="0" borderId="0" xfId="62" applyFont="1" applyFill="1" applyAlignment="1" applyProtection="1">
      <alignment vertical="center"/>
      <protection/>
    </xf>
    <xf numFmtId="0" fontId="87" fillId="0" borderId="0" xfId="0" applyFont="1" applyAlignment="1">
      <alignment horizontal="center" vertical="center"/>
    </xf>
    <xf numFmtId="0" fontId="88" fillId="0" borderId="0" xfId="0" applyFont="1" applyAlignment="1">
      <alignment vertical="center"/>
    </xf>
    <xf numFmtId="0" fontId="87" fillId="0" borderId="0" xfId="0" applyFont="1" applyAlignment="1">
      <alignment vertical="center"/>
    </xf>
    <xf numFmtId="0" fontId="85" fillId="0" borderId="0" xfId="0" applyFont="1" applyAlignment="1">
      <alignment vertical="center"/>
    </xf>
    <xf numFmtId="181" fontId="8" fillId="37" borderId="10" xfId="0" applyNumberFormat="1" applyFont="1" applyFill="1" applyBorder="1" applyAlignment="1" applyProtection="1">
      <alignment vertical="center" wrapText="1"/>
      <protection/>
    </xf>
    <xf numFmtId="181" fontId="8" fillId="37" borderId="14" xfId="0" applyNumberFormat="1" applyFont="1" applyFill="1" applyBorder="1" applyAlignment="1" applyProtection="1">
      <alignment vertical="center" wrapText="1"/>
      <protection/>
    </xf>
    <xf numFmtId="0" fontId="4" fillId="36" borderId="10" xfId="66" applyFont="1" applyFill="1" applyBorder="1" applyAlignment="1">
      <alignment horizontal="center" vertical="center"/>
      <protection/>
    </xf>
    <xf numFmtId="0" fontId="4" fillId="34" borderId="12" xfId="66" applyFont="1" applyFill="1" applyBorder="1" applyAlignment="1">
      <alignment vertical="center" wrapText="1"/>
      <protection/>
    </xf>
    <xf numFmtId="0" fontId="89" fillId="37" borderId="0" xfId="0" applyFont="1" applyFill="1" applyAlignment="1" applyProtection="1">
      <alignment horizontal="left" vertical="center" wrapText="1"/>
      <protection/>
    </xf>
    <xf numFmtId="3" fontId="90" fillId="35" borderId="10" xfId="71" applyNumberFormat="1" applyFont="1" applyFill="1" applyBorder="1" applyAlignment="1">
      <alignment horizontal="center" vertical="center"/>
    </xf>
    <xf numFmtId="3" fontId="90" fillId="35" borderId="10" xfId="71" applyNumberFormat="1" applyFont="1" applyFill="1" applyBorder="1" applyAlignment="1" applyProtection="1">
      <alignment horizontal="center" vertical="center" wrapText="1"/>
      <protection locked="0"/>
    </xf>
    <xf numFmtId="0" fontId="5" fillId="35" borderId="10" xfId="66" applyFont="1" applyFill="1" applyBorder="1" applyAlignment="1">
      <alignment horizontal="center" vertical="center"/>
      <protection/>
    </xf>
    <xf numFmtId="0" fontId="4" fillId="34" borderId="10" xfId="66" applyFont="1" applyFill="1" applyBorder="1" applyAlignment="1">
      <alignment horizontal="center" vertical="center"/>
      <protection/>
    </xf>
    <xf numFmtId="0" fontId="4" fillId="34" borderId="10" xfId="66" applyFont="1" applyFill="1" applyBorder="1" applyAlignment="1" applyProtection="1">
      <alignment horizontal="justify" vertical="center" wrapText="1"/>
      <protection locked="0"/>
    </xf>
    <xf numFmtId="0" fontId="4" fillId="34" borderId="10" xfId="66" applyFont="1" applyFill="1" applyBorder="1" applyAlignment="1">
      <alignment horizontal="justify" vertical="center" wrapText="1"/>
      <protection/>
    </xf>
    <xf numFmtId="0" fontId="4" fillId="34" borderId="10" xfId="66" applyFont="1" applyFill="1" applyBorder="1" applyAlignment="1" applyProtection="1">
      <alignment horizontal="center" vertical="center" wrapText="1"/>
      <protection locked="0"/>
    </xf>
    <xf numFmtId="0" fontId="87" fillId="0" borderId="0" xfId="0" applyFont="1" applyAlignment="1">
      <alignment horizontal="center"/>
    </xf>
    <xf numFmtId="0" fontId="88" fillId="0" borderId="0" xfId="0" applyFont="1" applyAlignment="1">
      <alignment/>
    </xf>
    <xf numFmtId="0" fontId="87" fillId="0" borderId="0" xfId="0" applyFont="1" applyAlignment="1">
      <alignment/>
    </xf>
    <xf numFmtId="0" fontId="85" fillId="0" borderId="0" xfId="0" applyFont="1" applyFill="1" applyAlignment="1">
      <alignment/>
    </xf>
    <xf numFmtId="0" fontId="91" fillId="0" borderId="0" xfId="0" applyFont="1" applyFill="1" applyAlignment="1">
      <alignment/>
    </xf>
    <xf numFmtId="0" fontId="91" fillId="0" borderId="0" xfId="62" applyFont="1" applyFill="1" applyAlignment="1" applyProtection="1">
      <alignment vertical="center" wrapText="1"/>
      <protection/>
    </xf>
    <xf numFmtId="0" fontId="91" fillId="0" borderId="0" xfId="62" applyFont="1" applyFill="1" applyAlignment="1" applyProtection="1">
      <alignment vertical="center"/>
      <protection/>
    </xf>
    <xf numFmtId="0" fontId="4" fillId="34" borderId="10" xfId="66" applyFont="1" applyFill="1" applyBorder="1" applyAlignment="1">
      <alignment vertical="top" wrapText="1"/>
      <protection/>
    </xf>
    <xf numFmtId="10" fontId="92" fillId="0" borderId="10" xfId="70" applyNumberFormat="1" applyFont="1" applyBorder="1" applyAlignment="1">
      <alignment horizontal="center" vertical="center" wrapText="1"/>
    </xf>
    <xf numFmtId="10" fontId="90" fillId="0" borderId="10" xfId="70" applyNumberFormat="1" applyFont="1" applyBorder="1" applyAlignment="1">
      <alignment horizontal="center" vertical="center" wrapText="1"/>
    </xf>
    <xf numFmtId="10" fontId="85" fillId="0" borderId="10" xfId="70" applyNumberFormat="1" applyFont="1" applyBorder="1" applyAlignment="1">
      <alignment horizontal="center" vertical="center" wrapText="1"/>
    </xf>
    <xf numFmtId="0" fontId="93" fillId="0" borderId="0" xfId="0" applyFont="1" applyAlignment="1" applyProtection="1">
      <alignment/>
      <protection/>
    </xf>
    <xf numFmtId="0" fontId="93" fillId="0" borderId="0" xfId="0" applyFont="1" applyAlignment="1" applyProtection="1">
      <alignment horizontal="center"/>
      <protection/>
    </xf>
    <xf numFmtId="0" fontId="3" fillId="36" borderId="0" xfId="66" applyFont="1" applyFill="1" applyAlignment="1">
      <alignment horizontal="center" vertical="center"/>
      <protection/>
    </xf>
    <xf numFmtId="0" fontId="2" fillId="36" borderId="0" xfId="66" applyFont="1" applyFill="1" applyAlignment="1">
      <alignment vertical="center"/>
      <protection/>
    </xf>
    <xf numFmtId="0" fontId="2" fillId="36" borderId="0" xfId="66" applyFont="1" applyFill="1" applyAlignment="1">
      <alignment vertical="top" wrapText="1"/>
      <protection/>
    </xf>
    <xf numFmtId="9" fontId="3" fillId="36" borderId="0" xfId="71" applyFont="1" applyFill="1" applyAlignment="1">
      <alignment vertical="center"/>
    </xf>
    <xf numFmtId="9" fontId="2" fillId="36" borderId="0" xfId="71" applyFont="1" applyFill="1" applyAlignment="1">
      <alignment vertical="center"/>
    </xf>
    <xf numFmtId="0" fontId="88" fillId="0" borderId="0" xfId="0" applyFont="1" applyBorder="1" applyAlignment="1" applyProtection="1">
      <alignment horizontal="center"/>
      <protection locked="0"/>
    </xf>
    <xf numFmtId="0" fontId="87" fillId="0" borderId="0" xfId="0" applyFont="1" applyBorder="1" applyAlignment="1" applyProtection="1">
      <alignment horizontal="center" vertical="center" wrapText="1"/>
      <protection locked="0"/>
    </xf>
    <xf numFmtId="0" fontId="83" fillId="0" borderId="0" xfId="0" applyFont="1" applyBorder="1" applyAlignment="1">
      <alignment horizontal="center"/>
    </xf>
    <xf numFmtId="0" fontId="84" fillId="0" borderId="15" xfId="0" applyFont="1" applyBorder="1" applyAlignment="1" applyProtection="1">
      <alignment horizontal="justify" vertical="center" wrapText="1"/>
      <protection/>
    </xf>
    <xf numFmtId="0" fontId="84" fillId="0" borderId="0" xfId="0" applyFont="1" applyBorder="1" applyAlignment="1" applyProtection="1">
      <alignment vertical="center" wrapText="1"/>
      <protection/>
    </xf>
    <xf numFmtId="0" fontId="84" fillId="0" borderId="16" xfId="0" applyFont="1" applyBorder="1" applyAlignment="1" applyProtection="1">
      <alignment vertical="center" wrapText="1"/>
      <protection/>
    </xf>
    <xf numFmtId="0" fontId="84" fillId="0" borderId="0" xfId="0" applyFont="1" applyBorder="1" applyAlignment="1" applyProtection="1">
      <alignment horizontal="center" vertical="center" wrapText="1"/>
      <protection/>
    </xf>
    <xf numFmtId="0" fontId="0" fillId="0" borderId="0" xfId="0" applyAlignment="1">
      <alignment horizontal="center"/>
    </xf>
    <xf numFmtId="0" fontId="83" fillId="14" borderId="12" xfId="0" applyFont="1" applyFill="1" applyBorder="1" applyAlignment="1">
      <alignment horizontal="center" vertical="center" wrapText="1"/>
    </xf>
    <xf numFmtId="0" fontId="83" fillId="34" borderId="1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17" fontId="0" fillId="0" borderId="10" xfId="0" applyNumberFormat="1" applyFont="1" applyFill="1" applyBorder="1" applyAlignment="1" applyProtection="1">
      <alignment horizontal="right" vertical="center" wrapText="1"/>
      <protection locked="0"/>
    </xf>
    <xf numFmtId="10" fontId="83" fillId="14" borderId="10" xfId="70" applyNumberFormat="1" applyFont="1" applyFill="1" applyBorder="1" applyAlignment="1">
      <alignment horizontal="center" vertical="center" wrapText="1"/>
    </xf>
    <xf numFmtId="9" fontId="83" fillId="14" borderId="10" xfId="70" applyFont="1" applyFill="1" applyBorder="1" applyAlignment="1">
      <alignment horizontal="center" vertical="center" wrapText="1"/>
    </xf>
    <xf numFmtId="10" fontId="83" fillId="34" borderId="10" xfId="70" applyNumberFormat="1" applyFont="1" applyFill="1" applyBorder="1" applyAlignment="1">
      <alignment horizontal="center" vertical="center" wrapText="1"/>
    </xf>
    <xf numFmtId="0" fontId="83" fillId="34" borderId="10" xfId="0" applyFont="1" applyFill="1" applyBorder="1" applyAlignment="1">
      <alignment vertical="center" wrapText="1"/>
    </xf>
    <xf numFmtId="0" fontId="0" fillId="0" borderId="0" xfId="0" applyAlignment="1">
      <alignment horizontal="center" vertical="center"/>
    </xf>
    <xf numFmtId="10" fontId="0" fillId="0" borderId="0" xfId="0" applyNumberFormat="1" applyAlignment="1">
      <alignment/>
    </xf>
    <xf numFmtId="17" fontId="12" fillId="0" borderId="10" xfId="0" applyNumberFormat="1" applyFont="1" applyFill="1" applyBorder="1" applyAlignment="1" applyProtection="1">
      <alignment horizontal="right" vertical="center" wrapText="1"/>
      <protection locked="0"/>
    </xf>
    <xf numFmtId="3" fontId="5" fillId="35" borderId="10" xfId="71" applyNumberFormat="1" applyFont="1" applyFill="1" applyBorder="1" applyAlignment="1">
      <alignment horizontal="center" vertical="center"/>
    </xf>
    <xf numFmtId="17" fontId="0" fillId="0" borderId="10" xfId="0" applyNumberFormat="1" applyBorder="1" applyAlignment="1">
      <alignment vertical="center"/>
    </xf>
    <xf numFmtId="9" fontId="0" fillId="0" borderId="0" xfId="0" applyNumberFormat="1" applyAlignment="1">
      <alignment/>
    </xf>
    <xf numFmtId="169" fontId="0" fillId="0" borderId="0" xfId="53" applyFont="1" applyAlignment="1">
      <alignment/>
    </xf>
    <xf numFmtId="171" fontId="0" fillId="0" borderId="10" xfId="52" applyFont="1" applyFill="1" applyBorder="1" applyAlignment="1">
      <alignment horizontal="center" vertical="center"/>
    </xf>
    <xf numFmtId="9" fontId="83" fillId="14" borderId="17" xfId="70" applyFont="1" applyFill="1" applyBorder="1" applyAlignment="1">
      <alignment vertical="center" wrapText="1"/>
    </xf>
    <xf numFmtId="171" fontId="83" fillId="14" borderId="14" xfId="52" applyFont="1" applyFill="1" applyBorder="1" applyAlignment="1">
      <alignment vertical="center" wrapText="1"/>
    </xf>
    <xf numFmtId="0" fontId="5" fillId="35" borderId="10" xfId="66" applyFont="1" applyFill="1" applyBorder="1" applyAlignment="1">
      <alignment horizontal="center" vertical="center"/>
      <protection/>
    </xf>
    <xf numFmtId="0" fontId="4" fillId="34" borderId="10" xfId="66" applyFont="1" applyFill="1" applyBorder="1" applyAlignment="1" applyProtection="1">
      <alignment horizontal="center" vertical="center" wrapText="1"/>
      <protection locked="0"/>
    </xf>
    <xf numFmtId="0" fontId="4" fillId="34" borderId="10" xfId="66" applyFont="1" applyFill="1" applyBorder="1" applyAlignment="1">
      <alignment horizontal="center" vertical="center" wrapText="1"/>
      <protection/>
    </xf>
    <xf numFmtId="0" fontId="5" fillId="36" borderId="13" xfId="66" applyFont="1" applyFill="1" applyBorder="1" applyAlignment="1">
      <alignment vertical="center"/>
      <protection/>
    </xf>
    <xf numFmtId="0" fontId="4" fillId="34" borderId="11" xfId="66" applyFont="1" applyFill="1" applyBorder="1" applyAlignment="1" applyProtection="1">
      <alignment horizontal="justify" vertical="center" wrapText="1"/>
      <protection locked="0"/>
    </xf>
    <xf numFmtId="0" fontId="4" fillId="34" borderId="11" xfId="66" applyFont="1" applyFill="1" applyBorder="1" applyAlignment="1">
      <alignment horizontal="justify" vertical="center" wrapText="1"/>
      <protection/>
    </xf>
    <xf numFmtId="0" fontId="4" fillId="34" borderId="18" xfId="66" applyFont="1" applyFill="1" applyBorder="1" applyAlignment="1">
      <alignment horizontal="justify" vertical="center" wrapText="1"/>
      <protection/>
    </xf>
    <xf numFmtId="0" fontId="4" fillId="34" borderId="19" xfId="66" applyFont="1" applyFill="1" applyBorder="1" applyAlignment="1">
      <alignment horizontal="left" vertical="center" wrapText="1"/>
      <protection/>
    </xf>
    <xf numFmtId="0" fontId="4" fillId="34" borderId="10" xfId="66" applyFont="1" applyFill="1" applyBorder="1" applyAlignment="1">
      <alignment horizontal="left" vertical="center" wrapText="1"/>
      <protection/>
    </xf>
    <xf numFmtId="0" fontId="0" fillId="0" borderId="0" xfId="0" applyBorder="1" applyAlignment="1">
      <alignment/>
    </xf>
    <xf numFmtId="0" fontId="0" fillId="0" borderId="0" xfId="0" applyBorder="1" applyAlignment="1">
      <alignment/>
    </xf>
    <xf numFmtId="0" fontId="5" fillId="35" borderId="10" xfId="66" applyFont="1" applyFill="1" applyBorder="1" applyAlignment="1">
      <alignment horizontal="center" vertical="center"/>
      <protection/>
    </xf>
    <xf numFmtId="0" fontId="4" fillId="34" borderId="19" xfId="66" applyFont="1" applyFill="1" applyBorder="1" applyAlignment="1">
      <alignment horizontal="left" vertical="center" wrapText="1"/>
      <protection/>
    </xf>
    <xf numFmtId="0" fontId="4" fillId="34" borderId="11" xfId="66" applyFont="1" applyFill="1" applyBorder="1" applyAlignment="1">
      <alignment horizontal="justify" vertical="center" wrapText="1"/>
      <protection/>
    </xf>
    <xf numFmtId="0" fontId="4" fillId="34" borderId="10" xfId="66" applyFont="1" applyFill="1" applyBorder="1" applyAlignment="1" applyProtection="1">
      <alignment horizontal="center" vertical="center" wrapText="1"/>
      <protection locked="0"/>
    </xf>
    <xf numFmtId="0" fontId="4" fillId="34" borderId="10" xfId="66" applyFont="1" applyFill="1" applyBorder="1" applyAlignment="1">
      <alignment horizontal="center" vertical="center" wrapText="1"/>
      <protection/>
    </xf>
    <xf numFmtId="0" fontId="94" fillId="35" borderId="0" xfId="0" applyFont="1" applyFill="1" applyBorder="1" applyAlignment="1" applyProtection="1">
      <alignment/>
      <protection/>
    </xf>
    <xf numFmtId="0" fontId="94" fillId="0" borderId="0" xfId="0" applyFont="1" applyBorder="1" applyAlignment="1" applyProtection="1">
      <alignment/>
      <protection/>
    </xf>
    <xf numFmtId="0" fontId="94" fillId="0" borderId="0" xfId="0" applyFont="1" applyAlignment="1" applyProtection="1">
      <alignment/>
      <protection/>
    </xf>
    <xf numFmtId="0" fontId="95" fillId="0" borderId="0" xfId="0" applyFont="1" applyAlignment="1" applyProtection="1">
      <alignment/>
      <protection/>
    </xf>
    <xf numFmtId="0" fontId="17" fillId="2" borderId="10" xfId="0" applyFont="1" applyFill="1" applyBorder="1" applyAlignment="1" applyProtection="1">
      <alignment horizontal="center" vertical="center" wrapText="1"/>
      <protection/>
    </xf>
    <xf numFmtId="0" fontId="96" fillId="0" borderId="0" xfId="0" applyFont="1" applyAlignment="1" applyProtection="1">
      <alignment/>
      <protection/>
    </xf>
    <xf numFmtId="0" fontId="96" fillId="0" borderId="10" xfId="0" applyFont="1" applyBorder="1" applyAlignment="1" applyProtection="1">
      <alignment horizontal="justify" vertical="center" wrapText="1"/>
      <protection/>
    </xf>
    <xf numFmtId="0" fontId="96" fillId="0" borderId="10" xfId="0" applyFont="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xf>
    <xf numFmtId="9" fontId="96" fillId="0" borderId="10" xfId="0" applyNumberFormat="1" applyFont="1" applyBorder="1" applyAlignment="1" applyProtection="1">
      <alignment horizontal="center" vertical="center"/>
      <protection/>
    </xf>
    <xf numFmtId="181" fontId="96" fillId="35" borderId="10" xfId="0" applyNumberFormat="1" applyFont="1" applyFill="1" applyBorder="1" applyAlignment="1" applyProtection="1">
      <alignment vertical="center" wrapText="1"/>
      <protection/>
    </xf>
    <xf numFmtId="9" fontId="96" fillId="0" borderId="10" xfId="0" applyNumberFormat="1" applyFont="1" applyBorder="1" applyAlignment="1" applyProtection="1">
      <alignment horizontal="right" vertical="center"/>
      <protection/>
    </xf>
    <xf numFmtId="9" fontId="96" fillId="0" borderId="10" xfId="70" applyFont="1" applyBorder="1" applyAlignment="1" applyProtection="1">
      <alignment horizontal="right" vertical="center"/>
      <protection/>
    </xf>
    <xf numFmtId="0" fontId="94" fillId="35" borderId="0" xfId="0" applyFont="1" applyFill="1" applyBorder="1" applyAlignment="1" applyProtection="1">
      <alignment vertical="center" wrapText="1"/>
      <protection/>
    </xf>
    <xf numFmtId="0" fontId="3" fillId="34" borderId="11" xfId="66" applyFont="1" applyFill="1" applyBorder="1" applyAlignment="1" applyProtection="1">
      <alignment horizontal="justify" vertical="center" wrapText="1"/>
      <protection locked="0"/>
    </xf>
    <xf numFmtId="0" fontId="3" fillId="34" borderId="11" xfId="66" applyFont="1" applyFill="1" applyBorder="1" applyAlignment="1">
      <alignment horizontal="left" vertical="center" wrapText="1"/>
      <protection/>
    </xf>
    <xf numFmtId="0" fontId="3" fillId="34" borderId="11" xfId="66" applyFont="1" applyFill="1" applyBorder="1" applyAlignment="1">
      <alignment horizontal="justify" vertical="center" wrapText="1"/>
      <protection/>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10" fontId="0" fillId="35" borderId="10" xfId="70" applyNumberFormat="1" applyFont="1" applyFill="1" applyBorder="1" applyAlignment="1">
      <alignment horizontal="center" vertical="center" wrapText="1"/>
    </xf>
    <xf numFmtId="9" fontId="96" fillId="35" borderId="10" xfId="0" applyNumberFormat="1" applyFont="1" applyFill="1" applyBorder="1" applyAlignment="1" applyProtection="1">
      <alignment horizontal="right" vertical="center"/>
      <protection/>
    </xf>
    <xf numFmtId="0" fontId="97" fillId="0" borderId="0" xfId="0" applyFont="1" applyFill="1" applyAlignment="1">
      <alignment horizontal="center" vertical="center"/>
    </xf>
    <xf numFmtId="0" fontId="98" fillId="0" borderId="0" xfId="0" applyFont="1" applyAlignment="1">
      <alignment/>
    </xf>
    <xf numFmtId="10" fontId="0" fillId="35" borderId="10" xfId="70" applyNumberFormat="1" applyFont="1" applyFill="1" applyBorder="1" applyAlignment="1">
      <alignment horizontal="justify" vertical="center" wrapText="1"/>
    </xf>
    <xf numFmtId="14" fontId="5" fillId="0" borderId="10" xfId="66" applyNumberFormat="1" applyFont="1" applyFill="1" applyBorder="1" applyAlignment="1" applyProtection="1">
      <alignment vertical="center" wrapText="1"/>
      <protection/>
    </xf>
    <xf numFmtId="0" fontId="17" fillId="2" borderId="20" xfId="0" applyFont="1" applyFill="1" applyBorder="1" applyAlignment="1" applyProtection="1">
      <alignment horizontal="center" vertical="center" wrapText="1"/>
      <protection/>
    </xf>
    <xf numFmtId="0" fontId="3" fillId="33" borderId="10" xfId="65" applyFont="1" applyFill="1" applyBorder="1" applyAlignment="1">
      <alignment horizontal="center" vertical="center"/>
      <protection/>
    </xf>
    <xf numFmtId="0" fontId="2" fillId="0" borderId="10" xfId="65" applyBorder="1" applyAlignment="1">
      <alignment vertical="center" wrapText="1"/>
      <protection/>
    </xf>
    <xf numFmtId="0" fontId="5" fillId="35" borderId="10" xfId="0" applyFont="1" applyFill="1" applyBorder="1" applyAlignment="1">
      <alignment vertical="center" wrapText="1"/>
    </xf>
    <xf numFmtId="0" fontId="18" fillId="0" borderId="10" xfId="0" applyFont="1" applyBorder="1" applyAlignment="1">
      <alignment vertical="center" wrapText="1"/>
    </xf>
    <xf numFmtId="0" fontId="0" fillId="35" borderId="10" xfId="0" applyFont="1" applyFill="1" applyBorder="1" applyAlignment="1">
      <alignment vertical="center" wrapText="1"/>
    </xf>
    <xf numFmtId="0" fontId="0" fillId="0" borderId="10" xfId="0" applyFont="1" applyBorder="1" applyAlignment="1">
      <alignment vertical="center" wrapText="1"/>
    </xf>
    <xf numFmtId="0" fontId="99" fillId="33" borderId="10" xfId="0" applyFont="1" applyFill="1" applyBorder="1" applyAlignment="1">
      <alignment horizontal="center" vertical="center"/>
    </xf>
    <xf numFmtId="0" fontId="100" fillId="0" borderId="10" xfId="0" applyFont="1" applyBorder="1" applyAlignment="1">
      <alignment horizontal="justify" vertical="center"/>
    </xf>
    <xf numFmtId="0" fontId="101" fillId="0" borderId="10" xfId="0" applyFont="1" applyBorder="1" applyAlignment="1">
      <alignment horizontal="justify" vertical="center"/>
    </xf>
    <xf numFmtId="0" fontId="0" fillId="0" borderId="0" xfId="0" applyFill="1" applyAlignment="1">
      <alignment/>
    </xf>
    <xf numFmtId="0" fontId="102" fillId="0" borderId="0" xfId="0" applyFont="1" applyAlignment="1">
      <alignment horizontal="center" vertical="center"/>
    </xf>
    <xf numFmtId="0" fontId="102" fillId="0" borderId="0" xfId="0" applyFont="1" applyAlignment="1">
      <alignment horizontal="left" vertical="center" wrapText="1" indent="1"/>
    </xf>
    <xf numFmtId="0" fontId="102" fillId="0" borderId="0" xfId="0" applyFont="1" applyFill="1" applyAlignment="1">
      <alignment horizontal="left" vertical="center" indent="1"/>
    </xf>
    <xf numFmtId="0" fontId="0" fillId="35" borderId="0" xfId="0" applyFill="1" applyAlignment="1">
      <alignment/>
    </xf>
    <xf numFmtId="0" fontId="102" fillId="35" borderId="0" xfId="0" applyFont="1" applyFill="1" applyAlignment="1">
      <alignment horizontal="left" vertical="center" indent="1"/>
    </xf>
    <xf numFmtId="0" fontId="102" fillId="35" borderId="10" xfId="0" applyFont="1" applyFill="1" applyBorder="1" applyAlignment="1">
      <alignment horizontal="center" vertical="center"/>
    </xf>
    <xf numFmtId="0" fontId="102" fillId="35" borderId="10" xfId="0" applyFont="1" applyFill="1" applyBorder="1" applyAlignment="1">
      <alignment horizontal="left" vertical="center" wrapText="1" indent="1"/>
    </xf>
    <xf numFmtId="0" fontId="5" fillId="35" borderId="10" xfId="0" applyFont="1" applyFill="1" applyBorder="1" applyAlignment="1">
      <alignment horizontal="left" vertical="center" wrapText="1" indent="1"/>
    </xf>
    <xf numFmtId="0" fontId="0" fillId="35" borderId="0" xfId="0" applyFill="1" applyBorder="1" applyAlignment="1">
      <alignment/>
    </xf>
    <xf numFmtId="0" fontId="102" fillId="35" borderId="0" xfId="0" applyFont="1" applyFill="1" applyAlignment="1">
      <alignment horizontal="center" vertical="center"/>
    </xf>
    <xf numFmtId="0" fontId="102" fillId="35" borderId="0" xfId="0" applyFont="1" applyFill="1" applyAlignment="1">
      <alignment horizontal="left" vertical="center" wrapText="1" indent="1"/>
    </xf>
    <xf numFmtId="0" fontId="0" fillId="0" borderId="20" xfId="0" applyBorder="1" applyAlignment="1">
      <alignment/>
    </xf>
    <xf numFmtId="0" fontId="0" fillId="0" borderId="10" xfId="0" applyBorder="1" applyAlignment="1">
      <alignment/>
    </xf>
    <xf numFmtId="0" fontId="95" fillId="0" borderId="0" xfId="0" applyFont="1" applyFill="1" applyBorder="1" applyAlignment="1" applyProtection="1">
      <alignment horizontal="center" vertical="center" wrapText="1"/>
      <protection/>
    </xf>
    <xf numFmtId="0" fontId="95" fillId="35" borderId="0" xfId="0" applyFont="1" applyFill="1" applyBorder="1" applyAlignment="1" applyProtection="1">
      <alignment horizontal="center" vertical="center"/>
      <protection/>
    </xf>
    <xf numFmtId="0" fontId="17" fillId="2" borderId="21" xfId="0" applyFont="1" applyFill="1" applyBorder="1" applyAlignment="1" applyProtection="1">
      <alignment horizontal="center" vertical="center" wrapText="1"/>
      <protection/>
    </xf>
    <xf numFmtId="0" fontId="0" fillId="35" borderId="10" xfId="0" applyFont="1" applyFill="1" applyBorder="1" applyAlignment="1">
      <alignment horizontal="justify" vertical="center" wrapText="1"/>
    </xf>
    <xf numFmtId="9" fontId="0" fillId="35" borderId="10" xfId="70" applyFont="1" applyFill="1" applyBorder="1" applyAlignment="1">
      <alignment horizontal="center" vertical="center"/>
    </xf>
    <xf numFmtId="17" fontId="0" fillId="35" borderId="10" xfId="0" applyNumberFormat="1" applyFont="1" applyFill="1" applyBorder="1" applyAlignment="1" applyProtection="1">
      <alignment horizontal="right" vertical="center" wrapText="1"/>
      <protection locked="0"/>
    </xf>
    <xf numFmtId="0" fontId="85" fillId="0" borderId="10" xfId="0" applyFont="1" applyBorder="1" applyAlignment="1">
      <alignment horizontal="justify" vertical="center" wrapText="1"/>
    </xf>
    <xf numFmtId="0" fontId="0" fillId="0" borderId="10" xfId="0" applyFont="1" applyFill="1" applyBorder="1" applyAlignment="1">
      <alignment horizontal="justify" vertical="center" wrapText="1"/>
    </xf>
    <xf numFmtId="0" fontId="103" fillId="35" borderId="0" xfId="0" applyFont="1" applyFill="1" applyBorder="1" applyAlignment="1" applyProtection="1">
      <alignment/>
      <protection/>
    </xf>
    <xf numFmtId="0" fontId="104" fillId="35" borderId="0" xfId="0" applyFont="1" applyFill="1" applyBorder="1" applyAlignment="1" applyProtection="1">
      <alignment vertical="center"/>
      <protection/>
    </xf>
    <xf numFmtId="0" fontId="104" fillId="35" borderId="0" xfId="0" applyFont="1" applyFill="1" applyBorder="1" applyAlignment="1" applyProtection="1">
      <alignment vertical="center" wrapText="1"/>
      <protection/>
    </xf>
    <xf numFmtId="0" fontId="104" fillId="35" borderId="0" xfId="0" applyFont="1" applyFill="1" applyBorder="1" applyAlignment="1" applyProtection="1">
      <alignment horizontal="center" vertical="center" wrapText="1"/>
      <protection/>
    </xf>
    <xf numFmtId="183" fontId="104" fillId="35" borderId="0" xfId="0" applyNumberFormat="1" applyFont="1" applyFill="1" applyBorder="1" applyAlignment="1" applyProtection="1">
      <alignment horizontal="center" vertical="center" wrapText="1"/>
      <protection/>
    </xf>
    <xf numFmtId="0" fontId="103" fillId="0" borderId="0" xfId="0" applyFont="1" applyBorder="1" applyAlignment="1" applyProtection="1">
      <alignment/>
      <protection/>
    </xf>
    <xf numFmtId="0" fontId="103" fillId="0" borderId="0" xfId="0" applyFont="1" applyFill="1" applyAlignment="1" applyProtection="1">
      <alignment/>
      <protection/>
    </xf>
    <xf numFmtId="0" fontId="104" fillId="0" borderId="0" xfId="0" applyFont="1" applyBorder="1" applyAlignment="1" applyProtection="1">
      <alignment horizontal="center" vertical="center" wrapText="1"/>
      <protection/>
    </xf>
    <xf numFmtId="0" fontId="104" fillId="0" borderId="0" xfId="0" applyFont="1" applyBorder="1" applyAlignment="1" applyProtection="1">
      <alignment vertical="center" wrapText="1"/>
      <protection/>
    </xf>
    <xf numFmtId="0" fontId="103" fillId="0" borderId="0" xfId="0" applyFont="1" applyBorder="1" applyAlignment="1" applyProtection="1">
      <alignment/>
      <protection/>
    </xf>
    <xf numFmtId="0" fontId="105" fillId="0" borderId="16" xfId="0" applyFont="1" applyBorder="1" applyAlignment="1" applyProtection="1">
      <alignment vertical="center" wrapText="1"/>
      <protection/>
    </xf>
    <xf numFmtId="0" fontId="89" fillId="0" borderId="0" xfId="0" applyFont="1" applyFill="1" applyAlignment="1" applyProtection="1">
      <alignment/>
      <protection/>
    </xf>
    <xf numFmtId="0" fontId="89" fillId="0" borderId="0" xfId="0" applyFont="1" applyFill="1" applyAlignment="1" applyProtection="1">
      <alignment horizontal="center" vertical="center"/>
      <protection/>
    </xf>
    <xf numFmtId="0" fontId="7" fillId="2" borderId="22" xfId="62" applyFont="1" applyFill="1" applyBorder="1" applyAlignment="1" applyProtection="1">
      <alignment horizontal="center" vertical="center" wrapText="1"/>
      <protection/>
    </xf>
    <xf numFmtId="0" fontId="7" fillId="2" borderId="14" xfId="62" applyFont="1" applyFill="1" applyBorder="1" applyAlignment="1" applyProtection="1">
      <alignment horizontal="center" vertical="center" wrapText="1"/>
      <protection/>
    </xf>
    <xf numFmtId="10" fontId="7" fillId="2" borderId="10" xfId="62" applyNumberFormat="1" applyFont="1" applyFill="1" applyBorder="1" applyAlignment="1" applyProtection="1">
      <alignment horizontal="center" vertical="center" wrapText="1"/>
      <protection/>
    </xf>
    <xf numFmtId="169" fontId="7" fillId="38" borderId="10" xfId="53" applyFont="1" applyFill="1" applyBorder="1" applyAlignment="1" applyProtection="1">
      <alignment horizontal="center" vertical="center" wrapText="1"/>
      <protection/>
    </xf>
    <xf numFmtId="0" fontId="89" fillId="35" borderId="0" xfId="0" applyFont="1" applyFill="1" applyAlignment="1" applyProtection="1">
      <alignment horizontal="center" vertical="center"/>
      <protection/>
    </xf>
    <xf numFmtId="10" fontId="7" fillId="38" borderId="10" xfId="70" applyNumberFormat="1" applyFont="1" applyFill="1" applyBorder="1" applyAlignment="1" applyProtection="1">
      <alignment horizontal="center" vertical="center" wrapText="1"/>
      <protection/>
    </xf>
    <xf numFmtId="169" fontId="8" fillId="35" borderId="10" xfId="53" applyFont="1" applyFill="1" applyBorder="1" applyAlignment="1" applyProtection="1">
      <alignment horizontal="center" vertical="center" wrapText="1"/>
      <protection/>
    </xf>
    <xf numFmtId="169" fontId="7" fillId="38" borderId="10" xfId="62" applyNumberFormat="1" applyFont="1" applyFill="1" applyBorder="1" applyAlignment="1" applyProtection="1">
      <alignment horizontal="center" vertical="center" wrapText="1"/>
      <protection/>
    </xf>
    <xf numFmtId="10" fontId="8" fillId="35" borderId="10" xfId="62" applyNumberFormat="1" applyFont="1" applyFill="1" applyBorder="1" applyAlignment="1" applyProtection="1">
      <alignment horizontal="center" vertical="center" wrapText="1"/>
      <protection/>
    </xf>
    <xf numFmtId="0" fontId="103" fillId="0" borderId="0" xfId="0" applyFont="1" applyAlignment="1" applyProtection="1">
      <alignment/>
      <protection/>
    </xf>
    <xf numFmtId="10" fontId="7" fillId="35" borderId="14" xfId="62" applyNumberFormat="1" applyFont="1" applyFill="1" applyBorder="1" applyAlignment="1" applyProtection="1">
      <alignment horizontal="center" vertical="center" wrapText="1"/>
      <protection/>
    </xf>
    <xf numFmtId="10" fontId="7" fillId="35" borderId="23" xfId="62" applyNumberFormat="1" applyFont="1" applyFill="1" applyBorder="1" applyAlignment="1" applyProtection="1">
      <alignment horizontal="center" vertical="center" wrapText="1"/>
      <protection/>
    </xf>
    <xf numFmtId="10" fontId="7" fillId="35" borderId="17" xfId="62" applyNumberFormat="1" applyFont="1" applyFill="1" applyBorder="1" applyAlignment="1" applyProtection="1">
      <alignment horizontal="center" vertical="center" wrapText="1"/>
      <protection/>
    </xf>
    <xf numFmtId="169" fontId="7" fillId="35" borderId="14" xfId="53" applyFont="1" applyFill="1" applyBorder="1" applyAlignment="1" applyProtection="1">
      <alignment horizontal="center" vertical="center" wrapText="1"/>
      <protection/>
    </xf>
    <xf numFmtId="169" fontId="7" fillId="35" borderId="23" xfId="53" applyFont="1" applyFill="1" applyBorder="1" applyAlignment="1" applyProtection="1">
      <alignment horizontal="center" vertical="center" wrapText="1"/>
      <protection/>
    </xf>
    <xf numFmtId="169" fontId="7" fillId="35" borderId="17" xfId="53" applyFont="1" applyFill="1" applyBorder="1" applyAlignment="1" applyProtection="1">
      <alignment horizontal="center" vertical="center" wrapText="1"/>
      <protection/>
    </xf>
    <xf numFmtId="0" fontId="8" fillId="35" borderId="12" xfId="62" applyFont="1" applyFill="1" applyBorder="1" applyAlignment="1" applyProtection="1">
      <alignment horizontal="center" vertical="center" wrapText="1"/>
      <protection/>
    </xf>
    <xf numFmtId="0" fontId="103" fillId="35" borderId="21" xfId="0" applyFont="1" applyFill="1" applyBorder="1" applyAlignment="1">
      <alignment horizontal="center" vertical="center" wrapText="1"/>
    </xf>
    <xf numFmtId="0" fontId="103" fillId="35" borderId="20" xfId="0" applyFont="1" applyFill="1" applyBorder="1" applyAlignment="1">
      <alignment horizontal="center" vertical="center" wrapText="1"/>
    </xf>
    <xf numFmtId="0" fontId="105" fillId="35" borderId="15" xfId="0" applyFont="1" applyFill="1" applyBorder="1" applyAlignment="1" applyProtection="1">
      <alignment horizontal="center" vertical="center"/>
      <protection/>
    </xf>
    <xf numFmtId="0" fontId="105" fillId="35" borderId="24" xfId="0" applyFont="1" applyFill="1" applyBorder="1" applyAlignment="1" applyProtection="1">
      <alignment horizontal="center" vertical="center"/>
      <protection/>
    </xf>
    <xf numFmtId="0" fontId="105" fillId="35" borderId="25" xfId="0" applyFont="1" applyFill="1" applyBorder="1" applyAlignment="1" applyProtection="1">
      <alignment horizontal="center" vertical="center"/>
      <protection/>
    </xf>
    <xf numFmtId="0" fontId="7" fillId="2" borderId="10" xfId="62" applyFont="1" applyFill="1" applyBorder="1" applyAlignment="1" applyProtection="1">
      <alignment horizontal="center" vertical="center" wrapText="1"/>
      <protection/>
    </xf>
    <xf numFmtId="0" fontId="105" fillId="0" borderId="15" xfId="0" applyFont="1" applyBorder="1" applyAlignment="1" applyProtection="1">
      <alignment horizontal="center" vertical="center" wrapText="1"/>
      <protection/>
    </xf>
    <xf numFmtId="0" fontId="105" fillId="0" borderId="24" xfId="0" applyFont="1" applyBorder="1" applyAlignment="1" applyProtection="1">
      <alignment horizontal="center" vertical="center" wrapText="1"/>
      <protection/>
    </xf>
    <xf numFmtId="0" fontId="105" fillId="0" borderId="25" xfId="0" applyFont="1" applyBorder="1" applyAlignment="1" applyProtection="1">
      <alignment horizontal="center" vertical="center" wrapText="1"/>
      <protection/>
    </xf>
    <xf numFmtId="169" fontId="8" fillId="35" borderId="14" xfId="53" applyFont="1" applyFill="1" applyBorder="1" applyAlignment="1" applyProtection="1">
      <alignment horizontal="center" vertical="center" wrapText="1"/>
      <protection/>
    </xf>
    <xf numFmtId="169" fontId="8" fillId="35" borderId="23" xfId="53" applyFont="1" applyFill="1" applyBorder="1" applyAlignment="1" applyProtection="1">
      <alignment horizontal="center" vertical="center" wrapText="1"/>
      <protection/>
    </xf>
    <xf numFmtId="169" fontId="8" fillId="35" borderId="17" xfId="53" applyFont="1" applyFill="1" applyBorder="1" applyAlignment="1" applyProtection="1">
      <alignment horizontal="center" vertical="center" wrapText="1"/>
      <protection/>
    </xf>
    <xf numFmtId="0" fontId="105" fillId="35" borderId="15" xfId="0" applyFont="1" applyFill="1" applyBorder="1" applyAlignment="1" applyProtection="1">
      <alignment horizontal="center" vertical="center" wrapText="1"/>
      <protection/>
    </xf>
    <xf numFmtId="0" fontId="105" fillId="35" borderId="24" xfId="0" applyFont="1" applyFill="1" applyBorder="1" applyAlignment="1" applyProtection="1">
      <alignment horizontal="center" vertical="center" wrapText="1"/>
      <protection/>
    </xf>
    <xf numFmtId="0" fontId="105" fillId="35" borderId="25" xfId="0"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xf>
    <xf numFmtId="0" fontId="7" fillId="2" borderId="26" xfId="62" applyFont="1" applyFill="1" applyBorder="1" applyAlignment="1" applyProtection="1">
      <alignment horizontal="center" vertical="center" wrapText="1"/>
      <protection/>
    </xf>
    <xf numFmtId="0" fontId="7" fillId="2" borderId="27" xfId="62" applyFont="1" applyFill="1" applyBorder="1" applyAlignment="1" applyProtection="1">
      <alignment horizontal="center" vertical="center" wrapText="1"/>
      <protection/>
    </xf>
    <xf numFmtId="0" fontId="7" fillId="2" borderId="28" xfId="62" applyFont="1" applyFill="1" applyBorder="1" applyAlignment="1" applyProtection="1">
      <alignment horizontal="center" vertical="center" wrapText="1"/>
      <protection/>
    </xf>
    <xf numFmtId="0" fontId="8" fillId="35" borderId="12" xfId="62" applyFont="1" applyFill="1" applyBorder="1" applyAlignment="1" applyProtection="1">
      <alignment horizontal="justify" vertical="center" wrapText="1"/>
      <protection/>
    </xf>
    <xf numFmtId="0" fontId="103" fillId="35" borderId="21" xfId="0" applyFont="1" applyFill="1" applyBorder="1" applyAlignment="1">
      <alignment horizontal="justify" vertical="center" wrapText="1"/>
    </xf>
    <xf numFmtId="0" fontId="103" fillId="35" borderId="20" xfId="0" applyFont="1" applyFill="1" applyBorder="1" applyAlignment="1">
      <alignment horizontal="justify" vertical="center" wrapText="1"/>
    </xf>
    <xf numFmtId="0" fontId="7" fillId="33" borderId="12" xfId="62" applyFont="1" applyFill="1" applyBorder="1" applyAlignment="1" applyProtection="1">
      <alignment horizontal="center" vertical="center" wrapText="1"/>
      <protection/>
    </xf>
    <xf numFmtId="0" fontId="104" fillId="33" borderId="21" xfId="0" applyFont="1" applyFill="1" applyBorder="1" applyAlignment="1">
      <alignment horizontal="center" vertical="center" wrapText="1"/>
    </xf>
    <xf numFmtId="0" fontId="104" fillId="33" borderId="20" xfId="0" applyFont="1" applyFill="1" applyBorder="1" applyAlignment="1">
      <alignment horizontal="center" vertical="center" wrapText="1"/>
    </xf>
    <xf numFmtId="0" fontId="7" fillId="2" borderId="12" xfId="62" applyFont="1" applyFill="1" applyBorder="1" applyAlignment="1" applyProtection="1">
      <alignment horizontal="center" vertical="center" wrapText="1"/>
      <protection/>
    </xf>
    <xf numFmtId="0" fontId="7" fillId="2" borderId="20" xfId="62" applyFont="1" applyFill="1" applyBorder="1" applyAlignment="1" applyProtection="1">
      <alignment horizontal="center" vertical="center" wrapText="1"/>
      <protection/>
    </xf>
    <xf numFmtId="0" fontId="7" fillId="35" borderId="12" xfId="62" applyFont="1" applyFill="1" applyBorder="1" applyAlignment="1" applyProtection="1">
      <alignment horizontal="center" vertical="center" wrapText="1"/>
      <protection/>
    </xf>
    <xf numFmtId="0" fontId="103" fillId="35" borderId="29" xfId="0" applyFont="1" applyFill="1" applyBorder="1" applyAlignment="1" applyProtection="1">
      <alignment horizontal="center"/>
      <protection/>
    </xf>
    <xf numFmtId="0" fontId="103" fillId="35" borderId="30" xfId="0" applyFont="1" applyFill="1" applyBorder="1" applyAlignment="1" applyProtection="1">
      <alignment horizontal="center"/>
      <protection/>
    </xf>
    <xf numFmtId="0" fontId="103" fillId="35" borderId="31" xfId="0" applyFont="1" applyFill="1" applyBorder="1" applyAlignment="1" applyProtection="1">
      <alignment horizontal="center"/>
      <protection/>
    </xf>
    <xf numFmtId="0" fontId="103" fillId="35" borderId="32" xfId="0" applyFont="1" applyFill="1" applyBorder="1" applyAlignment="1" applyProtection="1">
      <alignment horizontal="center"/>
      <protection/>
    </xf>
    <xf numFmtId="0" fontId="103" fillId="35" borderId="33" xfId="0" applyFont="1" applyFill="1" applyBorder="1" applyAlignment="1" applyProtection="1">
      <alignment horizontal="center"/>
      <protection/>
    </xf>
    <xf numFmtId="0" fontId="103" fillId="35" borderId="34" xfId="0" applyFont="1" applyFill="1" applyBorder="1" applyAlignment="1" applyProtection="1">
      <alignment horizontal="center"/>
      <protection/>
    </xf>
    <xf numFmtId="0" fontId="7" fillId="39" borderId="14" xfId="0" applyFont="1" applyFill="1" applyBorder="1" applyAlignment="1" applyProtection="1">
      <alignment horizontal="center" vertical="center"/>
      <protection/>
    </xf>
    <xf numFmtId="0" fontId="7" fillId="39" borderId="23" xfId="0" applyFont="1" applyFill="1" applyBorder="1" applyAlignment="1" applyProtection="1">
      <alignment horizontal="center" vertical="center"/>
      <protection/>
    </xf>
    <xf numFmtId="0" fontId="7" fillId="39" borderId="17" xfId="0" applyFont="1" applyFill="1" applyBorder="1" applyAlignment="1" applyProtection="1">
      <alignment horizontal="center" vertical="center"/>
      <protection/>
    </xf>
    <xf numFmtId="0" fontId="7" fillId="2" borderId="14" xfId="62" applyFont="1" applyFill="1" applyBorder="1" applyAlignment="1" applyProtection="1">
      <alignment horizontal="center" vertical="center" wrapText="1"/>
      <protection/>
    </xf>
    <xf numFmtId="0" fontId="7" fillId="2" borderId="23" xfId="62" applyFont="1" applyFill="1" applyBorder="1" applyAlignment="1" applyProtection="1">
      <alignment horizontal="center" vertical="center" wrapText="1"/>
      <protection/>
    </xf>
    <xf numFmtId="0" fontId="103" fillId="35" borderId="12" xfId="0" applyFont="1" applyFill="1" applyBorder="1" applyAlignment="1">
      <alignment horizontal="center" vertical="center" wrapText="1"/>
    </xf>
    <xf numFmtId="0" fontId="8" fillId="35" borderId="26"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35" xfId="0" applyFont="1" applyFill="1" applyBorder="1" applyAlignment="1" applyProtection="1">
      <alignment horizontal="center" vertical="center" wrapText="1"/>
      <protection/>
    </xf>
    <xf numFmtId="0" fontId="8" fillId="35" borderId="36" xfId="0" applyFont="1" applyFill="1" applyBorder="1" applyAlignment="1" applyProtection="1">
      <alignment horizontal="center" vertical="center" wrapText="1"/>
      <protection/>
    </xf>
    <xf numFmtId="0" fontId="8" fillId="35" borderId="22" xfId="0" applyFont="1" applyFill="1" applyBorder="1" applyAlignment="1" applyProtection="1">
      <alignment horizontal="center" vertical="center" wrapText="1"/>
      <protection/>
    </xf>
    <xf numFmtId="0" fontId="8" fillId="35" borderId="37" xfId="0" applyFont="1" applyFill="1" applyBorder="1" applyAlignment="1" applyProtection="1">
      <alignment horizontal="center" vertical="center" wrapText="1"/>
      <protection/>
    </xf>
    <xf numFmtId="0" fontId="89" fillId="35" borderId="12" xfId="0" applyFont="1" applyFill="1" applyBorder="1" applyAlignment="1">
      <alignment horizontal="center" vertical="center" wrapText="1"/>
    </xf>
    <xf numFmtId="0" fontId="89" fillId="35" borderId="21" xfId="0" applyFont="1" applyFill="1" applyBorder="1" applyAlignment="1">
      <alignment horizontal="center" vertical="center" wrapText="1"/>
    </xf>
    <xf numFmtId="0" fontId="89" fillId="35" borderId="20" xfId="0" applyFont="1" applyFill="1" applyBorder="1" applyAlignment="1">
      <alignment horizontal="center" vertical="center" wrapText="1"/>
    </xf>
    <xf numFmtId="0" fontId="94" fillId="0" borderId="10" xfId="0" applyFont="1" applyFill="1" applyBorder="1" applyAlignment="1" applyProtection="1">
      <alignment horizontal="center"/>
      <protection/>
    </xf>
    <xf numFmtId="0" fontId="95" fillId="0" borderId="14" xfId="0" applyFont="1" applyFill="1" applyBorder="1" applyAlignment="1" applyProtection="1">
      <alignment horizontal="center" vertical="center" wrapText="1"/>
      <protection/>
    </xf>
    <xf numFmtId="0" fontId="95" fillId="0" borderId="23" xfId="0" applyFont="1" applyFill="1" applyBorder="1" applyAlignment="1" applyProtection="1">
      <alignment horizontal="center" vertical="center" wrapText="1"/>
      <protection/>
    </xf>
    <xf numFmtId="0" fontId="95" fillId="0" borderId="17" xfId="0" applyFont="1" applyFill="1" applyBorder="1" applyAlignment="1" applyProtection="1">
      <alignment horizontal="center" vertical="center" wrapText="1"/>
      <protection/>
    </xf>
    <xf numFmtId="0" fontId="95" fillId="35" borderId="14" xfId="0" applyFont="1" applyFill="1" applyBorder="1" applyAlignment="1" applyProtection="1">
      <alignment horizontal="center" vertical="center"/>
      <protection/>
    </xf>
    <xf numFmtId="0" fontId="95" fillId="35" borderId="23" xfId="0" applyFont="1" applyFill="1" applyBorder="1" applyAlignment="1" applyProtection="1">
      <alignment horizontal="center" vertical="center"/>
      <protection/>
    </xf>
    <xf numFmtId="0" fontId="95" fillId="35" borderId="17" xfId="0" applyFont="1" applyFill="1" applyBorder="1" applyAlignment="1" applyProtection="1">
      <alignment horizontal="center" vertical="center"/>
      <protection/>
    </xf>
    <xf numFmtId="0" fontId="95" fillId="35" borderId="10" xfId="0" applyFont="1" applyFill="1" applyBorder="1" applyAlignment="1" applyProtection="1">
      <alignment horizontal="center" vertical="center"/>
      <protection/>
    </xf>
    <xf numFmtId="0" fontId="95" fillId="0" borderId="15" xfId="0" applyFont="1" applyBorder="1" applyAlignment="1" applyProtection="1">
      <alignment horizontal="center" vertical="center" wrapText="1"/>
      <protection/>
    </xf>
    <xf numFmtId="0" fontId="95" fillId="0" borderId="25" xfId="0" applyFont="1" applyBorder="1" applyAlignment="1" applyProtection="1">
      <alignment horizontal="center" vertical="center" wrapText="1"/>
      <protection/>
    </xf>
    <xf numFmtId="0" fontId="95" fillId="35" borderId="15" xfId="0" applyFont="1" applyFill="1" applyBorder="1" applyAlignment="1" applyProtection="1">
      <alignment horizontal="center" vertical="center" wrapText="1"/>
      <protection/>
    </xf>
    <xf numFmtId="0" fontId="95" fillId="35" borderId="24" xfId="0" applyFont="1" applyFill="1" applyBorder="1" applyAlignment="1" applyProtection="1">
      <alignment horizontal="center" vertical="center" wrapText="1"/>
      <protection/>
    </xf>
    <xf numFmtId="0" fontId="95" fillId="35" borderId="25" xfId="0" applyFont="1" applyFill="1" applyBorder="1" applyAlignment="1" applyProtection="1">
      <alignment horizontal="center" vertical="center" wrapText="1"/>
      <protection/>
    </xf>
    <xf numFmtId="0" fontId="95" fillId="0" borderId="24" xfId="0" applyFont="1" applyBorder="1" applyAlignment="1" applyProtection="1">
      <alignment horizontal="center" vertical="center" wrapText="1"/>
      <protection/>
    </xf>
    <xf numFmtId="0" fontId="17" fillId="39" borderId="10" xfId="0"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0" fontId="17" fillId="34" borderId="23" xfId="0" applyFont="1" applyFill="1" applyBorder="1" applyAlignment="1" applyProtection="1">
      <alignment horizontal="center" vertical="center" wrapText="1"/>
      <protection/>
    </xf>
    <xf numFmtId="0" fontId="17" fillId="34" borderId="17" xfId="0" applyFont="1" applyFill="1" applyBorder="1" applyAlignment="1" applyProtection="1">
      <alignment horizontal="center" vertical="center" wrapText="1"/>
      <protection/>
    </xf>
    <xf numFmtId="10" fontId="106" fillId="0" borderId="12" xfId="70" applyNumberFormat="1" applyFont="1" applyBorder="1" applyAlignment="1">
      <alignment horizontal="center" vertical="center" wrapText="1"/>
    </xf>
    <xf numFmtId="10" fontId="106" fillId="0" borderId="21" xfId="70" applyNumberFormat="1" applyFont="1" applyBorder="1" applyAlignment="1">
      <alignment horizontal="center" vertical="center" wrapText="1"/>
    </xf>
    <xf numFmtId="10" fontId="106" fillId="0" borderId="20" xfId="70" applyNumberFormat="1" applyFont="1" applyBorder="1" applyAlignment="1">
      <alignment horizontal="center" vertical="center" wrapText="1"/>
    </xf>
    <xf numFmtId="42" fontId="107" fillId="36" borderId="12" xfId="70" applyNumberFormat="1" applyFont="1" applyFill="1" applyBorder="1" applyAlignment="1">
      <alignment horizontal="center" vertical="center"/>
    </xf>
    <xf numFmtId="42" fontId="107" fillId="36" borderId="21" xfId="70" applyNumberFormat="1" applyFont="1" applyFill="1" applyBorder="1" applyAlignment="1">
      <alignment horizontal="center" vertical="center"/>
    </xf>
    <xf numFmtId="42" fontId="107" fillId="36" borderId="20" xfId="70" applyNumberFormat="1" applyFont="1" applyFill="1" applyBorder="1" applyAlignment="1">
      <alignment horizontal="center" vertical="center"/>
    </xf>
    <xf numFmtId="42" fontId="5" fillId="36" borderId="12" xfId="70" applyNumberFormat="1" applyFont="1" applyFill="1" applyBorder="1" applyAlignment="1">
      <alignment horizontal="center" vertical="center"/>
    </xf>
    <xf numFmtId="42" fontId="5" fillId="36" borderId="21" xfId="70" applyNumberFormat="1" applyFont="1" applyFill="1" applyBorder="1" applyAlignment="1">
      <alignment horizontal="center" vertical="center"/>
    </xf>
    <xf numFmtId="42" fontId="5" fillId="36" borderId="20" xfId="70" applyNumberFormat="1" applyFont="1" applyFill="1" applyBorder="1" applyAlignment="1">
      <alignment horizontal="center" vertical="center"/>
    </xf>
    <xf numFmtId="0" fontId="79" fillId="0" borderId="0" xfId="0" applyFont="1" applyBorder="1" applyAlignment="1">
      <alignment horizontal="center" vertical="center" wrapText="1"/>
    </xf>
    <xf numFmtId="0" fontId="79" fillId="0" borderId="0" xfId="0" applyFont="1" applyAlignment="1">
      <alignment horizontal="center" vertical="center" wrapText="1"/>
    </xf>
    <xf numFmtId="0" fontId="5" fillId="36" borderId="10" xfId="66" applyFont="1" applyFill="1" applyBorder="1" applyAlignment="1" applyProtection="1">
      <alignment horizontal="center" vertical="center" wrapText="1"/>
      <protection locked="0"/>
    </xf>
    <xf numFmtId="0" fontId="4" fillId="34" borderId="10" xfId="66" applyFont="1" applyFill="1" applyBorder="1" applyAlignment="1" applyProtection="1">
      <alignment horizontal="justify" vertical="center" wrapText="1"/>
      <protection locked="0"/>
    </xf>
    <xf numFmtId="0" fontId="5" fillId="35" borderId="10" xfId="66" applyFont="1" applyFill="1" applyBorder="1" applyAlignment="1" applyProtection="1">
      <alignment horizontal="center" vertical="center"/>
      <protection locked="0"/>
    </xf>
    <xf numFmtId="0" fontId="5" fillId="35" borderId="13" xfId="66" applyFont="1" applyFill="1" applyBorder="1" applyAlignment="1" applyProtection="1">
      <alignment horizontal="center" vertical="center"/>
      <protection locked="0"/>
    </xf>
    <xf numFmtId="0" fontId="4" fillId="34" borderId="26" xfId="66" applyFont="1" applyFill="1" applyBorder="1" applyAlignment="1" applyProtection="1">
      <alignment horizontal="left" vertical="center" wrapText="1"/>
      <protection locked="0"/>
    </xf>
    <xf numFmtId="0" fontId="4" fillId="34" borderId="28" xfId="66" applyFont="1" applyFill="1" applyBorder="1" applyAlignment="1" applyProtection="1">
      <alignment horizontal="left" vertical="center" wrapText="1"/>
      <protection locked="0"/>
    </xf>
    <xf numFmtId="0" fontId="4" fillId="34" borderId="38" xfId="66" applyFont="1" applyFill="1" applyBorder="1" applyAlignment="1" applyProtection="1">
      <alignment horizontal="left" vertical="center" wrapText="1"/>
      <protection locked="0"/>
    </xf>
    <xf numFmtId="0" fontId="4" fillId="34" borderId="39" xfId="66" applyFont="1" applyFill="1" applyBorder="1" applyAlignment="1" applyProtection="1">
      <alignment horizontal="left" vertical="center" wrapText="1"/>
      <protection locked="0"/>
    </xf>
    <xf numFmtId="0" fontId="5" fillId="36" borderId="40" xfId="66" applyFont="1" applyFill="1" applyBorder="1" applyAlignment="1" applyProtection="1">
      <alignment horizontal="center" vertical="center" wrapText="1"/>
      <protection locked="0"/>
    </xf>
    <xf numFmtId="0" fontId="5" fillId="35" borderId="26" xfId="66" applyFont="1" applyFill="1" applyBorder="1" applyAlignment="1" applyProtection="1">
      <alignment horizontal="center" vertical="center"/>
      <protection locked="0"/>
    </xf>
    <xf numFmtId="0" fontId="5" fillId="35" borderId="27" xfId="66" applyFont="1" applyFill="1" applyBorder="1" applyAlignment="1" applyProtection="1">
      <alignment horizontal="center" vertical="center"/>
      <protection locked="0"/>
    </xf>
    <xf numFmtId="0" fontId="5" fillId="35" borderId="41" xfId="66" applyFont="1" applyFill="1" applyBorder="1" applyAlignment="1" applyProtection="1">
      <alignment horizontal="center" vertical="center"/>
      <protection locked="0"/>
    </xf>
    <xf numFmtId="0" fontId="5" fillId="35" borderId="38" xfId="66" applyFont="1" applyFill="1" applyBorder="1" applyAlignment="1" applyProtection="1">
      <alignment horizontal="center" vertical="center"/>
      <protection locked="0"/>
    </xf>
    <xf numFmtId="0" fontId="5" fillId="35" borderId="42" xfId="66" applyFont="1" applyFill="1" applyBorder="1" applyAlignment="1" applyProtection="1">
      <alignment horizontal="center" vertical="center"/>
      <protection locked="0"/>
    </xf>
    <xf numFmtId="0" fontId="5" fillId="35" borderId="34" xfId="66" applyFont="1" applyFill="1" applyBorder="1" applyAlignment="1" applyProtection="1">
      <alignment horizontal="center" vertical="center"/>
      <protection locked="0"/>
    </xf>
    <xf numFmtId="0" fontId="87" fillId="8" borderId="11" xfId="66" applyFont="1" applyFill="1" applyBorder="1" applyAlignment="1">
      <alignment horizontal="center" vertical="center"/>
      <protection/>
    </xf>
    <xf numFmtId="0" fontId="87" fillId="8" borderId="10" xfId="66" applyFont="1" applyFill="1" applyBorder="1" applyAlignment="1">
      <alignment horizontal="center" vertical="center"/>
      <protection/>
    </xf>
    <xf numFmtId="0" fontId="87" fillId="8" borderId="13" xfId="66" applyFont="1" applyFill="1" applyBorder="1" applyAlignment="1">
      <alignment horizontal="center" vertical="center"/>
      <protection/>
    </xf>
    <xf numFmtId="0" fontId="4" fillId="34" borderId="11" xfId="66" applyFont="1" applyFill="1" applyBorder="1" applyAlignment="1">
      <alignment horizontal="justify" vertical="center" wrapText="1"/>
      <protection/>
    </xf>
    <xf numFmtId="0" fontId="4" fillId="34" borderId="10" xfId="66" applyFont="1" applyFill="1" applyBorder="1" applyAlignment="1" applyProtection="1">
      <alignment horizontal="center" vertical="center" wrapText="1"/>
      <protection locked="0"/>
    </xf>
    <xf numFmtId="0" fontId="4" fillId="34" borderId="13" xfId="66"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xf>
    <xf numFmtId="0" fontId="5" fillId="0" borderId="10" xfId="66" applyFont="1" applyFill="1" applyBorder="1" applyAlignment="1" applyProtection="1">
      <alignment horizontal="justify" vertical="center" wrapText="1"/>
      <protection/>
    </xf>
    <xf numFmtId="0" fontId="2" fillId="35" borderId="10" xfId="66" applyFont="1" applyFill="1" applyBorder="1" applyAlignment="1" applyProtection="1">
      <alignment horizontal="center" vertical="center"/>
      <protection locked="0"/>
    </xf>
    <xf numFmtId="0" fontId="4" fillId="34" borderId="10" xfId="66" applyFont="1" applyFill="1" applyBorder="1" applyAlignment="1">
      <alignment horizontal="justify" vertical="center"/>
      <protection/>
    </xf>
    <xf numFmtId="0" fontId="87" fillId="0" borderId="43" xfId="66" applyFont="1" applyFill="1" applyBorder="1" applyAlignment="1">
      <alignment horizontal="center" vertical="center"/>
      <protection/>
    </xf>
    <xf numFmtId="0" fontId="87" fillId="0" borderId="27" xfId="66" applyFont="1" applyFill="1" applyBorder="1" applyAlignment="1">
      <alignment horizontal="center" vertical="center"/>
      <protection/>
    </xf>
    <xf numFmtId="0" fontId="87" fillId="0" borderId="41" xfId="66" applyFont="1" applyFill="1" applyBorder="1" applyAlignment="1">
      <alignment horizontal="center" vertical="center"/>
      <protection/>
    </xf>
    <xf numFmtId="0" fontId="87" fillId="0" borderId="31" xfId="66" applyFont="1" applyFill="1" applyBorder="1" applyAlignment="1">
      <alignment horizontal="center" vertical="center"/>
      <protection/>
    </xf>
    <xf numFmtId="0" fontId="87" fillId="0" borderId="0" xfId="66" applyFont="1" applyFill="1" applyBorder="1" applyAlignment="1">
      <alignment horizontal="center" vertical="center"/>
      <protection/>
    </xf>
    <xf numFmtId="0" fontId="87" fillId="0" borderId="32" xfId="66" applyFont="1" applyFill="1" applyBorder="1" applyAlignment="1">
      <alignment horizontal="center" vertical="center"/>
      <protection/>
    </xf>
    <xf numFmtId="0" fontId="87" fillId="0" borderId="44" xfId="66" applyFont="1" applyFill="1" applyBorder="1" applyAlignment="1">
      <alignment horizontal="center" vertical="center"/>
      <protection/>
    </xf>
    <xf numFmtId="0" fontId="87" fillId="0" borderId="45" xfId="66" applyFont="1" applyFill="1" applyBorder="1" applyAlignment="1">
      <alignment horizontal="center" vertical="center"/>
      <protection/>
    </xf>
    <xf numFmtId="0" fontId="87" fillId="0" borderId="46" xfId="66" applyFont="1" applyFill="1" applyBorder="1" applyAlignment="1">
      <alignment horizontal="center" vertical="center"/>
      <protection/>
    </xf>
    <xf numFmtId="0" fontId="5" fillId="0" borderId="10" xfId="66" applyFont="1" applyFill="1" applyBorder="1" applyAlignment="1" applyProtection="1">
      <alignment horizontal="justify" vertical="center" wrapText="1"/>
      <protection locked="0"/>
    </xf>
    <xf numFmtId="0" fontId="2" fillId="36" borderId="10" xfId="66" applyFont="1" applyFill="1" applyBorder="1" applyAlignment="1" applyProtection="1">
      <alignment horizontal="center" vertical="center" wrapText="1"/>
      <protection locked="0"/>
    </xf>
    <xf numFmtId="0" fontId="85" fillId="35" borderId="14" xfId="0" applyFont="1" applyFill="1" applyBorder="1" applyAlignment="1">
      <alignment horizontal="left" vertical="center" wrapText="1"/>
    </xf>
    <xf numFmtId="0" fontId="85" fillId="35" borderId="23" xfId="0" applyFont="1" applyFill="1" applyBorder="1" applyAlignment="1">
      <alignment horizontal="left" vertical="center" wrapText="1"/>
    </xf>
    <xf numFmtId="0" fontId="85" fillId="35" borderId="17" xfId="0" applyFont="1" applyFill="1" applyBorder="1" applyAlignment="1">
      <alignment horizontal="left" vertical="center" wrapText="1"/>
    </xf>
    <xf numFmtId="0" fontId="84" fillId="8" borderId="11" xfId="66" applyFont="1" applyFill="1" applyBorder="1" applyAlignment="1">
      <alignment horizontal="center" vertical="center"/>
      <protection/>
    </xf>
    <xf numFmtId="0" fontId="84" fillId="8" borderId="10" xfId="66" applyFont="1" applyFill="1" applyBorder="1" applyAlignment="1">
      <alignment horizontal="center" vertical="center"/>
      <protection/>
    </xf>
    <xf numFmtId="0" fontId="84" fillId="8" borderId="13" xfId="66" applyFont="1" applyFill="1" applyBorder="1" applyAlignment="1">
      <alignment horizontal="center" vertical="center"/>
      <protection/>
    </xf>
    <xf numFmtId="17" fontId="5" fillId="36" borderId="14" xfId="66" applyNumberFormat="1" applyFont="1" applyFill="1" applyBorder="1" applyAlignment="1">
      <alignment horizontal="center" vertical="center" wrapText="1"/>
      <protection/>
    </xf>
    <xf numFmtId="0" fontId="5" fillId="36" borderId="23" xfId="66" applyFont="1" applyFill="1" applyBorder="1" applyAlignment="1">
      <alignment horizontal="center" vertical="center" wrapText="1"/>
      <protection/>
    </xf>
    <xf numFmtId="0" fontId="5" fillId="36" borderId="17" xfId="66" applyFont="1" applyFill="1" applyBorder="1" applyAlignment="1">
      <alignment horizontal="center" vertical="center" wrapText="1"/>
      <protection/>
    </xf>
    <xf numFmtId="9" fontId="5" fillId="35" borderId="14" xfId="70" applyFont="1" applyFill="1" applyBorder="1" applyAlignment="1">
      <alignment horizontal="center" vertical="center" wrapText="1"/>
    </xf>
    <xf numFmtId="9" fontId="5" fillId="35" borderId="23" xfId="70" applyFont="1" applyFill="1" applyBorder="1" applyAlignment="1">
      <alignment horizontal="center" vertical="center" wrapText="1"/>
    </xf>
    <xf numFmtId="9" fontId="5" fillId="35" borderId="47" xfId="70" applyFont="1" applyFill="1" applyBorder="1" applyAlignment="1">
      <alignment horizontal="center" vertical="center" wrapText="1"/>
    </xf>
    <xf numFmtId="0" fontId="5" fillId="36" borderId="26" xfId="66" applyFont="1" applyFill="1" applyBorder="1" applyAlignment="1">
      <alignment horizontal="center" vertical="center"/>
      <protection/>
    </xf>
    <xf numFmtId="0" fontId="5" fillId="36" borderId="27" xfId="66" applyFont="1" applyFill="1" applyBorder="1" applyAlignment="1">
      <alignment horizontal="center" vertical="center"/>
      <protection/>
    </xf>
    <xf numFmtId="0" fontId="5" fillId="36" borderId="28" xfId="66" applyFont="1" applyFill="1" applyBorder="1" applyAlignment="1">
      <alignment horizontal="center" vertical="center"/>
      <protection/>
    </xf>
    <xf numFmtId="0" fontId="5" fillId="0" borderId="14" xfId="66" applyFont="1" applyFill="1" applyBorder="1" applyAlignment="1">
      <alignment horizontal="justify" vertical="center" wrapText="1"/>
      <protection/>
    </xf>
    <xf numFmtId="0" fontId="5" fillId="0" borderId="23" xfId="66" applyFont="1" applyFill="1" applyBorder="1" applyAlignment="1">
      <alignment horizontal="justify" vertical="center" wrapText="1"/>
      <protection/>
    </xf>
    <xf numFmtId="0" fontId="5" fillId="0" borderId="47" xfId="66" applyFont="1" applyFill="1" applyBorder="1" applyAlignment="1">
      <alignment horizontal="justify" vertical="center" wrapText="1"/>
      <protection/>
    </xf>
    <xf numFmtId="0" fontId="2" fillId="0" borderId="10" xfId="66" applyFont="1" applyFill="1" applyBorder="1" applyAlignment="1" applyProtection="1">
      <alignment horizontal="left" vertical="center" wrapText="1"/>
      <protection locked="0"/>
    </xf>
    <xf numFmtId="0" fontId="5" fillId="35" borderId="10" xfId="66" applyFont="1" applyFill="1" applyBorder="1" applyAlignment="1">
      <alignment horizontal="center" vertical="center"/>
      <protection/>
    </xf>
    <xf numFmtId="0" fontId="5" fillId="35" borderId="13" xfId="66" applyFont="1" applyFill="1" applyBorder="1" applyAlignment="1">
      <alignment horizontal="center" vertical="center"/>
      <protection/>
    </xf>
    <xf numFmtId="0" fontId="85" fillId="0" borderId="14" xfId="66" applyFont="1" applyFill="1" applyBorder="1" applyAlignment="1">
      <alignment horizontal="center" vertical="center" wrapText="1"/>
      <protection/>
    </xf>
    <xf numFmtId="0" fontId="85" fillId="0" borderId="23" xfId="66" applyFont="1" applyFill="1" applyBorder="1" applyAlignment="1">
      <alignment horizontal="center" vertical="center" wrapText="1"/>
      <protection/>
    </xf>
    <xf numFmtId="0" fontId="85" fillId="0" borderId="47" xfId="66" applyFont="1" applyFill="1" applyBorder="1" applyAlignment="1">
      <alignment horizontal="center" vertical="center" wrapText="1"/>
      <protection/>
    </xf>
    <xf numFmtId="17" fontId="5" fillId="36" borderId="23" xfId="66" applyNumberFormat="1" applyFont="1" applyFill="1" applyBorder="1" applyAlignment="1">
      <alignment horizontal="center" vertical="center" wrapText="1"/>
      <protection/>
    </xf>
    <xf numFmtId="17" fontId="5" fillId="36" borderId="17" xfId="66" applyNumberFormat="1" applyFont="1" applyFill="1" applyBorder="1" applyAlignment="1">
      <alignment horizontal="center" vertical="center" wrapText="1"/>
      <protection/>
    </xf>
    <xf numFmtId="10" fontId="5" fillId="35" borderId="14" xfId="71" applyNumberFormat="1" applyFont="1" applyFill="1" applyBorder="1" applyAlignment="1">
      <alignment horizontal="center" vertical="center" wrapText="1"/>
    </xf>
    <xf numFmtId="10" fontId="5" fillId="35" borderId="23" xfId="71" applyNumberFormat="1" applyFont="1" applyFill="1" applyBorder="1" applyAlignment="1">
      <alignment horizontal="center" vertical="center" wrapText="1"/>
    </xf>
    <xf numFmtId="10" fontId="5" fillId="35" borderId="47" xfId="71" applyNumberFormat="1" applyFont="1" applyFill="1" applyBorder="1" applyAlignment="1">
      <alignment horizontal="center" vertical="center" wrapText="1"/>
    </xf>
    <xf numFmtId="0" fontId="5" fillId="35" borderId="10" xfId="66" applyFont="1" applyFill="1" applyBorder="1" applyAlignment="1">
      <alignment horizontal="left" vertical="center" wrapText="1"/>
      <protection/>
    </xf>
    <xf numFmtId="0" fontId="5" fillId="35" borderId="13" xfId="66" applyFont="1" applyFill="1" applyBorder="1" applyAlignment="1">
      <alignment horizontal="left" vertical="center" wrapText="1"/>
      <protection/>
    </xf>
    <xf numFmtId="0" fontId="5" fillId="35" borderId="10" xfId="66" applyFont="1" applyFill="1" applyBorder="1" applyAlignment="1">
      <alignment horizontal="center" vertical="center" wrapText="1"/>
      <protection/>
    </xf>
    <xf numFmtId="0" fontId="5" fillId="35" borderId="13" xfId="66" applyFont="1" applyFill="1" applyBorder="1" applyAlignment="1">
      <alignment horizontal="center" vertical="center" wrapText="1"/>
      <protection/>
    </xf>
    <xf numFmtId="0" fontId="9" fillId="36" borderId="10" xfId="66" applyFont="1" applyFill="1" applyBorder="1" applyAlignment="1">
      <alignment horizontal="center" vertical="center"/>
      <protection/>
    </xf>
    <xf numFmtId="0" fontId="9" fillId="36" borderId="13" xfId="66" applyFont="1" applyFill="1" applyBorder="1" applyAlignment="1">
      <alignment horizontal="center" vertical="center"/>
      <protection/>
    </xf>
    <xf numFmtId="0" fontId="4" fillId="34" borderId="19" xfId="66" applyFont="1" applyFill="1" applyBorder="1" applyAlignment="1">
      <alignment horizontal="left" vertical="center" wrapText="1"/>
      <protection/>
    </xf>
    <xf numFmtId="0" fontId="4" fillId="34" borderId="48" xfId="66" applyFont="1" applyFill="1" applyBorder="1" applyAlignment="1">
      <alignment horizontal="left" vertical="center" wrapText="1"/>
      <protection/>
    </xf>
    <xf numFmtId="0" fontId="4" fillId="34" borderId="10" xfId="66" applyFont="1" applyFill="1" applyBorder="1" applyAlignment="1">
      <alignment horizontal="center" vertical="center"/>
      <protection/>
    </xf>
    <xf numFmtId="9" fontId="4" fillId="34" borderId="10" xfId="71" applyFont="1" applyFill="1" applyBorder="1" applyAlignment="1">
      <alignment horizontal="center" vertical="center"/>
    </xf>
    <xf numFmtId="9" fontId="4" fillId="34" borderId="13" xfId="71" applyFont="1" applyFill="1" applyBorder="1" applyAlignment="1">
      <alignment horizontal="center" vertical="center"/>
    </xf>
    <xf numFmtId="0" fontId="85" fillId="35" borderId="14" xfId="66" applyFont="1" applyFill="1" applyBorder="1" applyAlignment="1">
      <alignment horizontal="center" vertical="center" wrapText="1"/>
      <protection/>
    </xf>
    <xf numFmtId="0" fontId="85" fillId="35" borderId="23" xfId="66" applyFont="1" applyFill="1" applyBorder="1" applyAlignment="1">
      <alignment horizontal="center" vertical="center" wrapText="1"/>
      <protection/>
    </xf>
    <xf numFmtId="0" fontId="85" fillId="35" borderId="47" xfId="66" applyFont="1" applyFill="1" applyBorder="1" applyAlignment="1">
      <alignment horizontal="center" vertical="center" wrapText="1"/>
      <protection/>
    </xf>
    <xf numFmtId="0" fontId="5" fillId="0" borderId="10" xfId="66" applyFont="1" applyFill="1" applyBorder="1" applyAlignment="1">
      <alignment horizontal="left" vertical="center" wrapText="1"/>
      <protection/>
    </xf>
    <xf numFmtId="0" fontId="5" fillId="0" borderId="13" xfId="66" applyFont="1" applyFill="1" applyBorder="1" applyAlignment="1">
      <alignment horizontal="left" vertical="center" wrapText="1"/>
      <protection/>
    </xf>
    <xf numFmtId="0" fontId="5" fillId="0" borderId="14" xfId="66" applyFont="1" applyFill="1" applyBorder="1" applyAlignment="1">
      <alignment horizontal="center" vertical="center"/>
      <protection/>
    </xf>
    <xf numFmtId="0" fontId="5" fillId="0" borderId="23" xfId="66" applyFont="1" applyFill="1" applyBorder="1" applyAlignment="1">
      <alignment horizontal="center" vertical="center"/>
      <protection/>
    </xf>
    <xf numFmtId="0" fontId="5" fillId="0" borderId="47" xfId="66" applyFont="1" applyFill="1" applyBorder="1" applyAlignment="1">
      <alignment horizontal="center" vertical="center"/>
      <protection/>
    </xf>
    <xf numFmtId="0" fontId="85" fillId="0" borderId="14" xfId="0" applyFont="1" applyBorder="1" applyAlignment="1">
      <alignment horizontal="center" vertical="center"/>
    </xf>
    <xf numFmtId="0" fontId="85" fillId="0" borderId="47" xfId="0" applyFont="1" applyBorder="1" applyAlignment="1">
      <alignment horizontal="center" vertical="center"/>
    </xf>
    <xf numFmtId="49" fontId="5" fillId="36" borderId="14" xfId="66" applyNumberFormat="1" applyFont="1" applyFill="1" applyBorder="1" applyAlignment="1">
      <alignment horizontal="center" vertical="center"/>
      <protection/>
    </xf>
    <xf numFmtId="49" fontId="5" fillId="36" borderId="23" xfId="66" applyNumberFormat="1" applyFont="1" applyFill="1" applyBorder="1" applyAlignment="1">
      <alignment horizontal="center" vertical="center"/>
      <protection/>
    </xf>
    <xf numFmtId="0" fontId="4" fillId="34" borderId="20" xfId="66" applyFont="1" applyFill="1" applyBorder="1" applyAlignment="1">
      <alignment horizontal="center" vertical="center" wrapText="1"/>
      <protection/>
    </xf>
    <xf numFmtId="0" fontId="4" fillId="34" borderId="14" xfId="66" applyFont="1" applyFill="1" applyBorder="1" applyAlignment="1">
      <alignment horizontal="center" vertical="center" wrapText="1"/>
      <protection/>
    </xf>
    <xf numFmtId="0" fontId="4" fillId="34" borderId="17" xfId="66" applyFont="1" applyFill="1" applyBorder="1" applyAlignment="1">
      <alignment horizontal="center" vertical="center" wrapText="1"/>
      <protection/>
    </xf>
    <xf numFmtId="0" fontId="5" fillId="35" borderId="14" xfId="66" applyFont="1" applyFill="1" applyBorder="1" applyAlignment="1">
      <alignment horizontal="center" vertical="center" wrapText="1"/>
      <protection/>
    </xf>
    <xf numFmtId="0" fontId="5" fillId="35" borderId="47" xfId="66" applyFont="1" applyFill="1" applyBorder="1" applyAlignment="1">
      <alignment horizontal="center" vertical="center" wrapText="1"/>
      <protection/>
    </xf>
    <xf numFmtId="0" fontId="5" fillId="0" borderId="10" xfId="66" applyFont="1" applyBorder="1" applyAlignment="1">
      <alignment horizontal="left" vertical="center" wrapText="1"/>
      <protection/>
    </xf>
    <xf numFmtId="0" fontId="4" fillId="35" borderId="10" xfId="71" applyNumberFormat="1" applyFont="1" applyFill="1" applyBorder="1" applyAlignment="1">
      <alignment horizontal="center" vertical="center" wrapText="1"/>
    </xf>
    <xf numFmtId="0" fontId="4" fillId="35" borderId="13" xfId="71" applyNumberFormat="1" applyFont="1" applyFill="1" applyBorder="1" applyAlignment="1">
      <alignment horizontal="center" vertical="center" wrapText="1"/>
    </xf>
    <xf numFmtId="9" fontId="5" fillId="36" borderId="10" xfId="71" applyFont="1" applyFill="1" applyBorder="1" applyAlignment="1">
      <alignment horizontal="center" vertical="center"/>
    </xf>
    <xf numFmtId="0" fontId="108" fillId="35" borderId="10" xfId="0" applyFont="1" applyFill="1" applyBorder="1" applyAlignment="1" applyProtection="1">
      <alignment horizontal="center" vertical="center" wrapText="1"/>
      <protection locked="0"/>
    </xf>
    <xf numFmtId="0" fontId="108" fillId="35" borderId="13" xfId="0" applyFont="1" applyFill="1" applyBorder="1" applyAlignment="1" applyProtection="1">
      <alignment horizontal="center" vertical="center" wrapText="1"/>
      <protection locked="0"/>
    </xf>
    <xf numFmtId="0" fontId="88" fillId="0" borderId="49" xfId="0" applyFont="1" applyBorder="1" applyAlignment="1" applyProtection="1">
      <alignment horizontal="center"/>
      <protection locked="0"/>
    </xf>
    <xf numFmtId="0" fontId="88" fillId="0" borderId="11" xfId="0" applyFont="1" applyBorder="1" applyAlignment="1" applyProtection="1">
      <alignment horizontal="center"/>
      <protection locked="0"/>
    </xf>
    <xf numFmtId="0" fontId="108" fillId="0" borderId="10" xfId="0" applyFont="1" applyBorder="1" applyAlignment="1" applyProtection="1">
      <alignment horizontal="center" vertical="center" wrapText="1"/>
      <protection locked="0"/>
    </xf>
    <xf numFmtId="0" fontId="108" fillId="0" borderId="50" xfId="0" applyFont="1" applyFill="1" applyBorder="1" applyAlignment="1" applyProtection="1">
      <alignment horizontal="center" vertical="center" wrapText="1"/>
      <protection locked="0"/>
    </xf>
    <xf numFmtId="0" fontId="108" fillId="0" borderId="51" xfId="0" applyFont="1" applyFill="1" applyBorder="1" applyAlignment="1" applyProtection="1">
      <alignment horizontal="center" vertical="center" wrapText="1"/>
      <protection locked="0"/>
    </xf>
    <xf numFmtId="0" fontId="108" fillId="0" borderId="13" xfId="0" applyFont="1" applyBorder="1" applyAlignment="1" applyProtection="1">
      <alignment horizontal="center" vertical="center" wrapText="1"/>
      <protection locked="0"/>
    </xf>
    <xf numFmtId="0" fontId="6" fillId="36" borderId="31" xfId="66" applyFont="1" applyFill="1" applyBorder="1" applyAlignment="1" applyProtection="1">
      <alignment horizontal="center" vertical="center"/>
      <protection/>
    </xf>
    <xf numFmtId="0" fontId="6" fillId="36" borderId="0" xfId="66" applyFont="1" applyFill="1" applyBorder="1" applyAlignment="1" applyProtection="1">
      <alignment horizontal="center" vertical="center"/>
      <protection/>
    </xf>
    <xf numFmtId="0" fontId="6" fillId="36" borderId="32" xfId="66" applyFont="1" applyFill="1" applyBorder="1" applyAlignment="1" applyProtection="1">
      <alignment horizontal="center" vertical="center"/>
      <protection/>
    </xf>
    <xf numFmtId="0" fontId="108" fillId="0" borderId="43" xfId="66" applyFont="1" applyFill="1" applyBorder="1" applyAlignment="1">
      <alignment horizontal="center" vertical="center"/>
      <protection/>
    </xf>
    <xf numFmtId="0" fontId="108" fillId="0" borderId="27" xfId="66" applyFont="1" applyFill="1" applyBorder="1" applyAlignment="1">
      <alignment horizontal="center" vertical="center"/>
      <protection/>
    </xf>
    <xf numFmtId="0" fontId="108" fillId="0" borderId="41" xfId="66" applyFont="1" applyFill="1" applyBorder="1" applyAlignment="1">
      <alignment horizontal="center" vertical="center"/>
      <protection/>
    </xf>
    <xf numFmtId="0" fontId="87" fillId="0" borderId="15" xfId="0" applyFont="1" applyFill="1" applyBorder="1" applyAlignment="1" applyProtection="1">
      <alignment horizontal="center" vertical="center" wrapText="1"/>
      <protection locked="0"/>
    </xf>
    <xf numFmtId="0" fontId="87" fillId="0" borderId="24" xfId="0" applyFont="1" applyFill="1" applyBorder="1" applyAlignment="1" applyProtection="1">
      <alignment horizontal="center" vertical="center" wrapText="1"/>
      <protection locked="0"/>
    </xf>
    <xf numFmtId="0" fontId="87" fillId="0" borderId="25" xfId="0" applyFont="1" applyFill="1" applyBorder="1" applyAlignment="1" applyProtection="1">
      <alignment horizontal="center" vertical="center" wrapText="1"/>
      <protection locked="0"/>
    </xf>
    <xf numFmtId="0" fontId="87" fillId="0" borderId="15" xfId="0" applyFont="1" applyBorder="1" applyAlignment="1" applyProtection="1">
      <alignment horizontal="center" vertical="center" wrapText="1"/>
      <protection locked="0"/>
    </xf>
    <xf numFmtId="0" fontId="87" fillId="0" borderId="24" xfId="0" applyFont="1" applyBorder="1" applyAlignment="1" applyProtection="1">
      <alignment horizontal="center" vertical="center" wrapText="1"/>
      <protection locked="0"/>
    </xf>
    <xf numFmtId="0" fontId="87" fillId="0" borderId="25" xfId="0" applyFont="1" applyBorder="1" applyAlignment="1" applyProtection="1">
      <alignment horizontal="center" vertical="center" wrapText="1"/>
      <protection locked="0"/>
    </xf>
    <xf numFmtId="0" fontId="88" fillId="0" borderId="52" xfId="0" applyFont="1" applyBorder="1" applyAlignment="1" applyProtection="1">
      <alignment horizontal="center"/>
      <protection locked="0"/>
    </xf>
    <xf numFmtId="0" fontId="88" fillId="0" borderId="53" xfId="0" applyFont="1" applyBorder="1" applyAlignment="1" applyProtection="1">
      <alignment horizontal="center"/>
      <protection locked="0"/>
    </xf>
    <xf numFmtId="0" fontId="88" fillId="0" borderId="54" xfId="0" applyFont="1" applyBorder="1" applyAlignment="1" applyProtection="1">
      <alignment horizontal="center"/>
      <protection locked="0"/>
    </xf>
    <xf numFmtId="0" fontId="83" fillId="35" borderId="15" xfId="0" applyFont="1" applyFill="1" applyBorder="1" applyAlignment="1">
      <alignment horizontal="center"/>
    </xf>
    <xf numFmtId="0" fontId="83" fillId="35" borderId="24" xfId="0" applyFont="1" applyFill="1" applyBorder="1" applyAlignment="1">
      <alignment horizontal="center"/>
    </xf>
    <xf numFmtId="0" fontId="83" fillId="35" borderId="25" xfId="0" applyFont="1" applyFill="1" applyBorder="1" applyAlignment="1">
      <alignment horizontal="center"/>
    </xf>
    <xf numFmtId="0" fontId="0" fillId="0" borderId="10" xfId="0" applyFont="1" applyFill="1" applyBorder="1" applyAlignment="1">
      <alignment horizontal="justify" vertical="center" wrapText="1"/>
    </xf>
    <xf numFmtId="0" fontId="69" fillId="40" borderId="35" xfId="0" applyFont="1" applyFill="1" applyBorder="1" applyAlignment="1">
      <alignment horizontal="center"/>
    </xf>
    <xf numFmtId="0" fontId="69" fillId="40" borderId="0" xfId="0" applyFont="1" applyFill="1" applyBorder="1" applyAlignment="1">
      <alignment horizontal="center"/>
    </xf>
    <xf numFmtId="0" fontId="83" fillId="14" borderId="14" xfId="0" applyFont="1" applyFill="1" applyBorder="1" applyAlignment="1">
      <alignment horizontal="center" vertical="center" wrapText="1"/>
    </xf>
    <xf numFmtId="0" fontId="83" fillId="14" borderId="17" xfId="0" applyFont="1" applyFill="1" applyBorder="1" applyAlignment="1">
      <alignment horizontal="center" vertical="center" wrapText="1"/>
    </xf>
    <xf numFmtId="0" fontId="4" fillId="35" borderId="15"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84" fillId="0" borderId="15" xfId="0" applyFont="1" applyBorder="1" applyAlignment="1" applyProtection="1">
      <alignment horizontal="center" vertical="center" wrapText="1"/>
      <protection/>
    </xf>
    <xf numFmtId="0" fontId="84" fillId="0" borderId="24" xfId="0" applyFont="1" applyBorder="1" applyAlignment="1" applyProtection="1">
      <alignment horizontal="center" vertical="center" wrapText="1"/>
      <protection/>
    </xf>
    <xf numFmtId="0" fontId="84" fillId="0" borderId="25" xfId="0" applyFont="1" applyBorder="1" applyAlignment="1" applyProtection="1">
      <alignment horizontal="center" vertical="center" wrapText="1"/>
      <protection/>
    </xf>
    <xf numFmtId="0" fontId="84" fillId="35" borderId="15" xfId="0" applyFont="1" applyFill="1" applyBorder="1" applyAlignment="1" applyProtection="1">
      <alignment horizontal="center" vertical="center" wrapText="1"/>
      <protection/>
    </xf>
    <xf numFmtId="0" fontId="84" fillId="35" borderId="24" xfId="0" applyFont="1" applyFill="1" applyBorder="1" applyAlignment="1" applyProtection="1">
      <alignment horizontal="center" vertical="center" wrapText="1"/>
      <protection/>
    </xf>
    <xf numFmtId="0" fontId="84" fillId="35" borderId="25" xfId="0" applyFont="1" applyFill="1" applyBorder="1" applyAlignment="1" applyProtection="1">
      <alignment horizontal="center" vertical="center" wrapText="1"/>
      <protection/>
    </xf>
    <xf numFmtId="0" fontId="84" fillId="35" borderId="15" xfId="0" applyFont="1" applyFill="1" applyBorder="1" applyAlignment="1" applyProtection="1">
      <alignment horizontal="justify" vertical="center" wrapText="1"/>
      <protection/>
    </xf>
    <xf numFmtId="0" fontId="84" fillId="35" borderId="24" xfId="0" applyFont="1" applyFill="1" applyBorder="1" applyAlignment="1" applyProtection="1">
      <alignment horizontal="justify" vertical="center" wrapText="1"/>
      <protection/>
    </xf>
    <xf numFmtId="0" fontId="84" fillId="35" borderId="25" xfId="0" applyFont="1" applyFill="1" applyBorder="1" applyAlignment="1" applyProtection="1">
      <alignment horizontal="justify" vertical="center" wrapText="1"/>
      <protection/>
    </xf>
    <xf numFmtId="0" fontId="109" fillId="41" borderId="14" xfId="0" applyFont="1" applyFill="1" applyBorder="1" applyAlignment="1">
      <alignment horizontal="center"/>
    </xf>
    <xf numFmtId="0" fontId="109" fillId="41" borderId="23" xfId="0" applyFont="1" applyFill="1" applyBorder="1" applyAlignment="1">
      <alignment horizontal="center"/>
    </xf>
    <xf numFmtId="0" fontId="109" fillId="41" borderId="17" xfId="0" applyFont="1" applyFill="1" applyBorder="1" applyAlignment="1">
      <alignment horizontal="center"/>
    </xf>
    <xf numFmtId="0" fontId="0" fillId="35" borderId="10" xfId="0" applyFont="1" applyFill="1" applyBorder="1" applyAlignment="1">
      <alignment horizontal="justify" vertical="center" wrapText="1"/>
    </xf>
    <xf numFmtId="0" fontId="0" fillId="35" borderId="10" xfId="0" applyFont="1" applyFill="1" applyBorder="1" applyAlignment="1">
      <alignment horizontal="center" vertical="center"/>
    </xf>
    <xf numFmtId="171" fontId="0" fillId="35" borderId="10" xfId="52" applyFont="1" applyFill="1" applyBorder="1" applyAlignment="1">
      <alignment horizontal="center" vertical="center"/>
    </xf>
    <xf numFmtId="10" fontId="0" fillId="35" borderId="10" xfId="70" applyNumberFormat="1" applyFont="1" applyFill="1" applyBorder="1" applyAlignment="1">
      <alignment horizontal="center" vertical="center" wrapText="1"/>
    </xf>
    <xf numFmtId="17" fontId="12" fillId="35" borderId="10" xfId="0" applyNumberFormat="1" applyFont="1" applyFill="1" applyBorder="1" applyAlignment="1" applyProtection="1">
      <alignment horizontal="center" vertical="center" wrapText="1"/>
      <protection locked="0"/>
    </xf>
    <xf numFmtId="17" fontId="0" fillId="0" borderId="10" xfId="0" applyNumberFormat="1" applyFont="1" applyFill="1" applyBorder="1" applyAlignment="1" applyProtection="1">
      <alignment horizontal="center" vertical="center" wrapText="1"/>
      <protection locked="0"/>
    </xf>
    <xf numFmtId="0" fontId="110" fillId="0" borderId="0" xfId="0" applyFont="1" applyBorder="1" applyAlignment="1">
      <alignment horizontal="center" vertical="center" wrapText="1"/>
    </xf>
    <xf numFmtId="0" fontId="88" fillId="0" borderId="10" xfId="0" applyFont="1" applyBorder="1" applyAlignment="1" applyProtection="1">
      <alignment horizontal="center"/>
      <protection locked="0"/>
    </xf>
    <xf numFmtId="0" fontId="5" fillId="35" borderId="23" xfId="66" applyFont="1" applyFill="1" applyBorder="1" applyAlignment="1">
      <alignment horizontal="center" vertical="center" wrapText="1"/>
      <protection/>
    </xf>
    <xf numFmtId="0" fontId="85" fillId="0" borderId="10" xfId="0" applyFont="1" applyBorder="1" applyAlignment="1">
      <alignment horizontal="center"/>
    </xf>
    <xf numFmtId="0" fontId="85" fillId="0" borderId="13" xfId="0" applyFont="1" applyBorder="1" applyAlignment="1">
      <alignment horizontal="center"/>
    </xf>
    <xf numFmtId="0" fontId="5" fillId="0" borderId="10"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5" fillId="0" borderId="14" xfId="66" applyFont="1" applyFill="1" applyBorder="1" applyAlignment="1">
      <alignment horizontal="center" vertical="center" wrapText="1"/>
      <protection/>
    </xf>
    <xf numFmtId="0" fontId="5" fillId="0" borderId="23" xfId="66" applyFont="1" applyFill="1" applyBorder="1" applyAlignment="1">
      <alignment horizontal="center" vertical="center" wrapText="1"/>
      <protection/>
    </xf>
    <xf numFmtId="0" fontId="5" fillId="0" borderId="47" xfId="66" applyFont="1" applyFill="1" applyBorder="1" applyAlignment="1">
      <alignment horizontal="center" vertical="center" wrapText="1"/>
      <protection/>
    </xf>
    <xf numFmtId="0" fontId="5" fillId="0" borderId="14" xfId="66" applyFont="1" applyFill="1" applyBorder="1" applyAlignment="1" applyProtection="1">
      <alignment horizontal="left" vertical="center" wrapText="1"/>
      <protection locked="0"/>
    </xf>
    <xf numFmtId="0" fontId="5" fillId="0" borderId="23" xfId="66" applyFont="1" applyFill="1" applyBorder="1" applyAlignment="1" applyProtection="1">
      <alignment horizontal="left" vertical="center" wrapText="1"/>
      <protection locked="0"/>
    </xf>
    <xf numFmtId="0" fontId="5" fillId="0" borderId="47" xfId="66" applyFont="1" applyFill="1" applyBorder="1" applyAlignment="1" applyProtection="1">
      <alignment horizontal="left" vertical="center" wrapText="1"/>
      <protection locked="0"/>
    </xf>
    <xf numFmtId="0" fontId="5" fillId="36" borderId="26" xfId="66" applyFont="1" applyFill="1" applyBorder="1" applyAlignment="1" applyProtection="1">
      <alignment horizontal="center" vertical="center" wrapText="1"/>
      <protection locked="0"/>
    </xf>
    <xf numFmtId="0" fontId="5" fillId="36" borderId="27" xfId="66" applyFont="1" applyFill="1" applyBorder="1" applyAlignment="1" applyProtection="1">
      <alignment horizontal="center" vertical="center" wrapText="1"/>
      <protection locked="0"/>
    </xf>
    <xf numFmtId="0" fontId="5" fillId="36" borderId="41" xfId="66" applyFont="1" applyFill="1" applyBorder="1" applyAlignment="1" applyProtection="1">
      <alignment horizontal="center" vertical="center" wrapText="1"/>
      <protection locked="0"/>
    </xf>
    <xf numFmtId="0" fontId="5" fillId="36" borderId="38" xfId="66" applyFont="1" applyFill="1" applyBorder="1" applyAlignment="1" applyProtection="1">
      <alignment horizontal="center" vertical="center" wrapText="1"/>
      <protection locked="0"/>
    </xf>
    <xf numFmtId="0" fontId="5" fillId="36" borderId="42" xfId="66" applyFont="1" applyFill="1" applyBorder="1" applyAlignment="1" applyProtection="1">
      <alignment horizontal="center" vertical="center" wrapText="1"/>
      <protection locked="0"/>
    </xf>
    <xf numFmtId="0" fontId="5" fillId="36" borderId="34" xfId="66" applyFont="1" applyFill="1" applyBorder="1" applyAlignment="1" applyProtection="1">
      <alignment horizontal="center" vertical="center" wrapText="1"/>
      <protection locked="0"/>
    </xf>
    <xf numFmtId="0" fontId="84" fillId="0" borderId="43" xfId="66" applyFont="1" applyFill="1" applyBorder="1" applyAlignment="1">
      <alignment horizontal="center" vertical="center"/>
      <protection/>
    </xf>
    <xf numFmtId="0" fontId="84" fillId="0" borderId="27" xfId="66" applyFont="1" applyFill="1" applyBorder="1" applyAlignment="1">
      <alignment horizontal="center" vertical="center"/>
      <protection/>
    </xf>
    <xf numFmtId="0" fontId="84" fillId="0" borderId="41" xfId="66" applyFont="1" applyFill="1" applyBorder="1" applyAlignment="1">
      <alignment horizontal="center" vertical="center"/>
      <protection/>
    </xf>
    <xf numFmtId="0" fontId="84" fillId="0" borderId="31" xfId="66" applyFont="1" applyFill="1" applyBorder="1" applyAlignment="1">
      <alignment horizontal="center" vertical="center"/>
      <protection/>
    </xf>
    <xf numFmtId="0" fontId="84" fillId="0" borderId="0" xfId="66" applyFont="1" applyFill="1" applyBorder="1" applyAlignment="1">
      <alignment horizontal="center" vertical="center"/>
      <protection/>
    </xf>
    <xf numFmtId="0" fontId="84" fillId="0" borderId="32" xfId="66" applyFont="1" applyFill="1" applyBorder="1" applyAlignment="1">
      <alignment horizontal="center" vertical="center"/>
      <protection/>
    </xf>
    <xf numFmtId="0" fontId="84" fillId="0" borderId="44" xfId="66" applyFont="1" applyFill="1" applyBorder="1" applyAlignment="1">
      <alignment horizontal="center" vertical="center"/>
      <protection/>
    </xf>
    <xf numFmtId="0" fontId="84" fillId="0" borderId="45" xfId="66" applyFont="1" applyFill="1" applyBorder="1" applyAlignment="1">
      <alignment horizontal="center" vertical="center"/>
      <protection/>
    </xf>
    <xf numFmtId="0" fontId="84" fillId="0" borderId="46" xfId="66" applyFont="1" applyFill="1" applyBorder="1" applyAlignment="1">
      <alignment horizontal="center" vertical="center"/>
      <protection/>
    </xf>
    <xf numFmtId="0" fontId="108" fillId="0" borderId="10" xfId="0" applyFont="1" applyFill="1" applyBorder="1" applyAlignment="1" applyProtection="1">
      <alignment horizontal="center" vertical="center" wrapText="1"/>
      <protection locked="0"/>
    </xf>
    <xf numFmtId="0" fontId="5" fillId="0" borderId="10" xfId="66" applyFont="1" applyFill="1" applyBorder="1" applyAlignment="1" applyProtection="1">
      <alignment horizontal="left" vertical="center" wrapText="1"/>
      <protection locked="0"/>
    </xf>
    <xf numFmtId="0" fontId="5" fillId="0" borderId="13" xfId="66" applyFont="1" applyFill="1" applyBorder="1" applyAlignment="1" applyProtection="1">
      <alignment horizontal="left" vertical="center" wrapText="1"/>
      <protection locked="0"/>
    </xf>
    <xf numFmtId="0" fontId="109" fillId="41" borderId="14" xfId="0" applyFont="1" applyFill="1" applyBorder="1" applyAlignment="1">
      <alignment horizontal="center" vertical="center"/>
    </xf>
    <xf numFmtId="0" fontId="109" fillId="41" borderId="23" xfId="0" applyFont="1" applyFill="1" applyBorder="1" applyAlignment="1">
      <alignment horizontal="center" vertical="center"/>
    </xf>
    <xf numFmtId="0" fontId="109" fillId="41" borderId="17" xfId="0" applyFont="1" applyFill="1" applyBorder="1" applyAlignment="1">
      <alignment horizontal="center" vertical="center"/>
    </xf>
    <xf numFmtId="0" fontId="4" fillId="34" borderId="10" xfId="66" applyFont="1" applyFill="1" applyBorder="1" applyAlignment="1">
      <alignment horizontal="center" vertical="center" wrapText="1"/>
      <protection/>
    </xf>
    <xf numFmtId="0" fontId="5" fillId="35" borderId="17" xfId="66" applyFont="1" applyFill="1" applyBorder="1" applyAlignment="1">
      <alignment horizontal="center" vertical="center" wrapText="1"/>
      <protection/>
    </xf>
    <xf numFmtId="1" fontId="5" fillId="35" borderId="10" xfId="56" applyNumberFormat="1" applyFont="1" applyFill="1" applyBorder="1" applyAlignment="1">
      <alignment horizontal="center" vertical="center" wrapText="1"/>
    </xf>
    <xf numFmtId="9" fontId="5" fillId="35" borderId="10" xfId="71" applyFont="1" applyFill="1" applyBorder="1" applyAlignment="1">
      <alignment horizontal="center" vertical="center"/>
    </xf>
    <xf numFmtId="0" fontId="5" fillId="0" borderId="10" xfId="66" applyFont="1" applyFill="1" applyBorder="1" applyAlignment="1">
      <alignment horizontal="center" vertical="center"/>
      <protection/>
    </xf>
    <xf numFmtId="49" fontId="5" fillId="36" borderId="10" xfId="66" applyNumberFormat="1" applyFont="1" applyFill="1" applyBorder="1" applyAlignment="1">
      <alignment horizontal="center" vertical="center"/>
      <protection/>
    </xf>
    <xf numFmtId="0" fontId="5" fillId="35" borderId="14" xfId="66" applyFont="1" applyFill="1" applyBorder="1" applyAlignment="1">
      <alignment horizontal="justify" vertical="center" wrapText="1"/>
      <protection/>
    </xf>
    <xf numFmtId="0" fontId="5" fillId="35" borderId="23" xfId="66" applyFont="1" applyFill="1" applyBorder="1" applyAlignment="1">
      <alignment horizontal="justify" vertical="center" wrapText="1"/>
      <protection/>
    </xf>
    <xf numFmtId="0" fontId="5" fillId="35" borderId="17" xfId="66" applyFont="1" applyFill="1" applyBorder="1" applyAlignment="1">
      <alignment horizontal="justify" vertical="center" wrapText="1"/>
      <protection/>
    </xf>
    <xf numFmtId="0" fontId="5" fillId="0" borderId="10" xfId="66" applyFont="1" applyFill="1" applyBorder="1" applyAlignment="1">
      <alignment horizontal="justify" vertical="center" wrapText="1"/>
      <protection/>
    </xf>
    <xf numFmtId="14" fontId="5" fillId="36" borderId="10" xfId="66" applyNumberFormat="1" applyFont="1" applyFill="1" applyBorder="1" applyAlignment="1">
      <alignment horizontal="center" vertical="center" wrapText="1"/>
      <protection/>
    </xf>
    <xf numFmtId="9" fontId="5" fillId="0" borderId="10" xfId="71" applyNumberFormat="1" applyFont="1" applyFill="1" applyBorder="1" applyAlignment="1">
      <alignment horizontal="center" vertical="center" wrapText="1"/>
    </xf>
    <xf numFmtId="0" fontId="85" fillId="35" borderId="10" xfId="0" applyFont="1" applyFill="1" applyBorder="1" applyAlignment="1" applyProtection="1">
      <alignment horizontal="center" vertical="center"/>
      <protection locked="0"/>
    </xf>
    <xf numFmtId="0" fontId="85" fillId="35" borderId="13" xfId="0" applyFont="1" applyFill="1" applyBorder="1" applyAlignment="1" applyProtection="1">
      <alignment horizontal="center" vertical="center"/>
      <protection locked="0"/>
    </xf>
    <xf numFmtId="0" fontId="5" fillId="35" borderId="10" xfId="0" applyFont="1" applyFill="1" applyBorder="1" applyAlignment="1" applyProtection="1">
      <alignment horizontal="justify" vertical="center"/>
      <protection locked="0"/>
    </xf>
    <xf numFmtId="0" fontId="5" fillId="35" borderId="13" xfId="0" applyFont="1" applyFill="1" applyBorder="1" applyAlignment="1" applyProtection="1">
      <alignment horizontal="justify" vertical="center"/>
      <protection locked="0"/>
    </xf>
    <xf numFmtId="9" fontId="5" fillId="36" borderId="10" xfId="71" applyFont="1" applyFill="1" applyBorder="1" applyAlignment="1">
      <alignment horizontal="center" vertical="center" wrapText="1"/>
    </xf>
    <xf numFmtId="181" fontId="5" fillId="0" borderId="10" xfId="71" applyNumberFormat="1" applyFont="1" applyFill="1" applyBorder="1" applyAlignment="1">
      <alignment horizontal="center" vertical="center" wrapText="1"/>
    </xf>
    <xf numFmtId="0" fontId="4" fillId="8" borderId="10" xfId="66" applyFont="1" applyFill="1" applyBorder="1" applyAlignment="1">
      <alignment horizontal="center" vertical="center"/>
      <protection/>
    </xf>
    <xf numFmtId="0" fontId="5" fillId="35" borderId="10" xfId="66" applyFont="1" applyFill="1" applyBorder="1" applyAlignment="1" applyProtection="1">
      <alignment horizontal="center" vertical="center" wrapText="1"/>
      <protection locked="0"/>
    </xf>
    <xf numFmtId="0" fontId="5" fillId="35" borderId="14" xfId="66" applyFont="1" applyFill="1" applyBorder="1" applyAlignment="1" applyProtection="1">
      <alignment horizontal="center" vertical="center"/>
      <protection locked="0"/>
    </xf>
    <xf numFmtId="0" fontId="5" fillId="35" borderId="23" xfId="66" applyFont="1" applyFill="1" applyBorder="1" applyAlignment="1" applyProtection="1">
      <alignment horizontal="center" vertical="center"/>
      <protection locked="0"/>
    </xf>
    <xf numFmtId="0" fontId="5" fillId="35" borderId="17" xfId="66" applyFont="1" applyFill="1" applyBorder="1" applyAlignment="1" applyProtection="1">
      <alignment horizontal="center" vertical="center"/>
      <protection locked="0"/>
    </xf>
    <xf numFmtId="0" fontId="84" fillId="0" borderId="10" xfId="66" applyFont="1" applyFill="1" applyBorder="1" applyAlignment="1">
      <alignment horizontal="center" vertical="center"/>
      <protection/>
    </xf>
    <xf numFmtId="0" fontId="4" fillId="34" borderId="10" xfId="66" applyFont="1" applyFill="1" applyBorder="1" applyAlignment="1" applyProtection="1">
      <alignment horizontal="left" vertical="center" wrapText="1"/>
      <protection locked="0"/>
    </xf>
    <xf numFmtId="0" fontId="4" fillId="34" borderId="10" xfId="66" applyFont="1" applyFill="1" applyBorder="1" applyAlignment="1">
      <alignment horizontal="justify"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10" fontId="0" fillId="0" borderId="21" xfId="70" applyNumberFormat="1" applyFont="1" applyFill="1" applyBorder="1" applyAlignment="1">
      <alignment horizontal="center" vertical="center" wrapText="1"/>
    </xf>
    <xf numFmtId="10" fontId="0" fillId="0" borderId="20" xfId="70" applyNumberFormat="1" applyFont="1" applyFill="1" applyBorder="1" applyAlignment="1">
      <alignment horizontal="center" vertical="center" wrapText="1"/>
    </xf>
    <xf numFmtId="0" fontId="0" fillId="35" borderId="10" xfId="0" applyFill="1" applyBorder="1" applyAlignment="1">
      <alignment horizontal="center" vertical="center"/>
    </xf>
    <xf numFmtId="0" fontId="111" fillId="13" borderId="10" xfId="0" applyFont="1" applyFill="1" applyBorder="1" applyAlignment="1">
      <alignment horizontal="left" vertical="center"/>
    </xf>
    <xf numFmtId="0" fontId="0" fillId="35" borderId="12" xfId="0" applyFill="1" applyBorder="1" applyAlignment="1">
      <alignment horizontal="center" vertical="center"/>
    </xf>
    <xf numFmtId="0" fontId="0" fillId="35" borderId="21" xfId="0" applyFill="1" applyBorder="1" applyAlignment="1">
      <alignment horizontal="center" vertical="center"/>
    </xf>
    <xf numFmtId="0" fontId="0" fillId="35" borderId="20" xfId="0" applyFill="1" applyBorder="1" applyAlignment="1">
      <alignment horizontal="center" vertical="center"/>
    </xf>
    <xf numFmtId="0" fontId="111" fillId="13" borderId="26" xfId="0" applyFont="1" applyFill="1" applyBorder="1" applyAlignment="1">
      <alignment horizontal="left" vertical="center"/>
    </xf>
    <xf numFmtId="0" fontId="111" fillId="13" borderId="27" xfId="0" applyFont="1" applyFill="1" applyBorder="1" applyAlignment="1">
      <alignment horizontal="left" vertical="center"/>
    </xf>
    <xf numFmtId="0" fontId="111" fillId="19" borderId="10" xfId="0" applyFont="1" applyFill="1" applyBorder="1" applyAlignment="1">
      <alignment horizontal="left" vertical="center"/>
    </xf>
    <xf numFmtId="0" fontId="111" fillId="19" borderId="14" xfId="0" applyFont="1" applyFill="1" applyBorder="1" applyAlignment="1">
      <alignment horizontal="left" vertical="center"/>
    </xf>
    <xf numFmtId="0" fontId="111" fillId="19" borderId="17" xfId="0" applyFont="1" applyFill="1" applyBorder="1" applyAlignment="1">
      <alignment horizontal="left" vertical="center"/>
    </xf>
    <xf numFmtId="0" fontId="111" fillId="7" borderId="14" xfId="0" applyFont="1" applyFill="1" applyBorder="1" applyAlignment="1">
      <alignment horizontal="left" vertical="center"/>
    </xf>
    <xf numFmtId="0" fontId="111" fillId="7" borderId="17" xfId="0" applyFont="1" applyFill="1" applyBorder="1" applyAlignment="1">
      <alignment horizontal="left" vertical="center"/>
    </xf>
    <xf numFmtId="0" fontId="111" fillId="7" borderId="26" xfId="0" applyFont="1" applyFill="1" applyBorder="1" applyAlignment="1">
      <alignment horizontal="left" vertical="center"/>
    </xf>
    <xf numFmtId="0" fontId="111" fillId="7" borderId="27" xfId="0" applyFont="1" applyFill="1" applyBorder="1" applyAlignment="1">
      <alignment horizontal="left" vertical="center"/>
    </xf>
    <xf numFmtId="0" fontId="111" fillId="7" borderId="10" xfId="0" applyFont="1" applyFill="1" applyBorder="1" applyAlignment="1">
      <alignment horizontal="left" vertic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8" xfId="67"/>
    <cellStyle name="Normal_573_2009_ Actualizado 22_12_2009"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975"/>
          <c:w val="0.9755"/>
          <c:h val="0.958"/>
        </c:manualLayout>
      </c:layout>
      <c:lineChart>
        <c:grouping val="standard"/>
        <c:varyColors val="0"/>
        <c:ser>
          <c:idx val="0"/>
          <c:order val="0"/>
          <c:tx>
            <c:strRef>
              <c:f>'HV 1'!$D$29</c:f>
              <c:strCache>
                <c:ptCount val="1"/>
                <c:pt idx="0">
                  <c:v>30. Denominador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1'!$A$30:$A$41</c:f>
              <c:strCache/>
            </c:strRef>
          </c:cat>
          <c:val>
            <c:numRef>
              <c:f>'HV 1'!$D$30:$D$41</c:f>
              <c:numCache/>
            </c:numRef>
          </c:val>
          <c:smooth val="0"/>
        </c:ser>
        <c:ser>
          <c:idx val="1"/>
          <c:order val="1"/>
          <c:tx>
            <c:strRef>
              <c:f>'HV 1'!$C$29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1'!$A$30:$A$41</c:f>
              <c:strCache/>
            </c:strRef>
          </c:cat>
          <c:val>
            <c:numRef>
              <c:f>'HV 1'!$C$30:$C$41</c:f>
              <c:numCache/>
            </c:numRef>
          </c:val>
          <c:smooth val="0"/>
        </c:ser>
        <c:marker val="1"/>
        <c:axId val="57926078"/>
        <c:axId val="51572655"/>
      </c:lineChart>
      <c:catAx>
        <c:axId val="5792607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1572655"/>
        <c:crosses val="autoZero"/>
        <c:auto val="1"/>
        <c:lblOffset val="100"/>
        <c:tickLblSkip val="1"/>
        <c:noMultiLvlLbl val="0"/>
      </c:catAx>
      <c:valAx>
        <c:axId val="515726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7926078"/>
        <c:crossesAt val="1"/>
        <c:crossBetween val="between"/>
        <c:dispUnits/>
      </c:valAx>
      <c:spPr>
        <a:noFill/>
        <a:ln>
          <a:noFill/>
        </a:ln>
      </c:spPr>
    </c:plotArea>
    <c:legend>
      <c:legendPos val="b"/>
      <c:layout>
        <c:manualLayout>
          <c:xMode val="edge"/>
          <c:yMode val="edge"/>
          <c:x val="0.33825"/>
          <c:y val="0.93875"/>
          <c:w val="0.317"/>
          <c:h val="0.03675"/>
        </c:manualLayout>
      </c:layout>
      <c:overlay val="0"/>
      <c:spPr>
        <a:noFill/>
        <a:ln w="3175">
          <a:noFill/>
        </a:ln>
      </c:spPr>
      <c:txPr>
        <a:bodyPr vert="horz" rot="0"/>
        <a:lstStyle/>
        <a:p>
          <a:pPr>
            <a:defRPr lang="en-US" cap="none" sz="17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0975"/>
          <c:w val="0.9775"/>
          <c:h val="0.958"/>
        </c:manualLayout>
      </c:layout>
      <c:lineChart>
        <c:grouping val="standard"/>
        <c:varyColors val="0"/>
        <c:ser>
          <c:idx val="0"/>
          <c:order val="0"/>
          <c:tx>
            <c:strRef>
              <c:f>'HV 2'!$E$29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2'!$A$30:$A$41</c:f>
              <c:strCache/>
            </c:strRef>
          </c:cat>
          <c:val>
            <c:numRef>
              <c:f>'HV 2'!$E$30:$E$41</c:f>
              <c:numCache/>
            </c:numRef>
          </c:val>
          <c:smooth val="0"/>
        </c:ser>
        <c:ser>
          <c:idx val="1"/>
          <c:order val="1"/>
          <c:tx>
            <c:strRef>
              <c:f>'HV 2'!$C$29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2'!$A$30:$A$41</c:f>
              <c:strCache/>
            </c:strRef>
          </c:cat>
          <c:val>
            <c:numRef>
              <c:f>'HV 2'!$C$30:$C$41</c:f>
              <c:numCache/>
            </c:numRef>
          </c:val>
          <c:smooth val="0"/>
        </c:ser>
        <c:marker val="1"/>
        <c:axId val="61500712"/>
        <c:axId val="16635497"/>
      </c:lineChart>
      <c:catAx>
        <c:axId val="6150071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6635497"/>
        <c:crosses val="autoZero"/>
        <c:auto val="1"/>
        <c:lblOffset val="100"/>
        <c:tickLblSkip val="1"/>
        <c:noMultiLvlLbl val="0"/>
      </c:catAx>
      <c:valAx>
        <c:axId val="166354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500712"/>
        <c:crossesAt val="1"/>
        <c:crossBetween val="between"/>
        <c:dispUnits/>
      </c:valAx>
      <c:spPr>
        <a:noFill/>
        <a:ln>
          <a:noFill/>
        </a:ln>
      </c:spPr>
    </c:plotArea>
    <c:legend>
      <c:legendPos val="b"/>
      <c:layout>
        <c:manualLayout>
          <c:xMode val="edge"/>
          <c:yMode val="edge"/>
          <c:x val="0.3455"/>
          <c:y val="0.93875"/>
          <c:w val="0.303"/>
          <c:h val="0.03675"/>
        </c:manualLayout>
      </c:layout>
      <c:overlay val="0"/>
      <c:spPr>
        <a:noFill/>
        <a:ln w="3175">
          <a:noFill/>
        </a:ln>
      </c:spPr>
      <c:txPr>
        <a:bodyPr vert="horz" rot="0"/>
        <a:lstStyle/>
        <a:p>
          <a:pPr>
            <a:defRPr lang="en-US" cap="none" sz="17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
          <c:y val="0.12025"/>
          <c:w val="0.9735"/>
          <c:h val="0.83"/>
        </c:manualLayout>
      </c:layout>
      <c:lineChart>
        <c:grouping val="standard"/>
        <c:varyColors val="0"/>
        <c:ser>
          <c:idx val="0"/>
          <c:order val="0"/>
          <c:tx>
            <c:strRef>
              <c:f>'[1]3_PAAC'!$D$29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'[1]3_PAAC'!$D$30:$D$41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'[1]3_PAAC'!$F$30:$F$41</c:f>
              <c:numCache>
                <c:ptCount val="12"/>
                <c:pt idx="0">
                  <c:v>0</c:v>
                </c:pt>
                <c:pt idx="1">
                  <c:v>0</c:v>
                </c:pt>
                <c:pt idx="2">
                  <c:v>0</c:v>
                </c:pt>
                <c:pt idx="3">
                  <c:v>0</c:v>
                </c:pt>
                <c:pt idx="4">
                  <c:v>1</c:v>
                </c:pt>
                <c:pt idx="5">
                  <c:v>1</c:v>
                </c:pt>
                <c:pt idx="6">
                  <c:v>1</c:v>
                </c:pt>
                <c:pt idx="7">
                  <c:v>1</c:v>
                </c:pt>
                <c:pt idx="8">
                  <c:v>2</c:v>
                </c:pt>
                <c:pt idx="9">
                  <c:v>2</c:v>
                </c:pt>
                <c:pt idx="10">
                  <c:v>2</c:v>
                </c:pt>
                <c:pt idx="11">
                  <c:v>3</c:v>
                </c:pt>
              </c:numCache>
            </c:numRef>
          </c:val>
          <c:smooth val="0"/>
        </c:ser>
        <c:marker val="1"/>
        <c:axId val="15501746"/>
        <c:axId val="5297987"/>
      </c:lineChart>
      <c:catAx>
        <c:axId val="1550174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297987"/>
        <c:crosses val="autoZero"/>
        <c:auto val="1"/>
        <c:lblOffset val="100"/>
        <c:tickLblSkip val="1"/>
        <c:noMultiLvlLbl val="0"/>
      </c:catAx>
      <c:valAx>
        <c:axId val="52979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501746"/>
        <c:crossesAt val="1"/>
        <c:crossBetween val="between"/>
        <c:dispUnits/>
      </c:valAx>
      <c:spPr>
        <a:noFill/>
        <a:ln>
          <a:noFill/>
        </a:ln>
      </c:spPr>
    </c:plotArea>
    <c:legend>
      <c:legendPos val="b"/>
      <c:layout>
        <c:manualLayout>
          <c:xMode val="edge"/>
          <c:yMode val="edge"/>
          <c:x val="0.30025"/>
          <c:y val="0.93875"/>
          <c:w val="0.39575"/>
          <c:h val="0.0395"/>
        </c:manualLayout>
      </c:layout>
      <c:overlay val="0"/>
      <c:spPr>
        <a:noFill/>
        <a:ln w="3175">
          <a:noFill/>
        </a:ln>
      </c:spPr>
      <c:txPr>
        <a:bodyPr vert="horz" rot="0"/>
        <a:lstStyle/>
        <a:p>
          <a:pPr>
            <a:defRPr lang="en-US" cap="none" sz="2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xdr:col>
      <xdr:colOff>1457325</xdr:colOff>
      <xdr:row>3</xdr:row>
      <xdr:rowOff>285750</xdr:rowOff>
    </xdr:to>
    <xdr:pic>
      <xdr:nvPicPr>
        <xdr:cNvPr id="1" name="Imagen 1"/>
        <xdr:cNvPicPr preferRelativeResize="1">
          <a:picLocks noChangeAspect="1"/>
        </xdr:cNvPicPr>
      </xdr:nvPicPr>
      <xdr:blipFill>
        <a:blip r:embed="rId1"/>
        <a:stretch>
          <a:fillRect/>
        </a:stretch>
      </xdr:blipFill>
      <xdr:spPr>
        <a:xfrm>
          <a:off x="0" y="104775"/>
          <a:ext cx="20669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66675</xdr:rowOff>
    </xdr:from>
    <xdr:to>
      <xdr:col>0</xdr:col>
      <xdr:colOff>1143000</xdr:colOff>
      <xdr:row>4</xdr:row>
      <xdr:rowOff>180975</xdr:rowOff>
    </xdr:to>
    <xdr:pic>
      <xdr:nvPicPr>
        <xdr:cNvPr id="1" name="Imagen 1"/>
        <xdr:cNvPicPr preferRelativeResize="1">
          <a:picLocks noChangeAspect="1"/>
        </xdr:cNvPicPr>
      </xdr:nvPicPr>
      <xdr:blipFill>
        <a:blip r:embed="rId1"/>
        <a:srcRect l="20408" t="8355" r="19293" b="10925"/>
        <a:stretch>
          <a:fillRect/>
        </a:stretch>
      </xdr:blipFill>
      <xdr:spPr>
        <a:xfrm>
          <a:off x="447675" y="133350"/>
          <a:ext cx="695325" cy="1009650"/>
        </a:xfrm>
        <a:prstGeom prst="rect">
          <a:avLst/>
        </a:prstGeom>
        <a:noFill/>
        <a:ln w="9525" cmpd="sng">
          <a:noFill/>
        </a:ln>
      </xdr:spPr>
    </xdr:pic>
    <xdr:clientData/>
  </xdr:twoCellAnchor>
  <xdr:twoCellAnchor>
    <xdr:from>
      <xdr:col>2</xdr:col>
      <xdr:colOff>104775</xdr:colOff>
      <xdr:row>43</xdr:row>
      <xdr:rowOff>38100</xdr:rowOff>
    </xdr:from>
    <xdr:to>
      <xdr:col>5</xdr:col>
      <xdr:colOff>657225</xdr:colOff>
      <xdr:row>47</xdr:row>
      <xdr:rowOff>276225</xdr:rowOff>
    </xdr:to>
    <xdr:graphicFrame>
      <xdr:nvGraphicFramePr>
        <xdr:cNvPr id="2" name="Gráfico 1"/>
        <xdr:cNvGraphicFramePr/>
      </xdr:nvGraphicFramePr>
      <xdr:xfrm>
        <a:off x="2838450" y="13392150"/>
        <a:ext cx="4533900" cy="241935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1</xdr:row>
      <xdr:rowOff>47625</xdr:rowOff>
    </xdr:from>
    <xdr:to>
      <xdr:col>0</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33375" y="114300"/>
          <a:ext cx="9810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38100</xdr:rowOff>
    </xdr:from>
    <xdr:to>
      <xdr:col>1</xdr:col>
      <xdr:colOff>1057275</xdr:colOff>
      <xdr:row>4</xdr:row>
      <xdr:rowOff>180975</xdr:rowOff>
    </xdr:to>
    <xdr:pic>
      <xdr:nvPicPr>
        <xdr:cNvPr id="1" name="Imagen 1"/>
        <xdr:cNvPicPr preferRelativeResize="1">
          <a:picLocks noChangeAspect="1"/>
        </xdr:cNvPicPr>
      </xdr:nvPicPr>
      <xdr:blipFill>
        <a:blip r:embed="rId1"/>
        <a:stretch>
          <a:fillRect/>
        </a:stretch>
      </xdr:blipFill>
      <xdr:spPr>
        <a:xfrm>
          <a:off x="828675" y="238125"/>
          <a:ext cx="9906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66675</xdr:rowOff>
    </xdr:from>
    <xdr:to>
      <xdr:col>0</xdr:col>
      <xdr:colOff>1190625</xdr:colOff>
      <xdr:row>4</xdr:row>
      <xdr:rowOff>190500</xdr:rowOff>
    </xdr:to>
    <xdr:pic>
      <xdr:nvPicPr>
        <xdr:cNvPr id="1" name="Imagen 1"/>
        <xdr:cNvPicPr preferRelativeResize="1">
          <a:picLocks noChangeAspect="1"/>
        </xdr:cNvPicPr>
      </xdr:nvPicPr>
      <xdr:blipFill>
        <a:blip r:embed="rId1"/>
        <a:srcRect l="20408" t="8355" r="19293" b="10925"/>
        <a:stretch>
          <a:fillRect/>
        </a:stretch>
      </xdr:blipFill>
      <xdr:spPr>
        <a:xfrm>
          <a:off x="466725" y="257175"/>
          <a:ext cx="723900" cy="1190625"/>
        </a:xfrm>
        <a:prstGeom prst="rect">
          <a:avLst/>
        </a:prstGeom>
        <a:noFill/>
        <a:ln w="9525" cmpd="sng">
          <a:noFill/>
        </a:ln>
      </xdr:spPr>
    </xdr:pic>
    <xdr:clientData/>
  </xdr:twoCellAnchor>
  <xdr:twoCellAnchor>
    <xdr:from>
      <xdr:col>1</xdr:col>
      <xdr:colOff>1028700</xdr:colOff>
      <xdr:row>43</xdr:row>
      <xdr:rowOff>133350</xdr:rowOff>
    </xdr:from>
    <xdr:to>
      <xdr:col>6</xdr:col>
      <xdr:colOff>66675</xdr:colOff>
      <xdr:row>45</xdr:row>
      <xdr:rowOff>1257300</xdr:rowOff>
    </xdr:to>
    <xdr:graphicFrame>
      <xdr:nvGraphicFramePr>
        <xdr:cNvPr id="2" name="Gráfico 1"/>
        <xdr:cNvGraphicFramePr/>
      </xdr:nvGraphicFramePr>
      <xdr:xfrm>
        <a:off x="3171825" y="14335125"/>
        <a:ext cx="5019675" cy="2419350"/>
      </xdr:xfrm>
      <a:graphic>
        <a:graphicData uri="http://schemas.openxmlformats.org/drawingml/2006/chart">
          <c:chart xmlns:c="http://schemas.openxmlformats.org/drawingml/2006/chart" r:id="rId2"/>
        </a:graphicData>
      </a:graphic>
    </xdr:graphicFrame>
    <xdr:clientData/>
  </xdr:twoCellAnchor>
  <xdr:twoCellAnchor>
    <xdr:from>
      <xdr:col>0</xdr:col>
      <xdr:colOff>447675</xdr:colOff>
      <xdr:row>1</xdr:row>
      <xdr:rowOff>66675</xdr:rowOff>
    </xdr:from>
    <xdr:to>
      <xdr:col>0</xdr:col>
      <xdr:colOff>1143000</xdr:colOff>
      <xdr:row>4</xdr:row>
      <xdr:rowOff>180975</xdr:rowOff>
    </xdr:to>
    <xdr:pic>
      <xdr:nvPicPr>
        <xdr:cNvPr id="3" name="Imagen 1"/>
        <xdr:cNvPicPr preferRelativeResize="1">
          <a:picLocks noChangeAspect="1"/>
        </xdr:cNvPicPr>
      </xdr:nvPicPr>
      <xdr:blipFill>
        <a:blip r:embed="rId1"/>
        <a:srcRect l="20408" t="8355" r="19293" b="10925"/>
        <a:stretch>
          <a:fillRect/>
        </a:stretch>
      </xdr:blipFill>
      <xdr:spPr>
        <a:xfrm>
          <a:off x="447675" y="257175"/>
          <a:ext cx="695325" cy="1181100"/>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4" name="Imagen 1"/>
        <xdr:cNvPicPr preferRelativeResize="1">
          <a:picLocks noChangeAspect="1"/>
        </xdr:cNvPicPr>
      </xdr:nvPicPr>
      <xdr:blipFill>
        <a:blip r:embed="rId1"/>
        <a:srcRect l="20408" t="8355" r="19293" b="10925"/>
        <a:stretch>
          <a:fillRect/>
        </a:stretch>
      </xdr:blipFill>
      <xdr:spPr>
        <a:xfrm>
          <a:off x="333375" y="238125"/>
          <a:ext cx="981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971550" y="28575"/>
          <a:ext cx="990600" cy="742950"/>
        </a:xfrm>
        <a:prstGeom prst="rect">
          <a:avLst/>
        </a:prstGeom>
        <a:noFill/>
        <a:ln w="9525" cmpd="sng">
          <a:noFill/>
        </a:ln>
      </xdr:spPr>
    </xdr:pic>
    <xdr:clientData/>
  </xdr:twoCellAnchor>
  <xdr:twoCellAnchor>
    <xdr:from>
      <xdr:col>1</xdr:col>
      <xdr:colOff>76200</xdr:colOff>
      <xdr:row>0</xdr:row>
      <xdr:rowOff>0</xdr:rowOff>
    </xdr:from>
    <xdr:to>
      <xdr:col>1</xdr:col>
      <xdr:colOff>1066800</xdr:colOff>
      <xdr:row>3</xdr:row>
      <xdr:rowOff>142875</xdr:rowOff>
    </xdr:to>
    <xdr:pic>
      <xdr:nvPicPr>
        <xdr:cNvPr id="2" name="Imagen 1"/>
        <xdr:cNvPicPr preferRelativeResize="1">
          <a:picLocks noChangeAspect="1"/>
        </xdr:cNvPicPr>
      </xdr:nvPicPr>
      <xdr:blipFill>
        <a:blip r:embed="rId1"/>
        <a:stretch>
          <a:fillRect/>
        </a:stretch>
      </xdr:blipFill>
      <xdr:spPr>
        <a:xfrm>
          <a:off x="838200" y="0"/>
          <a:ext cx="9906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3</xdr:col>
      <xdr:colOff>476250</xdr:colOff>
      <xdr:row>43</xdr:row>
      <xdr:rowOff>104775</xdr:rowOff>
    </xdr:from>
    <xdr:to>
      <xdr:col>6</xdr:col>
      <xdr:colOff>923925</xdr:colOff>
      <xdr:row>47</xdr:row>
      <xdr:rowOff>504825</xdr:rowOff>
    </xdr:to>
    <xdr:graphicFrame>
      <xdr:nvGraphicFramePr>
        <xdr:cNvPr id="2" name="Gráfico 1"/>
        <xdr:cNvGraphicFramePr/>
      </xdr:nvGraphicFramePr>
      <xdr:xfrm>
        <a:off x="3209925" y="15449550"/>
        <a:ext cx="4876800" cy="2724150"/>
      </xdr:xfrm>
      <a:graphic>
        <a:graphicData uri="http://schemas.openxmlformats.org/drawingml/2006/chart">
          <c:chart xmlns:c="http://schemas.openxmlformats.org/drawingml/2006/chart" r:id="rId2"/>
        </a:graphicData>
      </a:graphic>
    </xdr:graphicFrame>
    <xdr:clientData/>
  </xdr:twoCellAnchor>
  <xdr:twoCellAnchor>
    <xdr:from>
      <xdr:col>1</xdr:col>
      <xdr:colOff>466725</xdr:colOff>
      <xdr:row>1</xdr:row>
      <xdr:rowOff>66675</xdr:rowOff>
    </xdr:from>
    <xdr:to>
      <xdr:col>1</xdr:col>
      <xdr:colOff>1190625</xdr:colOff>
      <xdr:row>4</xdr:row>
      <xdr:rowOff>190500</xdr:rowOff>
    </xdr:to>
    <xdr:pic>
      <xdr:nvPicPr>
        <xdr:cNvPr id="3" name="Imagen 1"/>
        <xdr:cNvPicPr preferRelativeResize="1">
          <a:picLocks noChangeAspect="1"/>
        </xdr:cNvPicPr>
      </xdr:nvPicPr>
      <xdr:blipFill>
        <a:blip r:embed="rId1"/>
        <a:srcRect l="20408" t="8355" r="19293" b="10925"/>
        <a:stretch>
          <a:fillRect/>
        </a:stretch>
      </xdr:blipFill>
      <xdr:spPr>
        <a:xfrm>
          <a:off x="533400" y="142875"/>
          <a:ext cx="723900" cy="10953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4"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8"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9"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0"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1"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2"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3"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4"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5"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movilidad.movilidadbogota.gov.co/Perfil%20ldguerrero\Downloads\1.%20POA_GESTION_FINANCIERA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1</v>
          </cell>
        </row>
        <row r="35">
          <cell r="B35" t="str">
            <v>Junio</v>
          </cell>
          <cell r="D35">
            <v>0</v>
          </cell>
          <cell r="F35">
            <v>1</v>
          </cell>
        </row>
        <row r="36">
          <cell r="B36" t="str">
            <v>Julio</v>
          </cell>
          <cell r="D36">
            <v>0</v>
          </cell>
          <cell r="F36">
            <v>1</v>
          </cell>
        </row>
        <row r="37">
          <cell r="B37" t="str">
            <v>Agosto</v>
          </cell>
          <cell r="D37">
            <v>0</v>
          </cell>
          <cell r="F37">
            <v>1</v>
          </cell>
        </row>
        <row r="38">
          <cell r="B38" t="str">
            <v>Septiembre</v>
          </cell>
          <cell r="D38">
            <v>0</v>
          </cell>
          <cell r="F38">
            <v>2</v>
          </cell>
        </row>
        <row r="39">
          <cell r="B39" t="str">
            <v>Octubre</v>
          </cell>
          <cell r="D39">
            <v>0</v>
          </cell>
          <cell r="F39">
            <v>2</v>
          </cell>
        </row>
        <row r="40">
          <cell r="B40" t="str">
            <v>Noviembre</v>
          </cell>
          <cell r="D40">
            <v>0</v>
          </cell>
          <cell r="F40">
            <v>2</v>
          </cell>
        </row>
        <row r="41">
          <cell r="B41" t="str">
            <v>Diciembre</v>
          </cell>
          <cell r="D41">
            <v>0</v>
          </cell>
          <cell r="F41">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_PAAC"/>
      <sheetName val="HV 12"/>
      <sheetName val="HV 11"/>
      <sheetName val="HV 1  MIPG"/>
      <sheetName val="HV 15"/>
      <sheetName val="F05"/>
      <sheetName val="HV_MIPG"/>
      <sheetName val="MP - 231"/>
      <sheetName val="HV 13"/>
      <sheetName val="HV 1"/>
      <sheetName val="HV 2"/>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 val="HV 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W21"/>
  <sheetViews>
    <sheetView showGridLines="0" tabSelected="1" zoomScale="50" zoomScaleNormal="50" workbookViewId="0" topLeftCell="A1">
      <selection activeCell="A7" sqref="A7"/>
    </sheetView>
  </sheetViews>
  <sheetFormatPr defaultColWidth="11.421875" defaultRowHeight="15"/>
  <cols>
    <col min="1" max="1" width="9.140625" style="191" customWidth="1"/>
    <col min="2" max="2" width="23.8515625" style="191" customWidth="1"/>
    <col min="3" max="3" width="96.57421875" style="191" customWidth="1"/>
    <col min="4" max="4" width="18.57421875" style="191" customWidth="1"/>
    <col min="5" max="5" width="56.00390625" style="191" customWidth="1"/>
    <col min="6" max="6" width="39.421875" style="191" customWidth="1"/>
    <col min="7" max="7" width="19.00390625" style="191" customWidth="1"/>
    <col min="8" max="8" width="24.7109375" style="191" customWidth="1"/>
    <col min="9" max="20" width="14.140625" style="191" customWidth="1"/>
    <col min="21" max="21" width="32.8515625" style="191" customWidth="1"/>
    <col min="22" max="22" width="11.00390625" style="191" customWidth="1"/>
    <col min="23" max="23" width="35.00390625" style="191" customWidth="1"/>
    <col min="24" max="16384" width="11.421875" style="191" customWidth="1"/>
  </cols>
  <sheetData>
    <row r="1" spans="1:20" s="169" customFormat="1" ht="39.75" customHeight="1" thickBot="1">
      <c r="A1" s="227"/>
      <c r="B1" s="228"/>
      <c r="C1" s="211" t="s">
        <v>247</v>
      </c>
      <c r="D1" s="212"/>
      <c r="E1" s="212"/>
      <c r="F1" s="212"/>
      <c r="G1" s="212"/>
      <c r="H1" s="212"/>
      <c r="I1" s="212"/>
      <c r="J1" s="212"/>
      <c r="K1" s="212"/>
      <c r="L1" s="212"/>
      <c r="M1" s="212"/>
      <c r="N1" s="212"/>
      <c r="O1" s="212"/>
      <c r="P1" s="212"/>
      <c r="Q1" s="212"/>
      <c r="R1" s="212"/>
      <c r="S1" s="212"/>
      <c r="T1" s="213"/>
    </row>
    <row r="2" spans="1:20" s="169" customFormat="1" ht="40.5" customHeight="1" thickBot="1">
      <c r="A2" s="229"/>
      <c r="B2" s="230"/>
      <c r="C2" s="211" t="s">
        <v>15</v>
      </c>
      <c r="D2" s="212"/>
      <c r="E2" s="212"/>
      <c r="F2" s="212"/>
      <c r="G2" s="212"/>
      <c r="H2" s="212"/>
      <c r="I2" s="212"/>
      <c r="J2" s="212"/>
      <c r="K2" s="212"/>
      <c r="L2" s="212"/>
      <c r="M2" s="212"/>
      <c r="N2" s="212"/>
      <c r="O2" s="212"/>
      <c r="P2" s="212"/>
      <c r="Q2" s="212"/>
      <c r="R2" s="212"/>
      <c r="S2" s="212"/>
      <c r="T2" s="213"/>
    </row>
    <row r="3" spans="1:20" s="169" customFormat="1" ht="42.75" customHeight="1" thickBot="1">
      <c r="A3" s="229"/>
      <c r="B3" s="230"/>
      <c r="C3" s="211" t="s">
        <v>217</v>
      </c>
      <c r="D3" s="212"/>
      <c r="E3" s="212"/>
      <c r="F3" s="212"/>
      <c r="G3" s="212"/>
      <c r="H3" s="212"/>
      <c r="I3" s="212"/>
      <c r="J3" s="212"/>
      <c r="K3" s="212"/>
      <c r="L3" s="212"/>
      <c r="M3" s="212"/>
      <c r="N3" s="212"/>
      <c r="O3" s="212"/>
      <c r="P3" s="212"/>
      <c r="Q3" s="212"/>
      <c r="R3" s="212"/>
      <c r="S3" s="212"/>
      <c r="T3" s="213"/>
    </row>
    <row r="4" spans="1:20" s="169" customFormat="1" ht="33.75" customHeight="1" thickBot="1">
      <c r="A4" s="231"/>
      <c r="B4" s="232"/>
      <c r="C4" s="201" t="s">
        <v>19</v>
      </c>
      <c r="D4" s="202"/>
      <c r="E4" s="202"/>
      <c r="F4" s="202"/>
      <c r="G4" s="202"/>
      <c r="H4" s="203"/>
      <c r="I4" s="201" t="s">
        <v>521</v>
      </c>
      <c r="J4" s="202"/>
      <c r="K4" s="202"/>
      <c r="L4" s="202"/>
      <c r="M4" s="202"/>
      <c r="N4" s="202"/>
      <c r="O4" s="202"/>
      <c r="P4" s="202"/>
      <c r="Q4" s="202"/>
      <c r="R4" s="202"/>
      <c r="S4" s="202"/>
      <c r="T4" s="203"/>
    </row>
    <row r="5" spans="3:23" s="169" customFormat="1" ht="21.75" customHeight="1">
      <c r="C5" s="170"/>
      <c r="D5" s="170"/>
      <c r="E5" s="170"/>
      <c r="F5" s="170"/>
      <c r="G5" s="171"/>
      <c r="H5" s="172"/>
      <c r="I5" s="171"/>
      <c r="J5" s="173"/>
      <c r="K5" s="171"/>
      <c r="L5" s="171"/>
      <c r="M5" s="171"/>
      <c r="N5" s="171"/>
      <c r="V5" s="174"/>
      <c r="W5" s="174"/>
    </row>
    <row r="6" spans="3:23" s="175" customFormat="1" ht="30" customHeight="1" thickBot="1">
      <c r="C6" s="176"/>
      <c r="D6" s="176"/>
      <c r="E6" s="176"/>
      <c r="F6" s="176"/>
      <c r="G6" s="177"/>
      <c r="H6" s="177"/>
      <c r="I6" s="177"/>
      <c r="J6" s="177"/>
      <c r="K6" s="176"/>
      <c r="L6" s="176"/>
      <c r="M6" s="176"/>
      <c r="N6" s="176"/>
      <c r="O6" s="176"/>
      <c r="P6" s="176"/>
      <c r="Q6" s="176"/>
      <c r="R6" s="176"/>
      <c r="S6" s="176"/>
      <c r="T6" s="178"/>
      <c r="U6" s="178"/>
      <c r="V6" s="174"/>
      <c r="W6" s="174"/>
    </row>
    <row r="7" spans="2:23" s="175" customFormat="1" ht="52.5" customHeight="1" thickBot="1">
      <c r="B7" s="179" t="s">
        <v>23</v>
      </c>
      <c r="C7" s="205" t="s">
        <v>253</v>
      </c>
      <c r="D7" s="206"/>
      <c r="E7" s="206"/>
      <c r="F7" s="206"/>
      <c r="G7" s="207"/>
      <c r="H7" s="176"/>
      <c r="I7" s="176"/>
      <c r="J7" s="176"/>
      <c r="K7" s="176"/>
      <c r="L7" s="176"/>
      <c r="M7" s="176"/>
      <c r="N7" s="176"/>
      <c r="O7" s="176"/>
      <c r="P7" s="176"/>
      <c r="Q7" s="176"/>
      <c r="R7" s="176"/>
      <c r="S7" s="176"/>
      <c r="T7" s="178"/>
      <c r="U7" s="178"/>
      <c r="V7" s="174"/>
      <c r="W7" s="174"/>
    </row>
    <row r="8" s="175" customFormat="1" ht="39.75" customHeight="1"/>
    <row r="9" s="175" customFormat="1" ht="18.75"/>
    <row r="10" spans="1:23" s="180" customFormat="1" ht="45" customHeight="1">
      <c r="A10" s="233" t="s">
        <v>22</v>
      </c>
      <c r="B10" s="234"/>
      <c r="C10" s="234"/>
      <c r="D10" s="234"/>
      <c r="E10" s="234"/>
      <c r="F10" s="234"/>
      <c r="G10" s="234"/>
      <c r="H10" s="234"/>
      <c r="I10" s="234"/>
      <c r="J10" s="234"/>
      <c r="K10" s="234"/>
      <c r="L10" s="234"/>
      <c r="M10" s="234"/>
      <c r="N10" s="234"/>
      <c r="O10" s="234"/>
      <c r="P10" s="234"/>
      <c r="Q10" s="234"/>
      <c r="R10" s="234"/>
      <c r="S10" s="234"/>
      <c r="T10" s="234"/>
      <c r="U10" s="234"/>
      <c r="V10" s="234"/>
      <c r="W10" s="235"/>
    </row>
    <row r="11" spans="1:23" s="181" customFormat="1" ht="38.25" customHeight="1">
      <c r="A11" s="204" t="s">
        <v>7</v>
      </c>
      <c r="B11" s="236" t="s">
        <v>8</v>
      </c>
      <c r="C11" s="237"/>
      <c r="D11" s="224" t="s">
        <v>18</v>
      </c>
      <c r="E11" s="224" t="s">
        <v>500</v>
      </c>
      <c r="F11" s="224" t="s">
        <v>102</v>
      </c>
      <c r="G11" s="204" t="s">
        <v>14</v>
      </c>
      <c r="H11" s="204" t="s">
        <v>103</v>
      </c>
      <c r="I11" s="215" t="s">
        <v>504</v>
      </c>
      <c r="J11" s="216"/>
      <c r="K11" s="216"/>
      <c r="L11" s="216"/>
      <c r="M11" s="216"/>
      <c r="N11" s="216"/>
      <c r="O11" s="216"/>
      <c r="P11" s="216"/>
      <c r="Q11" s="216"/>
      <c r="R11" s="216"/>
      <c r="S11" s="216"/>
      <c r="T11" s="216"/>
      <c r="U11" s="216"/>
      <c r="V11" s="216"/>
      <c r="W11" s="217"/>
    </row>
    <row r="12" spans="1:23" s="181" customFormat="1" ht="46.5" customHeight="1">
      <c r="A12" s="204"/>
      <c r="B12" s="182" t="s">
        <v>21</v>
      </c>
      <c r="C12" s="183" t="s">
        <v>499</v>
      </c>
      <c r="D12" s="225"/>
      <c r="E12" s="225"/>
      <c r="F12" s="225"/>
      <c r="G12" s="204"/>
      <c r="H12" s="204"/>
      <c r="I12" s="184" t="s">
        <v>12</v>
      </c>
      <c r="J12" s="184" t="s">
        <v>13</v>
      </c>
      <c r="K12" s="184" t="s">
        <v>9</v>
      </c>
      <c r="L12" s="184" t="s">
        <v>10</v>
      </c>
      <c r="M12" s="184" t="s">
        <v>11</v>
      </c>
      <c r="N12" s="184" t="s">
        <v>0</v>
      </c>
      <c r="O12" s="184" t="s">
        <v>1</v>
      </c>
      <c r="P12" s="184" t="s">
        <v>2</v>
      </c>
      <c r="Q12" s="184" t="s">
        <v>3</v>
      </c>
      <c r="R12" s="184" t="s">
        <v>4</v>
      </c>
      <c r="S12" s="184" t="s">
        <v>5</v>
      </c>
      <c r="T12" s="184" t="s">
        <v>6</v>
      </c>
      <c r="U12" s="184" t="s">
        <v>16</v>
      </c>
      <c r="V12" s="214" t="s">
        <v>17</v>
      </c>
      <c r="W12" s="214"/>
    </row>
    <row r="13" spans="1:23" s="186" customFormat="1" ht="93" customHeight="1">
      <c r="A13" s="226">
        <v>1</v>
      </c>
      <c r="B13" s="198" t="s">
        <v>101</v>
      </c>
      <c r="C13" s="218" t="s">
        <v>508</v>
      </c>
      <c r="D13" s="198" t="s">
        <v>37</v>
      </c>
      <c r="E13" s="238" t="s">
        <v>507</v>
      </c>
      <c r="F13" s="221" t="str">
        <f>+'HV 1'!E9</f>
        <v>1. Alcanzar al 95 % la ejecución presupuestal de los proyectos de inversión de la Subsecretaría de Gestion de la Movilidad</v>
      </c>
      <c r="G13" s="198" t="str">
        <f>+'HV 1'!B15</f>
        <v>Ejecución Presupuestal proyectos de inversión</v>
      </c>
      <c r="H13" s="37" t="str">
        <f>+'HV 1'!B22</f>
        <v>Total presupuesto ejecutado de los proyectos de inversión.</v>
      </c>
      <c r="I13" s="208">
        <f>+'HV 1'!B30</f>
        <v>95890053067</v>
      </c>
      <c r="J13" s="209"/>
      <c r="K13" s="209"/>
      <c r="L13" s="209"/>
      <c r="M13" s="209"/>
      <c r="N13" s="209"/>
      <c r="O13" s="209"/>
      <c r="P13" s="209"/>
      <c r="Q13" s="209"/>
      <c r="R13" s="209"/>
      <c r="S13" s="209"/>
      <c r="T13" s="210"/>
      <c r="U13" s="185">
        <f>I13</f>
        <v>95890053067</v>
      </c>
      <c r="V13" s="239" t="str">
        <f>+'HV 1'!B42</f>
        <v>Se logra ejecutar el 34% de los recursos programados de los meses de enero a mayo de 2020, logrando asi el cierre del PDD Bogotá Mejor para Todos y el logro de las metas para el cuatrienio.</v>
      </c>
      <c r="W13" s="240"/>
    </row>
    <row r="14" spans="1:23" s="186" customFormat="1" ht="93" customHeight="1">
      <c r="A14" s="199"/>
      <c r="B14" s="199"/>
      <c r="C14" s="219"/>
      <c r="D14" s="199"/>
      <c r="E14" s="199"/>
      <c r="F14" s="222"/>
      <c r="G14" s="199"/>
      <c r="H14" s="37" t="str">
        <f>+'HV 1'!E22</f>
        <v>Total presupuesto programado de los proyectos de inversión</v>
      </c>
      <c r="I14" s="208">
        <f>+'HV 1'!D30</f>
        <v>279271770000</v>
      </c>
      <c r="J14" s="209"/>
      <c r="K14" s="209"/>
      <c r="L14" s="209"/>
      <c r="M14" s="209"/>
      <c r="N14" s="209"/>
      <c r="O14" s="209"/>
      <c r="P14" s="209"/>
      <c r="Q14" s="209"/>
      <c r="R14" s="209"/>
      <c r="S14" s="209"/>
      <c r="T14" s="210"/>
      <c r="U14" s="185">
        <f>I14</f>
        <v>279271770000</v>
      </c>
      <c r="V14" s="241"/>
      <c r="W14" s="242"/>
    </row>
    <row r="15" spans="1:23" s="186" customFormat="1" ht="93" customHeight="1">
      <c r="A15" s="200"/>
      <c r="B15" s="200"/>
      <c r="C15" s="220"/>
      <c r="D15" s="200"/>
      <c r="E15" s="200"/>
      <c r="F15" s="223"/>
      <c r="G15" s="200"/>
      <c r="H15" s="38" t="s">
        <v>104</v>
      </c>
      <c r="I15" s="192">
        <f>+I13/I14</f>
        <v>0.3433574867484816</v>
      </c>
      <c r="J15" s="193"/>
      <c r="K15" s="193"/>
      <c r="L15" s="193"/>
      <c r="M15" s="193"/>
      <c r="N15" s="193"/>
      <c r="O15" s="193"/>
      <c r="P15" s="193"/>
      <c r="Q15" s="193"/>
      <c r="R15" s="193"/>
      <c r="S15" s="193"/>
      <c r="T15" s="194"/>
      <c r="U15" s="187">
        <f>+U13/U14</f>
        <v>0.3433574867484816</v>
      </c>
      <c r="V15" s="243"/>
      <c r="W15" s="244"/>
    </row>
    <row r="16" spans="1:23" s="186" customFormat="1" ht="93" customHeight="1">
      <c r="A16" s="226">
        <v>2</v>
      </c>
      <c r="B16" s="198" t="s">
        <v>101</v>
      </c>
      <c r="C16" s="218" t="s">
        <v>508</v>
      </c>
      <c r="D16" s="198" t="s">
        <v>37</v>
      </c>
      <c r="E16" s="238" t="s">
        <v>507</v>
      </c>
      <c r="F16" s="221" t="str">
        <f>+'HV 2'!E9</f>
        <v>2. Alcanzar al 90 % la ejecución del PAC programado de vigencia y reserva por la Subsecretaría de Gestion de la Movilidad de los proyectos de inversion a su cargo.</v>
      </c>
      <c r="G16" s="198" t="str">
        <f>+'HV 2'!B15</f>
        <v>Ejecución Presupuestal Plan Anualizado de Caja</v>
      </c>
      <c r="H16" s="41" t="str">
        <f>+'HV 2'!B22</f>
        <v>Giros efectivos (OPGET)</v>
      </c>
      <c r="I16" s="195">
        <f>+'HV 2'!B30</f>
        <v>93824268007</v>
      </c>
      <c r="J16" s="196">
        <f>+'HV 2'!B31</f>
        <v>0</v>
      </c>
      <c r="K16" s="196">
        <f>+'HV 2'!B32</f>
        <v>0</v>
      </c>
      <c r="L16" s="196">
        <f>+'HV 2'!B33</f>
        <v>0</v>
      </c>
      <c r="M16" s="196">
        <f>+'HV 2'!B34</f>
        <v>0</v>
      </c>
      <c r="N16" s="196">
        <f>+'HV 2'!B35</f>
        <v>0</v>
      </c>
      <c r="O16" s="196">
        <f>+'HV 2'!B36</f>
        <v>0</v>
      </c>
      <c r="P16" s="196">
        <f>+'HV 2'!B37</f>
        <v>0</v>
      </c>
      <c r="Q16" s="196">
        <f>+'HV 2'!B38</f>
        <v>0</v>
      </c>
      <c r="R16" s="196">
        <f>+'HV 2'!B39</f>
        <v>0</v>
      </c>
      <c r="S16" s="196">
        <f>+'HV 2'!B40</f>
        <v>0</v>
      </c>
      <c r="T16" s="197">
        <f>+'HV 2'!B41</f>
        <v>0</v>
      </c>
      <c r="U16" s="185">
        <f>SUM(I16)</f>
        <v>93824268007</v>
      </c>
      <c r="V16" s="239" t="str">
        <f>+'HV 2'!B42</f>
        <v>Se llega a un 69,46% de los giros programados para los 5 primeros meses del año 2020, no logra la totalidad de los giros debido a la situación del Covid19, se suspendieron varias de las actividades administrativas y no permitio la ejecución de obras y acciones en campo, afectando los giros.
</v>
      </c>
      <c r="W16" s="240"/>
    </row>
    <row r="17" spans="1:23" s="186" customFormat="1" ht="93" customHeight="1">
      <c r="A17" s="199"/>
      <c r="B17" s="199"/>
      <c r="C17" s="219"/>
      <c r="D17" s="199"/>
      <c r="E17" s="199"/>
      <c r="F17" s="222"/>
      <c r="G17" s="199"/>
      <c r="H17" s="37" t="str">
        <f>+'HV 2'!E22</f>
        <v>Plan Anualizado de Caja (PAC) programado de vigencia y reserva por la Subsecretaría de Gestion de la Movilidad</v>
      </c>
      <c r="I17" s="195">
        <f>+'HV 2'!D30</f>
        <v>135071607708</v>
      </c>
      <c r="J17" s="196">
        <f>+'HV 2'!D31</f>
        <v>0</v>
      </c>
      <c r="K17" s="196">
        <f>+'HV 2'!D32</f>
        <v>0</v>
      </c>
      <c r="L17" s="196">
        <f>+'HV 2'!D33</f>
        <v>0</v>
      </c>
      <c r="M17" s="196">
        <f>+'HV 2'!D34</f>
        <v>0</v>
      </c>
      <c r="N17" s="196">
        <f>+'HV 2'!D35</f>
        <v>0</v>
      </c>
      <c r="O17" s="196">
        <f>+'HV 2'!D36</f>
        <v>0</v>
      </c>
      <c r="P17" s="196">
        <f>+'HV 2'!D37</f>
        <v>0</v>
      </c>
      <c r="Q17" s="196">
        <f>+'HV 2'!D38</f>
        <v>0</v>
      </c>
      <c r="R17" s="196">
        <f>+'HV 2'!D39</f>
        <v>0</v>
      </c>
      <c r="S17" s="196">
        <f>+'HV 2'!D40</f>
        <v>0</v>
      </c>
      <c r="T17" s="197">
        <f>+'HV 2'!D41</f>
        <v>0</v>
      </c>
      <c r="U17" s="185">
        <f>SUM(I17)</f>
        <v>135071607708</v>
      </c>
      <c r="V17" s="241"/>
      <c r="W17" s="242"/>
    </row>
    <row r="18" spans="1:23" s="186" customFormat="1" ht="93" customHeight="1">
      <c r="A18" s="200"/>
      <c r="B18" s="200"/>
      <c r="C18" s="220"/>
      <c r="D18" s="200"/>
      <c r="E18" s="200"/>
      <c r="F18" s="223"/>
      <c r="G18" s="200"/>
      <c r="H18" s="38" t="s">
        <v>104</v>
      </c>
      <c r="I18" s="192">
        <f>+I16/I17</f>
        <v>0.6946261290517163</v>
      </c>
      <c r="J18" s="193"/>
      <c r="K18" s="193"/>
      <c r="L18" s="193"/>
      <c r="M18" s="193"/>
      <c r="N18" s="193" t="e">
        <f>+N16/N17</f>
        <v>#DIV/0!</v>
      </c>
      <c r="O18" s="193" t="e">
        <f>+O16/O17</f>
        <v>#DIV/0!</v>
      </c>
      <c r="P18" s="193"/>
      <c r="Q18" s="193"/>
      <c r="R18" s="193"/>
      <c r="S18" s="193"/>
      <c r="T18" s="194"/>
      <c r="U18" s="187">
        <f>+U16/U17</f>
        <v>0.6946261290517163</v>
      </c>
      <c r="V18" s="243"/>
      <c r="W18" s="244"/>
    </row>
    <row r="19" spans="1:23" s="186" customFormat="1" ht="93" customHeight="1">
      <c r="A19" s="226">
        <v>3</v>
      </c>
      <c r="B19" s="198" t="s">
        <v>101</v>
      </c>
      <c r="C19" s="218" t="s">
        <v>509</v>
      </c>
      <c r="D19" s="198" t="s">
        <v>37</v>
      </c>
      <c r="E19" s="238" t="s">
        <v>507</v>
      </c>
      <c r="F19" s="221" t="str">
        <f>+'HV 3_PAAC'!F9</f>
        <v>3. Realizar el 100% de las actividades programadas en el Plan Anticorrupción y de Atención al Ciudadano de la vigencia por la Subsecretaria de Gestión de la Movilidad</v>
      </c>
      <c r="G19" s="198" t="str">
        <f>+'HV 3_PAAC'!C15</f>
        <v>Cumplimiento del P.A.A.C</v>
      </c>
      <c r="H19" s="245" t="s">
        <v>523</v>
      </c>
      <c r="I19" s="188">
        <f>+'HV 3_PAAC'!C30</f>
        <v>0</v>
      </c>
      <c r="J19" s="188">
        <f>+'HV 3_PAAC'!C31</f>
        <v>0</v>
      </c>
      <c r="K19" s="188">
        <f>+'HV 3_PAAC'!C32</f>
        <v>0</v>
      </c>
      <c r="L19" s="188">
        <f>+'HV 3_PAAC'!C33</f>
        <v>0</v>
      </c>
      <c r="M19" s="188">
        <f>+'HV 3_PAAC'!C34</f>
        <v>1</v>
      </c>
      <c r="N19" s="188">
        <f>+'HV 3_PAAC'!C35</f>
        <v>0</v>
      </c>
      <c r="O19" s="188">
        <f>+'HV 3_PAAC'!C36</f>
        <v>0</v>
      </c>
      <c r="P19" s="188">
        <f>+'HV 3_PAAC'!C37</f>
        <v>0</v>
      </c>
      <c r="Q19" s="188">
        <f>+'HV 3_PAAC'!C38</f>
        <v>0</v>
      </c>
      <c r="R19" s="188">
        <f>+'HV 3_PAAC'!C39</f>
        <v>0</v>
      </c>
      <c r="S19" s="188">
        <f>+'HV 3_PAAC'!C40</f>
        <v>0</v>
      </c>
      <c r="T19" s="188">
        <f>+'HV 3_PAAC'!C41</f>
        <v>0</v>
      </c>
      <c r="U19" s="189">
        <f>SUM(I19:T19)</f>
        <v>1</v>
      </c>
      <c r="V19" s="239" t="str">
        <f>+'HV 3_PAAC'!C42</f>
        <v>Se realizaron el 100% de las actividades programadas para el cumplimiento del PAAC por parte de los lideres de las actividades que conforman el PAAC 2020, siendo el seguimiento al mapa de riesgos.
</v>
      </c>
      <c r="W19" s="240"/>
    </row>
    <row r="20" spans="1:23" s="186" customFormat="1" ht="93" customHeight="1">
      <c r="A20" s="199"/>
      <c r="B20" s="199"/>
      <c r="C20" s="219"/>
      <c r="D20" s="199"/>
      <c r="E20" s="199"/>
      <c r="F20" s="222"/>
      <c r="G20" s="199"/>
      <c r="H20" s="246"/>
      <c r="I20" s="188">
        <f>+'HV 3_PAAC'!E30</f>
        <v>0</v>
      </c>
      <c r="J20" s="188">
        <f>+'HV 3_PAAC'!E31</f>
        <v>0</v>
      </c>
      <c r="K20" s="188">
        <f>+'HV 3_PAAC'!E32</f>
        <v>0</v>
      </c>
      <c r="L20" s="188">
        <f>+'HV 3_PAAC'!E33</f>
        <v>0</v>
      </c>
      <c r="M20" s="188">
        <f>+'HV 3_PAAC'!E34</f>
        <v>1</v>
      </c>
      <c r="N20" s="188">
        <f>+'HV 3_PAAC'!E35</f>
        <v>0</v>
      </c>
      <c r="O20" s="188">
        <f>+'HV 3_PAAC'!E36</f>
        <v>0</v>
      </c>
      <c r="P20" s="188">
        <f>+'HV 3_PAAC'!E37</f>
        <v>1</v>
      </c>
      <c r="Q20" s="188">
        <f>+'HV 3_PAAC'!E38</f>
        <v>0</v>
      </c>
      <c r="R20" s="188">
        <f>+'HV 3_PAAC'!E39</f>
        <v>0</v>
      </c>
      <c r="S20" s="188">
        <f>+'HV 3_PAAC'!E40</f>
        <v>0</v>
      </c>
      <c r="T20" s="188">
        <f>+'HV 3_PAAC'!E41</f>
        <v>1</v>
      </c>
      <c r="U20" s="189">
        <f>SUM(I20:T20)</f>
        <v>3</v>
      </c>
      <c r="V20" s="241"/>
      <c r="W20" s="242"/>
    </row>
    <row r="21" spans="1:23" s="186" customFormat="1" ht="93" customHeight="1">
      <c r="A21" s="200"/>
      <c r="B21" s="200"/>
      <c r="C21" s="220"/>
      <c r="D21" s="200"/>
      <c r="E21" s="200"/>
      <c r="F21" s="223"/>
      <c r="G21" s="200"/>
      <c r="H21" s="247"/>
      <c r="I21" s="190" t="e">
        <f>+I19/I20</f>
        <v>#DIV/0!</v>
      </c>
      <c r="J21" s="190" t="e">
        <f aca="true" t="shared" si="0" ref="J21:T21">+J19/J20</f>
        <v>#DIV/0!</v>
      </c>
      <c r="K21" s="190" t="e">
        <f t="shared" si="0"/>
        <v>#DIV/0!</v>
      </c>
      <c r="L21" s="190" t="e">
        <f t="shared" si="0"/>
        <v>#DIV/0!</v>
      </c>
      <c r="M21" s="190">
        <f t="shared" si="0"/>
        <v>1</v>
      </c>
      <c r="N21" s="190" t="e">
        <f t="shared" si="0"/>
        <v>#DIV/0!</v>
      </c>
      <c r="O21" s="190" t="e">
        <f t="shared" si="0"/>
        <v>#DIV/0!</v>
      </c>
      <c r="P21" s="190">
        <f t="shared" si="0"/>
        <v>0</v>
      </c>
      <c r="Q21" s="190" t="e">
        <f t="shared" si="0"/>
        <v>#DIV/0!</v>
      </c>
      <c r="R21" s="190" t="e">
        <f t="shared" si="0"/>
        <v>#DIV/0!</v>
      </c>
      <c r="S21" s="190" t="e">
        <f t="shared" si="0"/>
        <v>#DIV/0!</v>
      </c>
      <c r="T21" s="190">
        <f t="shared" si="0"/>
        <v>0</v>
      </c>
      <c r="U21" s="187">
        <f>+U19/U20</f>
        <v>0.3333333333333333</v>
      </c>
      <c r="V21" s="243"/>
      <c r="W21" s="244"/>
    </row>
  </sheetData>
  <sheetProtection formatCells="0" formatColumns="0" formatRows="0"/>
  <mergeCells count="48">
    <mergeCell ref="V19:W21"/>
    <mergeCell ref="V16:W18"/>
    <mergeCell ref="B13:B15"/>
    <mergeCell ref="H19:H21"/>
    <mergeCell ref="F11:F12"/>
    <mergeCell ref="G16:G18"/>
    <mergeCell ref="A16:A18"/>
    <mergeCell ref="B11:C11"/>
    <mergeCell ref="G19:G21"/>
    <mergeCell ref="C13:C15"/>
    <mergeCell ref="E19:E21"/>
    <mergeCell ref="E13:E15"/>
    <mergeCell ref="E16:E18"/>
    <mergeCell ref="A13:A15"/>
    <mergeCell ref="A19:A21"/>
    <mergeCell ref="B19:B21"/>
    <mergeCell ref="C19:C21"/>
    <mergeCell ref="D19:D21"/>
    <mergeCell ref="A1:B4"/>
    <mergeCell ref="A11:A12"/>
    <mergeCell ref="A10:W10"/>
    <mergeCell ref="D11:D12"/>
    <mergeCell ref="C1:T1"/>
    <mergeCell ref="F19:F21"/>
    <mergeCell ref="B16:B18"/>
    <mergeCell ref="C16:C18"/>
    <mergeCell ref="D16:D18"/>
    <mergeCell ref="F16:F18"/>
    <mergeCell ref="F13:F15"/>
    <mergeCell ref="E11:E12"/>
    <mergeCell ref="I13:T13"/>
    <mergeCell ref="I14:T14"/>
    <mergeCell ref="C2:T2"/>
    <mergeCell ref="H11:H12"/>
    <mergeCell ref="V12:W12"/>
    <mergeCell ref="I11:W11"/>
    <mergeCell ref="C3:T3"/>
    <mergeCell ref="V13:W15"/>
    <mergeCell ref="I15:T15"/>
    <mergeCell ref="I16:T16"/>
    <mergeCell ref="I17:T17"/>
    <mergeCell ref="I18:T18"/>
    <mergeCell ref="D13:D15"/>
    <mergeCell ref="C4:H4"/>
    <mergeCell ref="I4:T4"/>
    <mergeCell ref="G11:G12"/>
    <mergeCell ref="G13:G15"/>
    <mergeCell ref="C7: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E707"/>
  <sheetViews>
    <sheetView zoomScalePageLayoutView="0" workbookViewId="0" topLeftCell="A159">
      <selection activeCell="D185" sqref="D185"/>
    </sheetView>
  </sheetViews>
  <sheetFormatPr defaultColWidth="9.140625" defaultRowHeight="15"/>
  <cols>
    <col min="1" max="1" width="4.421875" style="147" customWidth="1"/>
    <col min="2" max="2" width="3.28125" style="160" bestFit="1" customWidth="1"/>
    <col min="3" max="3" width="9.140625" style="148" customWidth="1"/>
    <col min="4" max="4" width="198.7109375" style="149" customWidth="1"/>
    <col min="5" max="5" width="9.140625" style="150" customWidth="1"/>
    <col min="6" max="28" width="9.140625" style="147" customWidth="1"/>
  </cols>
  <sheetData>
    <row r="1" ht="15">
      <c r="B1" s="105"/>
    </row>
    <row r="2" spans="2:5" s="151" customFormat="1" ht="14.25" customHeight="1">
      <c r="B2" s="494">
        <v>1</v>
      </c>
      <c r="C2" s="495" t="s">
        <v>313</v>
      </c>
      <c r="D2" s="495"/>
      <c r="E2" s="152"/>
    </row>
    <row r="3" spans="2:5" s="151" customFormat="1" ht="15">
      <c r="B3" s="494"/>
      <c r="C3" s="153">
        <v>1</v>
      </c>
      <c r="D3" s="154" t="s">
        <v>314</v>
      </c>
      <c r="E3" s="152"/>
    </row>
    <row r="4" spans="2:5" s="151" customFormat="1" ht="15">
      <c r="B4" s="494"/>
      <c r="C4" s="153">
        <v>2</v>
      </c>
      <c r="D4" s="154" t="s">
        <v>315</v>
      </c>
      <c r="E4" s="152"/>
    </row>
    <row r="5" spans="2:5" s="151" customFormat="1" ht="15">
      <c r="B5" s="494"/>
      <c r="C5" s="153">
        <v>3</v>
      </c>
      <c r="D5" s="154" t="s">
        <v>316</v>
      </c>
      <c r="E5" s="152"/>
    </row>
    <row r="6" spans="2:5" s="151" customFormat="1" ht="24">
      <c r="B6" s="494"/>
      <c r="C6" s="153">
        <v>4</v>
      </c>
      <c r="D6" s="154" t="s">
        <v>317</v>
      </c>
      <c r="E6" s="152"/>
    </row>
    <row r="7" spans="2:5" s="151" customFormat="1" ht="24">
      <c r="B7" s="494"/>
      <c r="C7" s="153">
        <v>5</v>
      </c>
      <c r="D7" s="154" t="s">
        <v>318</v>
      </c>
      <c r="E7" s="152"/>
    </row>
    <row r="8" spans="2:5" s="151" customFormat="1" ht="24">
      <c r="B8" s="494"/>
      <c r="C8" s="153">
        <v>6</v>
      </c>
      <c r="D8" s="154" t="s">
        <v>319</v>
      </c>
      <c r="E8" s="152"/>
    </row>
    <row r="9" spans="2:5" s="151" customFormat="1" ht="24">
      <c r="B9" s="494"/>
      <c r="C9" s="153">
        <v>7</v>
      </c>
      <c r="D9" s="154" t="s">
        <v>320</v>
      </c>
      <c r="E9" s="152"/>
    </row>
    <row r="10" spans="2:5" s="151" customFormat="1" ht="15">
      <c r="B10" s="496">
        <v>2</v>
      </c>
      <c r="C10" s="499" t="s">
        <v>321</v>
      </c>
      <c r="D10" s="500"/>
      <c r="E10" s="152"/>
    </row>
    <row r="11" spans="2:5" s="151" customFormat="1" ht="15">
      <c r="B11" s="497"/>
      <c r="C11" s="153">
        <v>8</v>
      </c>
      <c r="D11" s="154" t="s">
        <v>322</v>
      </c>
      <c r="E11" s="152"/>
    </row>
    <row r="12" spans="2:5" s="151" customFormat="1" ht="24">
      <c r="B12" s="497"/>
      <c r="C12" s="153">
        <v>9</v>
      </c>
      <c r="D12" s="154" t="s">
        <v>323</v>
      </c>
      <c r="E12" s="152"/>
    </row>
    <row r="13" spans="2:5" s="151" customFormat="1" ht="24">
      <c r="B13" s="497"/>
      <c r="C13" s="153">
        <v>10</v>
      </c>
      <c r="D13" s="154" t="s">
        <v>324</v>
      </c>
      <c r="E13" s="152"/>
    </row>
    <row r="14" spans="2:5" s="151" customFormat="1" ht="24">
      <c r="B14" s="497"/>
      <c r="C14" s="153">
        <v>11</v>
      </c>
      <c r="D14" s="154" t="s">
        <v>325</v>
      </c>
      <c r="E14" s="152"/>
    </row>
    <row r="15" spans="2:5" s="151" customFormat="1" ht="36">
      <c r="B15" s="497"/>
      <c r="C15" s="153">
        <v>12</v>
      </c>
      <c r="D15" s="154" t="s">
        <v>326</v>
      </c>
      <c r="E15" s="152"/>
    </row>
    <row r="16" spans="2:5" s="151" customFormat="1" ht="24">
      <c r="B16" s="497"/>
      <c r="C16" s="153">
        <v>13</v>
      </c>
      <c r="D16" s="154" t="s">
        <v>327</v>
      </c>
      <c r="E16" s="152"/>
    </row>
    <row r="17" spans="2:5" s="151" customFormat="1" ht="24">
      <c r="B17" s="497"/>
      <c r="C17" s="153">
        <v>14</v>
      </c>
      <c r="D17" s="154" t="s">
        <v>328</v>
      </c>
      <c r="E17" s="152"/>
    </row>
    <row r="18" spans="2:5" s="151" customFormat="1" ht="24">
      <c r="B18" s="498"/>
      <c r="C18" s="153">
        <v>15</v>
      </c>
      <c r="D18" s="154" t="s">
        <v>329</v>
      </c>
      <c r="E18" s="152"/>
    </row>
    <row r="19" spans="2:5" s="151" customFormat="1" ht="15">
      <c r="B19" s="496">
        <v>3</v>
      </c>
      <c r="C19" s="501" t="s">
        <v>330</v>
      </c>
      <c r="D19" s="501"/>
      <c r="E19" s="152"/>
    </row>
    <row r="20" spans="2:5" s="151" customFormat="1" ht="15">
      <c r="B20" s="497"/>
      <c r="C20" s="153">
        <v>16</v>
      </c>
      <c r="D20" s="154" t="s">
        <v>331</v>
      </c>
      <c r="E20" s="152"/>
    </row>
    <row r="21" spans="2:5" s="151" customFormat="1" ht="24">
      <c r="B21" s="497"/>
      <c r="C21" s="153">
        <v>17</v>
      </c>
      <c r="D21" s="154" t="s">
        <v>332</v>
      </c>
      <c r="E21" s="152"/>
    </row>
    <row r="22" spans="2:5" s="151" customFormat="1" ht="15">
      <c r="B22" s="497"/>
      <c r="C22" s="153">
        <v>18</v>
      </c>
      <c r="D22" s="154" t="s">
        <v>333</v>
      </c>
      <c r="E22" s="152"/>
    </row>
    <row r="23" spans="2:5" s="151" customFormat="1" ht="15">
      <c r="B23" s="497"/>
      <c r="C23" s="153">
        <v>19</v>
      </c>
      <c r="D23" s="154" t="s">
        <v>334</v>
      </c>
      <c r="E23" s="152"/>
    </row>
    <row r="24" spans="2:5" s="151" customFormat="1" ht="15">
      <c r="B24" s="497"/>
      <c r="C24" s="153">
        <v>20</v>
      </c>
      <c r="D24" s="154" t="s">
        <v>335</v>
      </c>
      <c r="E24" s="152"/>
    </row>
    <row r="25" spans="2:5" s="151" customFormat="1" ht="15">
      <c r="B25" s="497"/>
      <c r="C25" s="153">
        <v>21</v>
      </c>
      <c r="D25" s="154" t="s">
        <v>336</v>
      </c>
      <c r="E25" s="152"/>
    </row>
    <row r="26" spans="2:5" s="151" customFormat="1" ht="15">
      <c r="B26" s="497"/>
      <c r="C26" s="153">
        <v>22</v>
      </c>
      <c r="D26" s="154" t="s">
        <v>337</v>
      </c>
      <c r="E26" s="152"/>
    </row>
    <row r="27" spans="2:5" s="151" customFormat="1" ht="15">
      <c r="B27" s="497"/>
      <c r="C27" s="153">
        <v>23</v>
      </c>
      <c r="D27" s="154" t="s">
        <v>338</v>
      </c>
      <c r="E27" s="152"/>
    </row>
    <row r="28" spans="2:5" s="151" customFormat="1" ht="15">
      <c r="B28" s="497"/>
      <c r="C28" s="153">
        <v>24</v>
      </c>
      <c r="D28" s="154" t="s">
        <v>339</v>
      </c>
      <c r="E28" s="152"/>
    </row>
    <row r="29" spans="2:5" s="151" customFormat="1" ht="15">
      <c r="B29" s="497"/>
      <c r="C29" s="153">
        <v>25</v>
      </c>
      <c r="D29" s="154" t="s">
        <v>340</v>
      </c>
      <c r="E29" s="152"/>
    </row>
    <row r="30" spans="2:5" s="151" customFormat="1" ht="36">
      <c r="B30" s="497"/>
      <c r="C30" s="153">
        <v>26</v>
      </c>
      <c r="D30" s="154" t="s">
        <v>341</v>
      </c>
      <c r="E30" s="152"/>
    </row>
    <row r="31" spans="2:5" s="151" customFormat="1" ht="24">
      <c r="B31" s="497"/>
      <c r="C31" s="153">
        <v>27</v>
      </c>
      <c r="D31" s="154" t="s">
        <v>342</v>
      </c>
      <c r="E31" s="152"/>
    </row>
    <row r="32" spans="2:5" s="151" customFormat="1" ht="15">
      <c r="B32" s="498"/>
      <c r="C32" s="153">
        <v>28</v>
      </c>
      <c r="D32" s="154" t="s">
        <v>343</v>
      </c>
      <c r="E32" s="152"/>
    </row>
    <row r="33" spans="2:5" s="151" customFormat="1" ht="15">
      <c r="B33" s="496">
        <v>4</v>
      </c>
      <c r="C33" s="502" t="s">
        <v>344</v>
      </c>
      <c r="D33" s="503"/>
      <c r="E33" s="152"/>
    </row>
    <row r="34" spans="2:5" s="151" customFormat="1" ht="15">
      <c r="B34" s="497"/>
      <c r="C34" s="153">
        <v>29</v>
      </c>
      <c r="D34" s="154" t="s">
        <v>345</v>
      </c>
      <c r="E34" s="152"/>
    </row>
    <row r="35" spans="2:5" s="151" customFormat="1" ht="15">
      <c r="B35" s="497"/>
      <c r="C35" s="153">
        <v>30</v>
      </c>
      <c r="D35" s="154" t="s">
        <v>346</v>
      </c>
      <c r="E35" s="152"/>
    </row>
    <row r="36" spans="2:5" s="151" customFormat="1" ht="15">
      <c r="B36" s="497"/>
      <c r="C36" s="153">
        <v>31</v>
      </c>
      <c r="D36" s="154" t="s">
        <v>347</v>
      </c>
      <c r="E36" s="152"/>
    </row>
    <row r="37" spans="2:5" s="151" customFormat="1" ht="15">
      <c r="B37" s="497"/>
      <c r="C37" s="153">
        <v>32</v>
      </c>
      <c r="D37" s="154" t="s">
        <v>348</v>
      </c>
      <c r="E37" s="152"/>
    </row>
    <row r="38" spans="2:5" s="151" customFormat="1" ht="24">
      <c r="B38" s="497"/>
      <c r="C38" s="153">
        <v>33</v>
      </c>
      <c r="D38" s="154" t="s">
        <v>349</v>
      </c>
      <c r="E38" s="152"/>
    </row>
    <row r="39" spans="2:5" s="151" customFormat="1" ht="15">
      <c r="B39" s="497"/>
      <c r="C39" s="153">
        <v>34</v>
      </c>
      <c r="D39" s="154" t="s">
        <v>350</v>
      </c>
      <c r="E39" s="152"/>
    </row>
    <row r="40" spans="2:5" s="151" customFormat="1" ht="36">
      <c r="B40" s="497"/>
      <c r="C40" s="153">
        <v>35</v>
      </c>
      <c r="D40" s="154" t="s">
        <v>351</v>
      </c>
      <c r="E40" s="152"/>
    </row>
    <row r="41" spans="2:5" s="151" customFormat="1" ht="24">
      <c r="B41" s="497"/>
      <c r="C41" s="153">
        <v>36</v>
      </c>
      <c r="D41" s="154" t="s">
        <v>352</v>
      </c>
      <c r="E41" s="152"/>
    </row>
    <row r="42" spans="2:5" s="151" customFormat="1" ht="36">
      <c r="B42" s="497"/>
      <c r="C42" s="153">
        <v>37</v>
      </c>
      <c r="D42" s="154" t="s">
        <v>353</v>
      </c>
      <c r="E42" s="152"/>
    </row>
    <row r="43" spans="2:5" s="151" customFormat="1" ht="24">
      <c r="B43" s="498"/>
      <c r="C43" s="153">
        <v>38</v>
      </c>
      <c r="D43" s="154" t="s">
        <v>354</v>
      </c>
      <c r="E43" s="152"/>
    </row>
    <row r="44" spans="2:5" s="151" customFormat="1" ht="15">
      <c r="B44" s="496">
        <v>5</v>
      </c>
      <c r="C44" s="501" t="s">
        <v>355</v>
      </c>
      <c r="D44" s="501"/>
      <c r="E44" s="152"/>
    </row>
    <row r="45" spans="2:5" s="151" customFormat="1" ht="15">
      <c r="B45" s="497"/>
      <c r="C45" s="153">
        <v>39</v>
      </c>
      <c r="D45" s="154" t="s">
        <v>356</v>
      </c>
      <c r="E45" s="152"/>
    </row>
    <row r="46" spans="2:5" s="151" customFormat="1" ht="15">
      <c r="B46" s="497"/>
      <c r="C46" s="153">
        <v>40</v>
      </c>
      <c r="D46" s="154" t="s">
        <v>357</v>
      </c>
      <c r="E46" s="152"/>
    </row>
    <row r="47" spans="2:5" s="151" customFormat="1" ht="15">
      <c r="B47" s="497"/>
      <c r="C47" s="153">
        <v>41</v>
      </c>
      <c r="D47" s="154" t="s">
        <v>358</v>
      </c>
      <c r="E47" s="152"/>
    </row>
    <row r="48" spans="2:5" s="151" customFormat="1" ht="24">
      <c r="B48" s="497"/>
      <c r="C48" s="153">
        <v>42</v>
      </c>
      <c r="D48" s="154" t="s">
        <v>359</v>
      </c>
      <c r="E48" s="152"/>
    </row>
    <row r="49" spans="2:5" s="151" customFormat="1" ht="15">
      <c r="B49" s="497"/>
      <c r="C49" s="153">
        <v>43</v>
      </c>
      <c r="D49" s="154" t="s">
        <v>360</v>
      </c>
      <c r="E49" s="152"/>
    </row>
    <row r="50" spans="2:5" s="151" customFormat="1" ht="24">
      <c r="B50" s="497"/>
      <c r="C50" s="153">
        <v>44</v>
      </c>
      <c r="D50" s="154" t="s">
        <v>361</v>
      </c>
      <c r="E50" s="152"/>
    </row>
    <row r="51" spans="2:5" s="151" customFormat="1" ht="24">
      <c r="B51" s="497"/>
      <c r="C51" s="153">
        <v>45</v>
      </c>
      <c r="D51" s="154" t="s">
        <v>362</v>
      </c>
      <c r="E51" s="152"/>
    </row>
    <row r="52" spans="2:5" s="151" customFormat="1" ht="15">
      <c r="B52" s="497"/>
      <c r="C52" s="153">
        <v>46</v>
      </c>
      <c r="D52" s="154" t="s">
        <v>363</v>
      </c>
      <c r="E52" s="152"/>
    </row>
    <row r="53" spans="2:5" s="151" customFormat="1" ht="15">
      <c r="B53" s="498"/>
      <c r="C53" s="153">
        <v>47</v>
      </c>
      <c r="D53" s="154" t="s">
        <v>364</v>
      </c>
      <c r="E53" s="152"/>
    </row>
    <row r="54" spans="2:5" s="151" customFormat="1" ht="15">
      <c r="B54" s="496">
        <v>6</v>
      </c>
      <c r="C54" s="495" t="s">
        <v>365</v>
      </c>
      <c r="D54" s="495"/>
      <c r="E54" s="152"/>
    </row>
    <row r="55" spans="2:5" s="151" customFormat="1" ht="15">
      <c r="B55" s="497"/>
      <c r="C55" s="153">
        <v>48</v>
      </c>
      <c r="D55" s="154" t="s">
        <v>366</v>
      </c>
      <c r="E55" s="152"/>
    </row>
    <row r="56" spans="2:5" s="151" customFormat="1" ht="24">
      <c r="B56" s="497"/>
      <c r="C56" s="153">
        <v>49</v>
      </c>
      <c r="D56" s="154" t="s">
        <v>367</v>
      </c>
      <c r="E56" s="152"/>
    </row>
    <row r="57" spans="2:5" s="151" customFormat="1" ht="24">
      <c r="B57" s="497"/>
      <c r="C57" s="153">
        <v>50</v>
      </c>
      <c r="D57" s="154" t="s">
        <v>368</v>
      </c>
      <c r="E57" s="152"/>
    </row>
    <row r="58" spans="2:5" s="151" customFormat="1" ht="24">
      <c r="B58" s="497"/>
      <c r="C58" s="153">
        <v>51</v>
      </c>
      <c r="D58" s="154" t="s">
        <v>369</v>
      </c>
      <c r="E58" s="152"/>
    </row>
    <row r="59" spans="2:5" s="151" customFormat="1" ht="15">
      <c r="B59" s="497"/>
      <c r="C59" s="153">
        <v>52</v>
      </c>
      <c r="D59" s="154" t="s">
        <v>370</v>
      </c>
      <c r="E59" s="152"/>
    </row>
    <row r="60" spans="2:5" s="151" customFormat="1" ht="15">
      <c r="B60" s="497"/>
      <c r="C60" s="153">
        <v>53</v>
      </c>
      <c r="D60" s="154" t="s">
        <v>371</v>
      </c>
      <c r="E60" s="152"/>
    </row>
    <row r="61" spans="2:5" s="151" customFormat="1" ht="24">
      <c r="B61" s="497"/>
      <c r="C61" s="153">
        <v>54</v>
      </c>
      <c r="D61" s="154" t="s">
        <v>372</v>
      </c>
      <c r="E61" s="152"/>
    </row>
    <row r="62" spans="2:5" s="151" customFormat="1" ht="15">
      <c r="B62" s="498"/>
      <c r="C62" s="153">
        <v>55</v>
      </c>
      <c r="D62" s="154" t="s">
        <v>373</v>
      </c>
      <c r="E62" s="152"/>
    </row>
    <row r="63" spans="2:5" s="151" customFormat="1" ht="15">
      <c r="B63" s="496">
        <v>7</v>
      </c>
      <c r="C63" s="504" t="s">
        <v>374</v>
      </c>
      <c r="D63" s="505"/>
      <c r="E63" s="152"/>
    </row>
    <row r="64" spans="2:5" s="151" customFormat="1" ht="15">
      <c r="B64" s="497"/>
      <c r="C64" s="153">
        <v>56</v>
      </c>
      <c r="D64" s="154" t="s">
        <v>375</v>
      </c>
      <c r="E64" s="152"/>
    </row>
    <row r="65" spans="2:5" s="151" customFormat="1" ht="15">
      <c r="B65" s="497"/>
      <c r="C65" s="153">
        <v>57</v>
      </c>
      <c r="D65" s="154" t="s">
        <v>376</v>
      </c>
      <c r="E65" s="152"/>
    </row>
    <row r="66" spans="2:5" s="151" customFormat="1" ht="15">
      <c r="B66" s="497"/>
      <c r="C66" s="153">
        <v>58</v>
      </c>
      <c r="D66" s="154" t="s">
        <v>377</v>
      </c>
      <c r="E66" s="152"/>
    </row>
    <row r="67" spans="2:5" s="151" customFormat="1" ht="24">
      <c r="B67" s="497"/>
      <c r="C67" s="153">
        <v>59</v>
      </c>
      <c r="D67" s="154" t="s">
        <v>378</v>
      </c>
      <c r="E67" s="152"/>
    </row>
    <row r="68" spans="2:5" s="151" customFormat="1" ht="24">
      <c r="B68" s="498"/>
      <c r="C68" s="153">
        <v>60</v>
      </c>
      <c r="D68" s="154" t="s">
        <v>379</v>
      </c>
      <c r="E68" s="152"/>
    </row>
    <row r="69" spans="2:5" s="151" customFormat="1" ht="15">
      <c r="B69" s="496">
        <v>8</v>
      </c>
      <c r="C69" s="506" t="s">
        <v>380</v>
      </c>
      <c r="D69" s="507"/>
      <c r="E69" s="152"/>
    </row>
    <row r="70" spans="2:5" s="151" customFormat="1" ht="15">
      <c r="B70" s="497"/>
      <c r="C70" s="153">
        <v>61</v>
      </c>
      <c r="D70" s="154" t="s">
        <v>381</v>
      </c>
      <c r="E70" s="152"/>
    </row>
    <row r="71" spans="2:5" s="151" customFormat="1" ht="15">
      <c r="B71" s="497"/>
      <c r="C71" s="153">
        <v>62</v>
      </c>
      <c r="D71" s="154" t="s">
        <v>382</v>
      </c>
      <c r="E71" s="152"/>
    </row>
    <row r="72" spans="2:5" s="151" customFormat="1" ht="24">
      <c r="B72" s="497"/>
      <c r="C72" s="153">
        <v>63</v>
      </c>
      <c r="D72" s="154" t="s">
        <v>383</v>
      </c>
      <c r="E72" s="152"/>
    </row>
    <row r="73" spans="2:5" s="151" customFormat="1" ht="24">
      <c r="B73" s="497"/>
      <c r="C73" s="153">
        <v>64</v>
      </c>
      <c r="D73" s="154" t="s">
        <v>384</v>
      </c>
      <c r="E73" s="152"/>
    </row>
    <row r="74" spans="2:5" s="151" customFormat="1" ht="15">
      <c r="B74" s="497"/>
      <c r="C74" s="153">
        <v>65</v>
      </c>
      <c r="D74" s="154" t="s">
        <v>385</v>
      </c>
      <c r="E74" s="152"/>
    </row>
    <row r="75" spans="2:5" s="151" customFormat="1" ht="15">
      <c r="B75" s="497"/>
      <c r="C75" s="153">
        <v>66</v>
      </c>
      <c r="D75" s="154" t="s">
        <v>386</v>
      </c>
      <c r="E75" s="152"/>
    </row>
    <row r="76" spans="2:5" s="151" customFormat="1" ht="24">
      <c r="B76" s="497"/>
      <c r="C76" s="153">
        <v>67</v>
      </c>
      <c r="D76" s="154" t="s">
        <v>387</v>
      </c>
      <c r="E76" s="152"/>
    </row>
    <row r="77" spans="2:5" s="151" customFormat="1" ht="15">
      <c r="B77" s="497"/>
      <c r="C77" s="153">
        <v>68</v>
      </c>
      <c r="D77" s="154" t="s">
        <v>388</v>
      </c>
      <c r="E77" s="152"/>
    </row>
    <row r="78" spans="2:5" s="151" customFormat="1" ht="15">
      <c r="B78" s="497"/>
      <c r="C78" s="153">
        <v>69</v>
      </c>
      <c r="D78" s="154" t="s">
        <v>389</v>
      </c>
      <c r="E78" s="152"/>
    </row>
    <row r="79" spans="2:5" s="151" customFormat="1" ht="15">
      <c r="B79" s="497"/>
      <c r="C79" s="153">
        <v>70</v>
      </c>
      <c r="D79" s="154" t="s">
        <v>390</v>
      </c>
      <c r="E79" s="152"/>
    </row>
    <row r="80" spans="2:5" s="151" customFormat="1" ht="24">
      <c r="B80" s="497"/>
      <c r="C80" s="153">
        <v>71</v>
      </c>
      <c r="D80" s="154" t="s">
        <v>391</v>
      </c>
      <c r="E80" s="152"/>
    </row>
    <row r="81" spans="2:5" s="151" customFormat="1" ht="15">
      <c r="B81" s="498"/>
      <c r="C81" s="153">
        <v>72</v>
      </c>
      <c r="D81" s="154" t="s">
        <v>392</v>
      </c>
      <c r="E81" s="152"/>
    </row>
    <row r="82" spans="2:5" s="151" customFormat="1" ht="15">
      <c r="B82" s="496">
        <v>9</v>
      </c>
      <c r="C82" s="508" t="s">
        <v>393</v>
      </c>
      <c r="D82" s="508"/>
      <c r="E82" s="152"/>
    </row>
    <row r="83" spans="2:5" s="151" customFormat="1" ht="24">
      <c r="B83" s="497"/>
      <c r="C83" s="153">
        <v>73</v>
      </c>
      <c r="D83" s="154" t="s">
        <v>394</v>
      </c>
      <c r="E83" s="152"/>
    </row>
    <row r="84" spans="2:5" s="151" customFormat="1" ht="24">
      <c r="B84" s="497"/>
      <c r="C84" s="153">
        <v>74</v>
      </c>
      <c r="D84" s="154" t="s">
        <v>395</v>
      </c>
      <c r="E84" s="152"/>
    </row>
    <row r="85" spans="2:5" s="151" customFormat="1" ht="24">
      <c r="B85" s="497"/>
      <c r="C85" s="153">
        <v>75</v>
      </c>
      <c r="D85" s="154" t="s">
        <v>396</v>
      </c>
      <c r="E85" s="152"/>
    </row>
    <row r="86" spans="2:5" s="151" customFormat="1" ht="24">
      <c r="B86" s="497"/>
      <c r="C86" s="153">
        <v>76</v>
      </c>
      <c r="D86" s="154" t="s">
        <v>397</v>
      </c>
      <c r="E86" s="152"/>
    </row>
    <row r="87" spans="2:5" s="151" customFormat="1" ht="24">
      <c r="B87" s="497"/>
      <c r="C87" s="153">
        <v>77</v>
      </c>
      <c r="D87" s="154" t="s">
        <v>398</v>
      </c>
      <c r="E87" s="152"/>
    </row>
    <row r="88" spans="2:5" s="151" customFormat="1" ht="24">
      <c r="B88" s="497"/>
      <c r="C88" s="153">
        <v>78</v>
      </c>
      <c r="D88" s="154" t="s">
        <v>399</v>
      </c>
      <c r="E88" s="152"/>
    </row>
    <row r="89" spans="2:5" s="151" customFormat="1" ht="24">
      <c r="B89" s="497"/>
      <c r="C89" s="153">
        <v>79</v>
      </c>
      <c r="D89" s="154" t="s">
        <v>400</v>
      </c>
      <c r="E89" s="152"/>
    </row>
    <row r="90" spans="2:5" s="151" customFormat="1" ht="15">
      <c r="B90" s="498"/>
      <c r="C90" s="153">
        <v>80</v>
      </c>
      <c r="D90" s="154" t="s">
        <v>401</v>
      </c>
      <c r="E90" s="152"/>
    </row>
    <row r="91" spans="2:5" s="151" customFormat="1" ht="15">
      <c r="B91" s="496">
        <v>10</v>
      </c>
      <c r="C91" s="506" t="s">
        <v>402</v>
      </c>
      <c r="D91" s="507"/>
      <c r="E91" s="152"/>
    </row>
    <row r="92" spans="2:5" s="151" customFormat="1" ht="15">
      <c r="B92" s="497"/>
      <c r="C92" s="153">
        <v>81</v>
      </c>
      <c r="D92" s="154" t="s">
        <v>403</v>
      </c>
      <c r="E92" s="152"/>
    </row>
    <row r="93" spans="2:5" s="151" customFormat="1" ht="15">
      <c r="B93" s="497"/>
      <c r="C93" s="153">
        <v>82</v>
      </c>
      <c r="D93" s="154" t="s">
        <v>404</v>
      </c>
      <c r="E93" s="152"/>
    </row>
    <row r="94" spans="2:5" s="151" customFormat="1" ht="15">
      <c r="B94" s="497"/>
      <c r="C94" s="153">
        <v>83</v>
      </c>
      <c r="D94" s="154" t="s">
        <v>405</v>
      </c>
      <c r="E94" s="152"/>
    </row>
    <row r="95" spans="2:5" s="151" customFormat="1" ht="15">
      <c r="B95" s="497"/>
      <c r="C95" s="153">
        <v>84</v>
      </c>
      <c r="D95" s="154" t="s">
        <v>406</v>
      </c>
      <c r="E95" s="152"/>
    </row>
    <row r="96" spans="2:5" s="151" customFormat="1" ht="15">
      <c r="B96" s="497"/>
      <c r="C96" s="153">
        <v>85</v>
      </c>
      <c r="D96" s="154" t="s">
        <v>407</v>
      </c>
      <c r="E96" s="152"/>
    </row>
    <row r="97" spans="2:5" s="151" customFormat="1" ht="15">
      <c r="B97" s="497"/>
      <c r="C97" s="153">
        <v>86</v>
      </c>
      <c r="D97" s="154" t="s">
        <v>408</v>
      </c>
      <c r="E97" s="152"/>
    </row>
    <row r="98" spans="2:5" s="151" customFormat="1" ht="15">
      <c r="B98" s="497"/>
      <c r="C98" s="153">
        <v>87</v>
      </c>
      <c r="D98" s="154" t="s">
        <v>409</v>
      </c>
      <c r="E98" s="152"/>
    </row>
    <row r="99" spans="2:5" s="151" customFormat="1" ht="15">
      <c r="B99" s="497"/>
      <c r="C99" s="153">
        <v>88</v>
      </c>
      <c r="D99" s="154" t="s">
        <v>410</v>
      </c>
      <c r="E99" s="152"/>
    </row>
    <row r="100" spans="2:5" s="151" customFormat="1" ht="24">
      <c r="B100" s="497"/>
      <c r="C100" s="153">
        <v>89</v>
      </c>
      <c r="D100" s="154" t="s">
        <v>411</v>
      </c>
      <c r="E100" s="152"/>
    </row>
    <row r="101" spans="2:5" s="151" customFormat="1" ht="15">
      <c r="B101" s="498"/>
      <c r="C101" s="153">
        <v>90</v>
      </c>
      <c r="D101" s="154" t="s">
        <v>412</v>
      </c>
      <c r="E101" s="152"/>
    </row>
    <row r="102" spans="2:5" s="151" customFormat="1" ht="15">
      <c r="B102" s="496">
        <v>11</v>
      </c>
      <c r="C102" s="508" t="s">
        <v>413</v>
      </c>
      <c r="D102" s="508"/>
      <c r="E102" s="152"/>
    </row>
    <row r="103" spans="2:5" s="151" customFormat="1" ht="15">
      <c r="B103" s="497"/>
      <c r="C103" s="153">
        <v>91</v>
      </c>
      <c r="D103" s="154" t="s">
        <v>414</v>
      </c>
      <c r="E103" s="152"/>
    </row>
    <row r="104" spans="2:5" s="151" customFormat="1" ht="24">
      <c r="B104" s="497"/>
      <c r="C104" s="153">
        <v>92</v>
      </c>
      <c r="D104" s="154" t="s">
        <v>415</v>
      </c>
      <c r="E104" s="152"/>
    </row>
    <row r="105" spans="2:5" s="151" customFormat="1" ht="15">
      <c r="B105" s="497"/>
      <c r="C105" s="153">
        <v>93</v>
      </c>
      <c r="D105" s="154" t="s">
        <v>416</v>
      </c>
      <c r="E105" s="152"/>
    </row>
    <row r="106" spans="2:5" s="151" customFormat="1" ht="15">
      <c r="B106" s="497"/>
      <c r="C106" s="153">
        <v>94</v>
      </c>
      <c r="D106" s="154" t="s">
        <v>417</v>
      </c>
      <c r="E106" s="152"/>
    </row>
    <row r="107" spans="2:5" s="151" customFormat="1" ht="24">
      <c r="B107" s="497"/>
      <c r="C107" s="153">
        <v>95</v>
      </c>
      <c r="D107" s="154" t="s">
        <v>418</v>
      </c>
      <c r="E107" s="152"/>
    </row>
    <row r="108" spans="2:5" s="151" customFormat="1" ht="15">
      <c r="B108" s="497"/>
      <c r="C108" s="153">
        <v>96</v>
      </c>
      <c r="D108" s="154" t="s">
        <v>419</v>
      </c>
      <c r="E108" s="152"/>
    </row>
    <row r="109" spans="2:5" s="151" customFormat="1" ht="15">
      <c r="B109" s="497"/>
      <c r="C109" s="153">
        <v>97</v>
      </c>
      <c r="D109" s="154" t="s">
        <v>420</v>
      </c>
      <c r="E109" s="152"/>
    </row>
    <row r="110" spans="2:5" s="151" customFormat="1" ht="15">
      <c r="B110" s="497"/>
      <c r="C110" s="153">
        <v>98</v>
      </c>
      <c r="D110" s="154" t="s">
        <v>421</v>
      </c>
      <c r="E110" s="152"/>
    </row>
    <row r="111" spans="2:5" s="151" customFormat="1" ht="36">
      <c r="B111" s="497"/>
      <c r="C111" s="153">
        <v>99</v>
      </c>
      <c r="D111" s="154" t="s">
        <v>422</v>
      </c>
      <c r="E111" s="152"/>
    </row>
    <row r="112" spans="2:5" s="151" customFormat="1" ht="15">
      <c r="B112" s="498"/>
      <c r="C112" s="153">
        <v>100</v>
      </c>
      <c r="D112" s="154" t="s">
        <v>423</v>
      </c>
      <c r="E112" s="152"/>
    </row>
    <row r="113" spans="2:5" s="151" customFormat="1" ht="15">
      <c r="B113" s="496">
        <v>12</v>
      </c>
      <c r="C113" s="508" t="s">
        <v>424</v>
      </c>
      <c r="D113" s="508"/>
      <c r="E113" s="152"/>
    </row>
    <row r="114" spans="2:5" s="151" customFormat="1" ht="24">
      <c r="B114" s="497"/>
      <c r="C114" s="153">
        <v>101</v>
      </c>
      <c r="D114" s="154" t="s">
        <v>425</v>
      </c>
      <c r="E114" s="152"/>
    </row>
    <row r="115" spans="2:5" s="151" customFormat="1" ht="15">
      <c r="B115" s="497"/>
      <c r="C115" s="153">
        <v>102</v>
      </c>
      <c r="D115" s="154" t="s">
        <v>426</v>
      </c>
      <c r="E115" s="152"/>
    </row>
    <row r="116" spans="2:5" s="151" customFormat="1" ht="24">
      <c r="B116" s="497"/>
      <c r="C116" s="153">
        <v>103</v>
      </c>
      <c r="D116" s="154" t="s">
        <v>427</v>
      </c>
      <c r="E116" s="152"/>
    </row>
    <row r="117" spans="2:5" s="151" customFormat="1" ht="24">
      <c r="B117" s="497"/>
      <c r="C117" s="153">
        <v>104</v>
      </c>
      <c r="D117" s="154" t="s">
        <v>428</v>
      </c>
      <c r="E117" s="152"/>
    </row>
    <row r="118" spans="2:5" s="151" customFormat="1" ht="15">
      <c r="B118" s="497"/>
      <c r="C118" s="153">
        <v>105</v>
      </c>
      <c r="D118" s="154" t="s">
        <v>429</v>
      </c>
      <c r="E118" s="152"/>
    </row>
    <row r="119" spans="2:5" s="151" customFormat="1" ht="15">
      <c r="B119" s="497"/>
      <c r="C119" s="153">
        <v>106</v>
      </c>
      <c r="D119" s="154" t="s">
        <v>430</v>
      </c>
      <c r="E119" s="152"/>
    </row>
    <row r="120" spans="2:5" s="151" customFormat="1" ht="15">
      <c r="B120" s="497"/>
      <c r="C120" s="153">
        <v>107</v>
      </c>
      <c r="D120" s="154" t="s">
        <v>431</v>
      </c>
      <c r="E120" s="152"/>
    </row>
    <row r="121" spans="2:5" s="151" customFormat="1" ht="15">
      <c r="B121" s="497"/>
      <c r="C121" s="153">
        <v>108</v>
      </c>
      <c r="D121" s="154" t="s">
        <v>432</v>
      </c>
      <c r="E121" s="152"/>
    </row>
    <row r="122" spans="2:5" s="151" customFormat="1" ht="15">
      <c r="B122" s="497"/>
      <c r="C122" s="153">
        <v>109</v>
      </c>
      <c r="D122" s="154" t="s">
        <v>433</v>
      </c>
      <c r="E122" s="152"/>
    </row>
    <row r="123" spans="2:5" s="151" customFormat="1" ht="15">
      <c r="B123" s="497"/>
      <c r="C123" s="153">
        <v>110</v>
      </c>
      <c r="D123" s="154" t="s">
        <v>434</v>
      </c>
      <c r="E123" s="152"/>
    </row>
    <row r="124" spans="2:5" s="151" customFormat="1" ht="36">
      <c r="B124" s="498"/>
      <c r="C124" s="153">
        <v>111</v>
      </c>
      <c r="D124" s="154" t="s">
        <v>435</v>
      </c>
      <c r="E124" s="152"/>
    </row>
    <row r="125" spans="2:5" s="151" customFormat="1" ht="15">
      <c r="B125" s="496">
        <v>13</v>
      </c>
      <c r="C125" s="508" t="s">
        <v>436</v>
      </c>
      <c r="D125" s="508"/>
      <c r="E125" s="152"/>
    </row>
    <row r="126" spans="2:5" s="151" customFormat="1" ht="15">
      <c r="B126" s="497"/>
      <c r="C126" s="153">
        <v>112</v>
      </c>
      <c r="D126" s="154" t="s">
        <v>437</v>
      </c>
      <c r="E126" s="152"/>
    </row>
    <row r="127" spans="2:5" s="151" customFormat="1" ht="15">
      <c r="B127" s="497"/>
      <c r="C127" s="153">
        <v>113</v>
      </c>
      <c r="D127" s="154" t="s">
        <v>438</v>
      </c>
      <c r="E127" s="152"/>
    </row>
    <row r="128" spans="2:5" s="151" customFormat="1" ht="15">
      <c r="B128" s="497"/>
      <c r="C128" s="153">
        <v>114</v>
      </c>
      <c r="D128" s="154" t="s">
        <v>439</v>
      </c>
      <c r="E128" s="152"/>
    </row>
    <row r="129" spans="2:5" s="151" customFormat="1" ht="36">
      <c r="B129" s="497"/>
      <c r="C129" s="153">
        <v>115</v>
      </c>
      <c r="D129" s="154" t="s">
        <v>440</v>
      </c>
      <c r="E129" s="152"/>
    </row>
    <row r="130" spans="2:5" s="151" customFormat="1" ht="24">
      <c r="B130" s="498"/>
      <c r="C130" s="153">
        <v>116</v>
      </c>
      <c r="D130" s="154" t="s">
        <v>441</v>
      </c>
      <c r="E130" s="152"/>
    </row>
    <row r="131" spans="2:5" s="151" customFormat="1" ht="15">
      <c r="B131" s="496">
        <v>14</v>
      </c>
      <c r="C131" s="508" t="s">
        <v>442</v>
      </c>
      <c r="D131" s="508"/>
      <c r="E131" s="152"/>
    </row>
    <row r="132" spans="2:5" s="151" customFormat="1" ht="15">
      <c r="B132" s="497"/>
      <c r="C132" s="153">
        <v>117</v>
      </c>
      <c r="D132" s="154" t="s">
        <v>443</v>
      </c>
      <c r="E132" s="152"/>
    </row>
    <row r="133" spans="2:5" s="151" customFormat="1" ht="24">
      <c r="B133" s="497"/>
      <c r="C133" s="153">
        <v>118</v>
      </c>
      <c r="D133" s="154" t="s">
        <v>444</v>
      </c>
      <c r="E133" s="152"/>
    </row>
    <row r="134" spans="2:5" s="151" customFormat="1" ht="15">
      <c r="B134" s="497"/>
      <c r="C134" s="153">
        <v>119</v>
      </c>
      <c r="D134" s="154" t="s">
        <v>445</v>
      </c>
      <c r="E134" s="152"/>
    </row>
    <row r="135" spans="2:5" s="151" customFormat="1" ht="24">
      <c r="B135" s="497"/>
      <c r="C135" s="153">
        <v>120</v>
      </c>
      <c r="D135" s="154" t="s">
        <v>446</v>
      </c>
      <c r="E135" s="152"/>
    </row>
    <row r="136" spans="2:5" s="151" customFormat="1" ht="15">
      <c r="B136" s="497"/>
      <c r="C136" s="153">
        <v>121</v>
      </c>
      <c r="D136" s="154" t="s">
        <v>447</v>
      </c>
      <c r="E136" s="152"/>
    </row>
    <row r="137" spans="2:5" s="151" customFormat="1" ht="36">
      <c r="B137" s="497"/>
      <c r="C137" s="153">
        <v>122</v>
      </c>
      <c r="D137" s="154" t="s">
        <v>448</v>
      </c>
      <c r="E137" s="152"/>
    </row>
    <row r="138" spans="2:5" s="151" customFormat="1" ht="24">
      <c r="B138" s="497"/>
      <c r="C138" s="153">
        <v>123</v>
      </c>
      <c r="D138" s="154" t="s">
        <v>449</v>
      </c>
      <c r="E138" s="152"/>
    </row>
    <row r="139" spans="2:5" s="151" customFormat="1" ht="36">
      <c r="B139" s="497"/>
      <c r="C139" s="153">
        <v>124</v>
      </c>
      <c r="D139" s="154" t="s">
        <v>450</v>
      </c>
      <c r="E139" s="152"/>
    </row>
    <row r="140" spans="2:5" s="151" customFormat="1" ht="15">
      <c r="B140" s="497"/>
      <c r="C140" s="153">
        <v>125</v>
      </c>
      <c r="D140" s="154" t="s">
        <v>451</v>
      </c>
      <c r="E140" s="152"/>
    </row>
    <row r="141" spans="2:5" s="151" customFormat="1" ht="24">
      <c r="B141" s="498"/>
      <c r="C141" s="153">
        <v>126</v>
      </c>
      <c r="D141" s="154" t="s">
        <v>452</v>
      </c>
      <c r="E141" s="152"/>
    </row>
    <row r="142" spans="2:5" s="151" customFormat="1" ht="15">
      <c r="B142" s="496">
        <v>15</v>
      </c>
      <c r="C142" s="508" t="s">
        <v>453</v>
      </c>
      <c r="D142" s="508"/>
      <c r="E142" s="152"/>
    </row>
    <row r="143" spans="2:5" s="151" customFormat="1" ht="24">
      <c r="B143" s="497"/>
      <c r="C143" s="153">
        <v>127</v>
      </c>
      <c r="D143" s="154" t="s">
        <v>454</v>
      </c>
      <c r="E143" s="152"/>
    </row>
    <row r="144" spans="2:5" s="151" customFormat="1" ht="15">
      <c r="B144" s="497"/>
      <c r="C144" s="153">
        <v>128</v>
      </c>
      <c r="D144" s="154" t="s">
        <v>455</v>
      </c>
      <c r="E144" s="152"/>
    </row>
    <row r="145" spans="2:5" s="151" customFormat="1" ht="15">
      <c r="B145" s="497"/>
      <c r="C145" s="153">
        <v>129</v>
      </c>
      <c r="D145" s="154" t="s">
        <v>456</v>
      </c>
      <c r="E145" s="152"/>
    </row>
    <row r="146" spans="2:5" s="151" customFormat="1" ht="15">
      <c r="B146" s="497"/>
      <c r="C146" s="153">
        <v>130</v>
      </c>
      <c r="D146" s="154" t="s">
        <v>457</v>
      </c>
      <c r="E146" s="152"/>
    </row>
    <row r="147" spans="2:5" s="151" customFormat="1" ht="15">
      <c r="B147" s="497"/>
      <c r="C147" s="153">
        <v>131</v>
      </c>
      <c r="D147" s="154" t="s">
        <v>458</v>
      </c>
      <c r="E147" s="152"/>
    </row>
    <row r="148" spans="2:5" s="151" customFormat="1" ht="15">
      <c r="B148" s="497"/>
      <c r="C148" s="153">
        <v>132</v>
      </c>
      <c r="D148" s="154" t="s">
        <v>459</v>
      </c>
      <c r="E148" s="152"/>
    </row>
    <row r="149" spans="2:5" s="151" customFormat="1" ht="15">
      <c r="B149" s="497"/>
      <c r="C149" s="153">
        <v>133</v>
      </c>
      <c r="D149" s="154" t="s">
        <v>460</v>
      </c>
      <c r="E149" s="152"/>
    </row>
    <row r="150" spans="2:5" s="151" customFormat="1" ht="15">
      <c r="B150" s="497"/>
      <c r="C150" s="153">
        <v>134</v>
      </c>
      <c r="D150" s="154" t="s">
        <v>461</v>
      </c>
      <c r="E150" s="152"/>
    </row>
    <row r="151" spans="2:5" s="151" customFormat="1" ht="15">
      <c r="B151" s="497"/>
      <c r="C151" s="153">
        <v>135</v>
      </c>
      <c r="D151" s="154" t="s">
        <v>462</v>
      </c>
      <c r="E151" s="152"/>
    </row>
    <row r="152" spans="2:5" s="151" customFormat="1" ht="15">
      <c r="B152" s="497"/>
      <c r="C152" s="153">
        <v>136</v>
      </c>
      <c r="D152" s="154" t="s">
        <v>463</v>
      </c>
      <c r="E152" s="152"/>
    </row>
    <row r="153" spans="2:5" s="151" customFormat="1" ht="24">
      <c r="B153" s="497"/>
      <c r="C153" s="153">
        <v>137</v>
      </c>
      <c r="D153" s="154" t="s">
        <v>464</v>
      </c>
      <c r="E153" s="152"/>
    </row>
    <row r="154" spans="2:5" s="151" customFormat="1" ht="15">
      <c r="B154" s="498"/>
      <c r="C154" s="153">
        <v>138</v>
      </c>
      <c r="D154" s="154" t="s">
        <v>465</v>
      </c>
      <c r="E154" s="152"/>
    </row>
    <row r="155" spans="2:5" s="151" customFormat="1" ht="15">
      <c r="B155" s="496">
        <v>16</v>
      </c>
      <c r="C155" s="508" t="s">
        <v>466</v>
      </c>
      <c r="D155" s="508"/>
      <c r="E155" s="152"/>
    </row>
    <row r="156" spans="2:5" s="151" customFormat="1" ht="15">
      <c r="B156" s="497"/>
      <c r="C156" s="153">
        <v>139</v>
      </c>
      <c r="D156" s="154" t="s">
        <v>467</v>
      </c>
      <c r="E156" s="152"/>
    </row>
    <row r="157" spans="2:5" s="151" customFormat="1" ht="15">
      <c r="B157" s="497"/>
      <c r="C157" s="153">
        <v>140</v>
      </c>
      <c r="D157" s="154" t="s">
        <v>468</v>
      </c>
      <c r="E157" s="152"/>
    </row>
    <row r="158" spans="2:5" s="151" customFormat="1" ht="15">
      <c r="B158" s="497"/>
      <c r="C158" s="153">
        <v>141</v>
      </c>
      <c r="D158" s="154" t="s">
        <v>469</v>
      </c>
      <c r="E158" s="152"/>
    </row>
    <row r="159" spans="2:5" s="151" customFormat="1" ht="15">
      <c r="B159" s="497"/>
      <c r="C159" s="153">
        <v>142</v>
      </c>
      <c r="D159" s="154" t="s">
        <v>470</v>
      </c>
      <c r="E159" s="152"/>
    </row>
    <row r="160" spans="2:5" s="151" customFormat="1" ht="15">
      <c r="B160" s="497"/>
      <c r="C160" s="153">
        <v>143</v>
      </c>
      <c r="D160" s="154" t="s">
        <v>471</v>
      </c>
      <c r="E160" s="152"/>
    </row>
    <row r="161" spans="2:5" s="151" customFormat="1" ht="15">
      <c r="B161" s="497"/>
      <c r="C161" s="153">
        <v>144</v>
      </c>
      <c r="D161" s="155" t="s">
        <v>472</v>
      </c>
      <c r="E161" s="152"/>
    </row>
    <row r="162" spans="2:5" s="151" customFormat="1" ht="15">
      <c r="B162" s="497"/>
      <c r="C162" s="153">
        <v>145</v>
      </c>
      <c r="D162" s="154" t="s">
        <v>473</v>
      </c>
      <c r="E162" s="152"/>
    </row>
    <row r="163" spans="2:5" s="151" customFormat="1" ht="15">
      <c r="B163" s="497"/>
      <c r="C163" s="153">
        <v>146</v>
      </c>
      <c r="D163" s="154" t="s">
        <v>474</v>
      </c>
      <c r="E163" s="152"/>
    </row>
    <row r="164" spans="2:5" s="151" customFormat="1" ht="15">
      <c r="B164" s="497"/>
      <c r="C164" s="153">
        <v>147</v>
      </c>
      <c r="D164" s="154" t="s">
        <v>475</v>
      </c>
      <c r="E164" s="152"/>
    </row>
    <row r="165" spans="2:5" s="151" customFormat="1" ht="15">
      <c r="B165" s="497"/>
      <c r="C165" s="153">
        <v>148</v>
      </c>
      <c r="D165" s="154" t="s">
        <v>476</v>
      </c>
      <c r="E165" s="152"/>
    </row>
    <row r="166" spans="2:5" s="151" customFormat="1" ht="24">
      <c r="B166" s="497"/>
      <c r="C166" s="153">
        <v>149</v>
      </c>
      <c r="D166" s="154" t="s">
        <v>477</v>
      </c>
      <c r="E166" s="152"/>
    </row>
    <row r="167" spans="2:5" s="151" customFormat="1" ht="15">
      <c r="B167" s="498"/>
      <c r="C167" s="153">
        <v>150</v>
      </c>
      <c r="D167" s="154" t="s">
        <v>478</v>
      </c>
      <c r="E167" s="152"/>
    </row>
    <row r="168" spans="2:5" s="151" customFormat="1" ht="15">
      <c r="B168" s="494">
        <v>17</v>
      </c>
      <c r="C168" s="504" t="s">
        <v>479</v>
      </c>
      <c r="D168" s="505"/>
      <c r="E168" s="152"/>
    </row>
    <row r="169" spans="2:5" s="151" customFormat="1" ht="15">
      <c r="B169" s="494"/>
      <c r="C169" s="153">
        <v>151</v>
      </c>
      <c r="D169" s="154" t="s">
        <v>480</v>
      </c>
      <c r="E169" s="152"/>
    </row>
    <row r="170" spans="2:5" s="151" customFormat="1" ht="36">
      <c r="B170" s="494"/>
      <c r="C170" s="153">
        <v>152</v>
      </c>
      <c r="D170" s="154" t="s">
        <v>481</v>
      </c>
      <c r="E170" s="152"/>
    </row>
    <row r="171" spans="2:5" s="151" customFormat="1" ht="15">
      <c r="B171" s="494"/>
      <c r="C171" s="153">
        <v>153</v>
      </c>
      <c r="D171" s="154" t="s">
        <v>482</v>
      </c>
      <c r="E171" s="152"/>
    </row>
    <row r="172" spans="2:5" s="151" customFormat="1" ht="24">
      <c r="B172" s="494"/>
      <c r="C172" s="153">
        <v>154</v>
      </c>
      <c r="D172" s="154" t="s">
        <v>483</v>
      </c>
      <c r="E172" s="152"/>
    </row>
    <row r="173" spans="2:5" s="151" customFormat="1" ht="15">
      <c r="B173" s="494"/>
      <c r="C173" s="153">
        <v>155</v>
      </c>
      <c r="D173" s="154" t="s">
        <v>484</v>
      </c>
      <c r="E173" s="152"/>
    </row>
    <row r="174" spans="2:5" s="151" customFormat="1" ht="24">
      <c r="B174" s="494"/>
      <c r="C174" s="153">
        <v>156</v>
      </c>
      <c r="D174" s="154" t="s">
        <v>485</v>
      </c>
      <c r="E174" s="152"/>
    </row>
    <row r="175" spans="2:5" s="151" customFormat="1" ht="24">
      <c r="B175" s="494"/>
      <c r="C175" s="153">
        <v>157</v>
      </c>
      <c r="D175" s="154" t="s">
        <v>486</v>
      </c>
      <c r="E175" s="152"/>
    </row>
    <row r="176" spans="2:5" s="151" customFormat="1" ht="24">
      <c r="B176" s="494"/>
      <c r="C176" s="153">
        <v>158</v>
      </c>
      <c r="D176" s="154" t="s">
        <v>487</v>
      </c>
      <c r="E176" s="152"/>
    </row>
    <row r="177" spans="2:5" s="151" customFormat="1" ht="24">
      <c r="B177" s="494"/>
      <c r="C177" s="153">
        <v>159</v>
      </c>
      <c r="D177" s="154" t="s">
        <v>488</v>
      </c>
      <c r="E177" s="152"/>
    </row>
    <row r="178" spans="2:5" s="151" customFormat="1" ht="24">
      <c r="B178" s="494"/>
      <c r="C178" s="153">
        <v>160</v>
      </c>
      <c r="D178" s="154" t="s">
        <v>489</v>
      </c>
      <c r="E178" s="152"/>
    </row>
    <row r="179" spans="2:5" s="151" customFormat="1" ht="15">
      <c r="B179" s="494"/>
      <c r="C179" s="153">
        <v>161</v>
      </c>
      <c r="D179" s="154" t="s">
        <v>490</v>
      </c>
      <c r="E179" s="152"/>
    </row>
    <row r="180" spans="2:5" s="151" customFormat="1" ht="24">
      <c r="B180" s="494"/>
      <c r="C180" s="153">
        <v>162</v>
      </c>
      <c r="D180" s="154" t="s">
        <v>491</v>
      </c>
      <c r="E180" s="152"/>
    </row>
    <row r="181" spans="2:5" s="151" customFormat="1" ht="15">
      <c r="B181" s="494"/>
      <c r="C181" s="153">
        <v>163</v>
      </c>
      <c r="D181" s="154" t="s">
        <v>492</v>
      </c>
      <c r="E181" s="152"/>
    </row>
    <row r="182" spans="2:5" s="151" customFormat="1" ht="15">
      <c r="B182" s="494"/>
      <c r="C182" s="153">
        <v>164</v>
      </c>
      <c r="D182" s="154" t="s">
        <v>493</v>
      </c>
      <c r="E182" s="152"/>
    </row>
    <row r="183" spans="2:5" s="151" customFormat="1" ht="15">
      <c r="B183" s="494"/>
      <c r="C183" s="153">
        <v>165</v>
      </c>
      <c r="D183" s="154" t="s">
        <v>494</v>
      </c>
      <c r="E183" s="152"/>
    </row>
    <row r="184" spans="2:5" s="151" customFormat="1" ht="24">
      <c r="B184" s="494"/>
      <c r="C184" s="153">
        <v>166</v>
      </c>
      <c r="D184" s="154" t="s">
        <v>495</v>
      </c>
      <c r="E184" s="152"/>
    </row>
    <row r="185" spans="2:5" s="151" customFormat="1" ht="15">
      <c r="B185" s="494"/>
      <c r="C185" s="153">
        <v>167</v>
      </c>
      <c r="D185" s="154" t="s">
        <v>496</v>
      </c>
      <c r="E185" s="152"/>
    </row>
    <row r="186" spans="2:5" s="151" customFormat="1" ht="36">
      <c r="B186" s="494"/>
      <c r="C186" s="153">
        <v>168</v>
      </c>
      <c r="D186" s="154" t="s">
        <v>497</v>
      </c>
      <c r="E186" s="152"/>
    </row>
    <row r="187" spans="2:5" s="151" customFormat="1" ht="24">
      <c r="B187" s="494"/>
      <c r="C187" s="153">
        <v>169</v>
      </c>
      <c r="D187" s="154" t="s">
        <v>498</v>
      </c>
      <c r="E187" s="152"/>
    </row>
    <row r="188" spans="1:5" s="151" customFormat="1" ht="15">
      <c r="A188" s="156"/>
      <c r="B188" s="156"/>
      <c r="C188" s="157"/>
      <c r="D188" s="158"/>
      <c r="E188" s="152"/>
    </row>
    <row r="189" spans="1:5" s="151" customFormat="1" ht="15">
      <c r="A189" s="156"/>
      <c r="B189" s="156"/>
      <c r="C189" s="157"/>
      <c r="D189" s="158"/>
      <c r="E189" s="152"/>
    </row>
    <row r="190" spans="1:5" s="151" customFormat="1" ht="15">
      <c r="A190" s="156"/>
      <c r="B190" s="156"/>
      <c r="C190" s="157"/>
      <c r="D190" s="158"/>
      <c r="E190" s="152"/>
    </row>
    <row r="191" spans="1:5" s="151" customFormat="1" ht="15">
      <c r="A191" s="156"/>
      <c r="B191" s="156"/>
      <c r="C191" s="157"/>
      <c r="D191" s="158"/>
      <c r="E191" s="152"/>
    </row>
    <row r="192" spans="1:5" s="151" customFormat="1" ht="15">
      <c r="A192" s="156"/>
      <c r="B192" s="156"/>
      <c r="C192" s="157"/>
      <c r="D192" s="158"/>
      <c r="E192" s="152"/>
    </row>
    <row r="193" spans="1:5" s="151" customFormat="1" ht="15">
      <c r="A193" s="156"/>
      <c r="B193" s="156"/>
      <c r="C193" s="157"/>
      <c r="D193" s="158"/>
      <c r="E193" s="152"/>
    </row>
    <row r="194" spans="1:5" s="151" customFormat="1" ht="15">
      <c r="A194" s="156"/>
      <c r="B194" s="156"/>
      <c r="C194" s="157"/>
      <c r="D194" s="158"/>
      <c r="E194" s="152"/>
    </row>
    <row r="195" spans="1:5" s="151" customFormat="1" ht="15">
      <c r="A195" s="156"/>
      <c r="B195" s="156"/>
      <c r="C195" s="157"/>
      <c r="D195" s="158"/>
      <c r="E195" s="152"/>
    </row>
    <row r="196" spans="1:5" s="151" customFormat="1" ht="15">
      <c r="A196" s="156"/>
      <c r="B196" s="156"/>
      <c r="C196" s="157"/>
      <c r="D196" s="158"/>
      <c r="E196" s="152"/>
    </row>
    <row r="197" spans="1:5" s="151" customFormat="1" ht="15">
      <c r="A197" s="156"/>
      <c r="B197" s="156"/>
      <c r="C197" s="157"/>
      <c r="D197" s="158"/>
      <c r="E197" s="152"/>
    </row>
    <row r="198" spans="1:5" s="151" customFormat="1" ht="15">
      <c r="A198" s="156"/>
      <c r="B198" s="156"/>
      <c r="C198" s="157"/>
      <c r="D198" s="158"/>
      <c r="E198" s="152"/>
    </row>
    <row r="199" spans="1:5" s="151" customFormat="1" ht="15">
      <c r="A199" s="156"/>
      <c r="B199" s="156"/>
      <c r="C199" s="157"/>
      <c r="D199" s="158"/>
      <c r="E199" s="152"/>
    </row>
    <row r="200" spans="1:5" s="151" customFormat="1" ht="15">
      <c r="A200" s="156"/>
      <c r="B200" s="156"/>
      <c r="C200" s="157"/>
      <c r="D200" s="158"/>
      <c r="E200" s="152"/>
    </row>
    <row r="201" spans="1:5" s="151" customFormat="1" ht="15">
      <c r="A201" s="156"/>
      <c r="B201" s="156"/>
      <c r="C201" s="157"/>
      <c r="D201" s="158"/>
      <c r="E201" s="152"/>
    </row>
    <row r="202" spans="1:5" s="151" customFormat="1" ht="15">
      <c r="A202" s="156"/>
      <c r="B202" s="156"/>
      <c r="C202" s="157"/>
      <c r="D202" s="158"/>
      <c r="E202" s="152"/>
    </row>
    <row r="203" spans="1:5" s="151" customFormat="1" ht="15">
      <c r="A203" s="156"/>
      <c r="B203" s="156"/>
      <c r="C203" s="157"/>
      <c r="D203" s="158"/>
      <c r="E203" s="152"/>
    </row>
    <row r="204" spans="1:5" s="151" customFormat="1" ht="15">
      <c r="A204" s="156"/>
      <c r="B204" s="156"/>
      <c r="C204" s="157"/>
      <c r="D204" s="158"/>
      <c r="E204" s="152"/>
    </row>
    <row r="205" spans="1:5" s="151" customFormat="1" ht="15">
      <c r="A205" s="156"/>
      <c r="B205" s="156"/>
      <c r="C205" s="157"/>
      <c r="D205" s="158"/>
      <c r="E205" s="152"/>
    </row>
    <row r="206" spans="1:5" s="151" customFormat="1" ht="15">
      <c r="A206" s="156"/>
      <c r="B206" s="156"/>
      <c r="C206" s="157"/>
      <c r="D206" s="158"/>
      <c r="E206" s="152"/>
    </row>
    <row r="207" spans="1:5" s="151" customFormat="1" ht="15">
      <c r="A207" s="156"/>
      <c r="B207" s="156"/>
      <c r="C207" s="157"/>
      <c r="D207" s="158"/>
      <c r="E207" s="152"/>
    </row>
    <row r="208" spans="1:5" s="151" customFormat="1" ht="15">
      <c r="A208" s="156"/>
      <c r="B208" s="156"/>
      <c r="C208" s="157"/>
      <c r="D208" s="158"/>
      <c r="E208" s="152"/>
    </row>
    <row r="209" spans="1:5" s="151" customFormat="1" ht="15">
      <c r="A209" s="156"/>
      <c r="B209" s="156"/>
      <c r="C209" s="157"/>
      <c r="D209" s="158"/>
      <c r="E209" s="152"/>
    </row>
    <row r="210" spans="1:5" s="151" customFormat="1" ht="15">
      <c r="A210" s="156"/>
      <c r="B210" s="156"/>
      <c r="C210" s="157"/>
      <c r="D210" s="158"/>
      <c r="E210" s="152"/>
    </row>
    <row r="211" spans="1:5" s="151" customFormat="1" ht="15">
      <c r="A211" s="156"/>
      <c r="B211" s="156"/>
      <c r="C211" s="157"/>
      <c r="D211" s="158"/>
      <c r="E211" s="152"/>
    </row>
    <row r="212" spans="1:5" s="151" customFormat="1" ht="15">
      <c r="A212" s="156"/>
      <c r="B212" s="156"/>
      <c r="C212" s="157"/>
      <c r="D212" s="158"/>
      <c r="E212" s="152"/>
    </row>
    <row r="213" spans="1:5" s="151" customFormat="1" ht="15">
      <c r="A213" s="156"/>
      <c r="B213" s="156"/>
      <c r="C213" s="157"/>
      <c r="D213" s="158"/>
      <c r="E213" s="152"/>
    </row>
    <row r="214" spans="1:5" s="151" customFormat="1" ht="15">
      <c r="A214" s="156"/>
      <c r="B214" s="156"/>
      <c r="C214" s="157"/>
      <c r="D214" s="158"/>
      <c r="E214" s="152"/>
    </row>
    <row r="215" spans="1:5" s="151" customFormat="1" ht="15">
      <c r="A215" s="156"/>
      <c r="B215" s="156"/>
      <c r="C215" s="157"/>
      <c r="D215" s="158"/>
      <c r="E215" s="152"/>
    </row>
    <row r="216" spans="1:5" s="151" customFormat="1" ht="15">
      <c r="A216" s="156"/>
      <c r="B216" s="156"/>
      <c r="C216" s="157"/>
      <c r="D216" s="158"/>
      <c r="E216" s="152"/>
    </row>
    <row r="217" spans="1:5" s="151" customFormat="1" ht="15">
      <c r="A217" s="156"/>
      <c r="B217" s="156"/>
      <c r="C217" s="157"/>
      <c r="D217" s="158"/>
      <c r="E217" s="152"/>
    </row>
    <row r="218" spans="1:5" s="151" customFormat="1" ht="15">
      <c r="A218" s="156"/>
      <c r="B218" s="156"/>
      <c r="C218" s="157"/>
      <c r="D218" s="158"/>
      <c r="E218" s="152"/>
    </row>
    <row r="219" spans="1:5" s="151" customFormat="1" ht="15">
      <c r="A219" s="156"/>
      <c r="B219" s="156"/>
      <c r="C219" s="157"/>
      <c r="D219" s="158"/>
      <c r="E219" s="152"/>
    </row>
    <row r="220" spans="1:5" s="151" customFormat="1" ht="15">
      <c r="A220" s="156"/>
      <c r="B220" s="156"/>
      <c r="C220" s="157"/>
      <c r="D220" s="158"/>
      <c r="E220" s="152"/>
    </row>
    <row r="221" spans="1:5" s="151" customFormat="1" ht="15">
      <c r="A221" s="156"/>
      <c r="B221" s="156"/>
      <c r="C221" s="157"/>
      <c r="D221" s="158"/>
      <c r="E221" s="152"/>
    </row>
    <row r="222" spans="1:5" s="151" customFormat="1" ht="15">
      <c r="A222" s="156"/>
      <c r="B222" s="156"/>
      <c r="C222" s="157"/>
      <c r="D222" s="158"/>
      <c r="E222" s="152"/>
    </row>
    <row r="223" spans="1:5" s="151" customFormat="1" ht="15">
      <c r="A223" s="156"/>
      <c r="B223" s="156"/>
      <c r="C223" s="157"/>
      <c r="D223" s="158"/>
      <c r="E223" s="152"/>
    </row>
    <row r="224" spans="1:5" s="151" customFormat="1" ht="15">
      <c r="A224" s="156"/>
      <c r="B224" s="156"/>
      <c r="C224" s="157"/>
      <c r="D224" s="158"/>
      <c r="E224" s="152"/>
    </row>
    <row r="225" spans="1:5" s="151" customFormat="1" ht="15">
      <c r="A225" s="156"/>
      <c r="B225" s="156"/>
      <c r="C225" s="157"/>
      <c r="D225" s="158"/>
      <c r="E225" s="152"/>
    </row>
    <row r="226" spans="1:5" s="151" customFormat="1" ht="15">
      <c r="A226" s="156"/>
      <c r="B226" s="156"/>
      <c r="C226" s="157"/>
      <c r="D226" s="158"/>
      <c r="E226" s="152"/>
    </row>
    <row r="227" spans="1:5" s="151" customFormat="1" ht="15">
      <c r="A227" s="156"/>
      <c r="B227" s="156"/>
      <c r="C227" s="157"/>
      <c r="D227" s="158"/>
      <c r="E227" s="152"/>
    </row>
    <row r="228" spans="1:5" s="151" customFormat="1" ht="15">
      <c r="A228" s="156"/>
      <c r="B228" s="156"/>
      <c r="C228" s="157"/>
      <c r="D228" s="158"/>
      <c r="E228" s="152"/>
    </row>
    <row r="229" spans="1:5" s="151" customFormat="1" ht="15">
      <c r="A229" s="156"/>
      <c r="B229" s="156"/>
      <c r="C229" s="157"/>
      <c r="D229" s="158"/>
      <c r="E229" s="152"/>
    </row>
    <row r="230" spans="1:5" s="151" customFormat="1" ht="15">
      <c r="A230" s="156"/>
      <c r="B230" s="156"/>
      <c r="C230" s="157"/>
      <c r="D230" s="158"/>
      <c r="E230" s="152"/>
    </row>
    <row r="231" spans="1:5" s="151" customFormat="1" ht="15">
      <c r="A231" s="156"/>
      <c r="B231" s="156"/>
      <c r="C231" s="157"/>
      <c r="D231" s="158"/>
      <c r="E231" s="152"/>
    </row>
    <row r="232" spans="1:5" s="151" customFormat="1" ht="15">
      <c r="A232" s="156"/>
      <c r="B232" s="156"/>
      <c r="C232" s="157"/>
      <c r="D232" s="158"/>
      <c r="E232" s="152"/>
    </row>
    <row r="233" spans="1:5" s="151" customFormat="1" ht="15">
      <c r="A233" s="156"/>
      <c r="B233" s="156"/>
      <c r="C233" s="157"/>
      <c r="D233" s="158"/>
      <c r="E233" s="152"/>
    </row>
    <row r="234" spans="1:5" s="151" customFormat="1" ht="15">
      <c r="A234" s="156"/>
      <c r="B234" s="156"/>
      <c r="C234" s="157"/>
      <c r="D234" s="158"/>
      <c r="E234" s="152"/>
    </row>
    <row r="235" spans="1:5" s="151" customFormat="1" ht="15">
      <c r="A235" s="156"/>
      <c r="B235" s="156"/>
      <c r="C235" s="157"/>
      <c r="D235" s="158"/>
      <c r="E235" s="152"/>
    </row>
    <row r="236" spans="1:5" s="151" customFormat="1" ht="15">
      <c r="A236" s="156"/>
      <c r="B236" s="156"/>
      <c r="C236" s="157"/>
      <c r="D236" s="158"/>
      <c r="E236" s="152"/>
    </row>
    <row r="237" spans="1:5" s="151" customFormat="1" ht="15">
      <c r="A237" s="156"/>
      <c r="B237" s="156"/>
      <c r="C237" s="157"/>
      <c r="D237" s="158"/>
      <c r="E237" s="152"/>
    </row>
    <row r="238" spans="1:5" s="151" customFormat="1" ht="15">
      <c r="A238" s="156"/>
      <c r="B238" s="156"/>
      <c r="C238" s="157"/>
      <c r="D238" s="158"/>
      <c r="E238" s="152"/>
    </row>
    <row r="239" spans="1:5" s="151" customFormat="1" ht="15">
      <c r="A239" s="156"/>
      <c r="B239" s="156"/>
      <c r="C239" s="157"/>
      <c r="D239" s="158"/>
      <c r="E239" s="152"/>
    </row>
    <row r="240" spans="1:2" ht="15">
      <c r="A240" s="156"/>
      <c r="B240" s="156"/>
    </row>
    <row r="241" spans="1:2" ht="15">
      <c r="A241" s="156"/>
      <c r="B241" s="156"/>
    </row>
    <row r="242" spans="1:2" ht="15">
      <c r="A242" s="156"/>
      <c r="B242" s="156"/>
    </row>
    <row r="243" spans="1:2" ht="15">
      <c r="A243" s="156"/>
      <c r="B243" s="156"/>
    </row>
    <row r="244" spans="1:2" ht="15">
      <c r="A244" s="156"/>
      <c r="B244" s="156"/>
    </row>
    <row r="245" spans="1:2" ht="15">
      <c r="A245" s="156"/>
      <c r="B245" s="156"/>
    </row>
    <row r="246" spans="1:2" ht="15">
      <c r="A246" s="156"/>
      <c r="B246" s="156"/>
    </row>
    <row r="247" spans="1:2" ht="15">
      <c r="A247" s="156"/>
      <c r="B247" s="156"/>
    </row>
    <row r="248" spans="1:2" ht="15">
      <c r="A248" s="156"/>
      <c r="B248" s="156"/>
    </row>
    <row r="249" spans="1:2" ht="15">
      <c r="A249" s="156"/>
      <c r="B249" s="156"/>
    </row>
    <row r="250" spans="1:2" ht="15">
      <c r="A250" s="156"/>
      <c r="B250" s="156"/>
    </row>
    <row r="251" spans="1:2" ht="15">
      <c r="A251" s="156"/>
      <c r="B251" s="156"/>
    </row>
    <row r="252" spans="1:2" ht="15">
      <c r="A252" s="156"/>
      <c r="B252" s="156"/>
    </row>
    <row r="253" spans="1:2" ht="15">
      <c r="A253" s="156"/>
      <c r="B253" s="156"/>
    </row>
    <row r="254" spans="1:2" ht="15">
      <c r="A254" s="156"/>
      <c r="B254" s="156"/>
    </row>
    <row r="255" spans="1:2" ht="15">
      <c r="A255" s="156"/>
      <c r="B255" s="156"/>
    </row>
    <row r="256" spans="1:2" ht="15">
      <c r="A256" s="156"/>
      <c r="B256" s="156"/>
    </row>
    <row r="257" spans="1:2" ht="15">
      <c r="A257" s="156"/>
      <c r="B257" s="156"/>
    </row>
    <row r="258" spans="1:2" ht="15">
      <c r="A258" s="156"/>
      <c r="B258" s="156"/>
    </row>
    <row r="259" spans="1:2" ht="15">
      <c r="A259" s="156"/>
      <c r="B259" s="156"/>
    </row>
    <row r="260" spans="1:2" ht="15">
      <c r="A260" s="156"/>
      <c r="B260" s="156"/>
    </row>
    <row r="261" spans="1:2" ht="15">
      <c r="A261" s="156"/>
      <c r="B261" s="156"/>
    </row>
    <row r="262" spans="1:2" ht="15">
      <c r="A262" s="156"/>
      <c r="B262" s="156"/>
    </row>
    <row r="263" spans="1:2" ht="15">
      <c r="A263" s="156"/>
      <c r="B263" s="156"/>
    </row>
    <row r="264" spans="1:2" ht="15">
      <c r="A264" s="156"/>
      <c r="B264" s="156"/>
    </row>
    <row r="265" spans="1:2" ht="15">
      <c r="A265" s="156"/>
      <c r="B265" s="156"/>
    </row>
    <row r="266" spans="1:2" ht="15">
      <c r="A266" s="156"/>
      <c r="B266" s="156"/>
    </row>
    <row r="267" spans="1:2" ht="15">
      <c r="A267" s="156"/>
      <c r="B267" s="156"/>
    </row>
    <row r="268" spans="1:2" ht="15">
      <c r="A268" s="156"/>
      <c r="B268" s="156"/>
    </row>
    <row r="269" spans="1:2" ht="15">
      <c r="A269" s="156"/>
      <c r="B269" s="156"/>
    </row>
    <row r="270" spans="1:2" ht="15">
      <c r="A270" s="156"/>
      <c r="B270" s="156"/>
    </row>
    <row r="271" spans="1:2" ht="15">
      <c r="A271" s="156"/>
      <c r="B271" s="156"/>
    </row>
    <row r="272" spans="1:2" ht="15">
      <c r="A272" s="156"/>
      <c r="B272" s="156"/>
    </row>
    <row r="273" spans="1:2" ht="15">
      <c r="A273" s="156"/>
      <c r="B273" s="156"/>
    </row>
    <row r="274" spans="1:2" ht="15">
      <c r="A274" s="156"/>
      <c r="B274" s="156"/>
    </row>
    <row r="275" spans="1:2" ht="15">
      <c r="A275" s="156"/>
      <c r="B275" s="156"/>
    </row>
    <row r="276" spans="1:2" ht="15">
      <c r="A276" s="156"/>
      <c r="B276" s="156"/>
    </row>
    <row r="277" spans="1:2" ht="15">
      <c r="A277" s="156"/>
      <c r="B277" s="156"/>
    </row>
    <row r="278" spans="1:2" ht="15">
      <c r="A278" s="156"/>
      <c r="B278" s="156"/>
    </row>
    <row r="279" spans="1:2" ht="15">
      <c r="A279" s="156"/>
      <c r="B279" s="156"/>
    </row>
    <row r="280" spans="1:2" ht="15">
      <c r="A280" s="156"/>
      <c r="B280" s="156"/>
    </row>
    <row r="281" spans="1:2" ht="15">
      <c r="A281" s="156"/>
      <c r="B281" s="156"/>
    </row>
    <row r="282" spans="1:2" ht="15">
      <c r="A282" s="156"/>
      <c r="B282" s="156"/>
    </row>
    <row r="283" spans="1:2" ht="15">
      <c r="A283" s="156"/>
      <c r="B283" s="156"/>
    </row>
    <row r="284" spans="1:2" ht="15">
      <c r="A284" s="156"/>
      <c r="B284" s="156"/>
    </row>
    <row r="285" spans="1:2" ht="15">
      <c r="A285" s="156"/>
      <c r="B285" s="156"/>
    </row>
    <row r="286" spans="1:2" ht="15">
      <c r="A286" s="156"/>
      <c r="B286" s="156"/>
    </row>
    <row r="287" spans="1:2" ht="15">
      <c r="A287" s="156"/>
      <c r="B287" s="156"/>
    </row>
    <row r="288" spans="1:2" ht="15">
      <c r="A288" s="156"/>
      <c r="B288" s="156"/>
    </row>
    <row r="289" spans="1:2" ht="15">
      <c r="A289" s="156"/>
      <c r="B289" s="156"/>
    </row>
    <row r="290" spans="1:2" ht="15">
      <c r="A290" s="156"/>
      <c r="B290" s="156"/>
    </row>
    <row r="291" spans="1:2" ht="15">
      <c r="A291" s="156"/>
      <c r="B291" s="156"/>
    </row>
    <row r="292" spans="1:2" ht="15">
      <c r="A292" s="156"/>
      <c r="B292" s="156"/>
    </row>
    <row r="293" spans="1:2" ht="15">
      <c r="A293" s="156"/>
      <c r="B293" s="156"/>
    </row>
    <row r="294" spans="1:2" ht="15">
      <c r="A294" s="156"/>
      <c r="B294" s="156"/>
    </row>
    <row r="295" spans="1:2" ht="15">
      <c r="A295" s="156"/>
      <c r="B295" s="156"/>
    </row>
    <row r="296" spans="1:2" ht="15">
      <c r="A296" s="156"/>
      <c r="B296" s="156"/>
    </row>
    <row r="297" spans="1:2" ht="15">
      <c r="A297" s="156"/>
      <c r="B297" s="156"/>
    </row>
    <row r="298" spans="1:2" ht="15">
      <c r="A298" s="156"/>
      <c r="B298" s="156"/>
    </row>
    <row r="299" spans="1:2" ht="15">
      <c r="A299" s="156"/>
      <c r="B299" s="156"/>
    </row>
    <row r="300" spans="1:2" ht="15">
      <c r="A300" s="156"/>
      <c r="B300" s="156"/>
    </row>
    <row r="301" spans="1:2" ht="15">
      <c r="A301" s="156"/>
      <c r="B301" s="156"/>
    </row>
    <row r="302" spans="1:2" ht="15">
      <c r="A302" s="156"/>
      <c r="B302" s="156"/>
    </row>
    <row r="303" spans="1:2" ht="15">
      <c r="A303" s="156"/>
      <c r="B303" s="156"/>
    </row>
    <row r="304" spans="1:2" ht="15">
      <c r="A304" s="156"/>
      <c r="B304" s="156"/>
    </row>
    <row r="305" spans="1:2" ht="15">
      <c r="A305" s="156"/>
      <c r="B305" s="156"/>
    </row>
    <row r="306" spans="1:2" ht="15">
      <c r="A306" s="156"/>
      <c r="B306" s="156"/>
    </row>
    <row r="307" spans="1:2" ht="15">
      <c r="A307" s="156"/>
      <c r="B307" s="156"/>
    </row>
    <row r="308" spans="1:2" ht="15">
      <c r="A308" s="156"/>
      <c r="B308" s="156"/>
    </row>
    <row r="309" spans="1:2" ht="15">
      <c r="A309" s="156"/>
      <c r="B309" s="156"/>
    </row>
    <row r="310" spans="1:2" ht="15">
      <c r="A310" s="156"/>
      <c r="B310" s="156"/>
    </row>
    <row r="311" spans="1:2" ht="15">
      <c r="A311" s="156"/>
      <c r="B311" s="156"/>
    </row>
    <row r="312" spans="1:2" ht="15">
      <c r="A312" s="156"/>
      <c r="B312" s="156"/>
    </row>
    <row r="313" spans="1:2" ht="15">
      <c r="A313" s="156"/>
      <c r="B313" s="156"/>
    </row>
    <row r="314" spans="1:2" ht="15">
      <c r="A314" s="156"/>
      <c r="B314" s="156"/>
    </row>
    <row r="315" spans="1:2" ht="15">
      <c r="A315" s="156"/>
      <c r="B315" s="156"/>
    </row>
    <row r="316" spans="1:2" ht="15">
      <c r="A316" s="156"/>
      <c r="B316" s="156"/>
    </row>
    <row r="317" spans="1:2" ht="15">
      <c r="A317" s="156"/>
      <c r="B317" s="156"/>
    </row>
    <row r="318" spans="1:2" ht="15">
      <c r="A318" s="156"/>
      <c r="B318" s="156"/>
    </row>
    <row r="319" spans="1:2" ht="15">
      <c r="A319" s="156"/>
      <c r="B319" s="156"/>
    </row>
    <row r="320" spans="1:2" ht="15">
      <c r="A320" s="156"/>
      <c r="B320" s="156"/>
    </row>
    <row r="321" spans="1:2" ht="15">
      <c r="A321" s="156"/>
      <c r="B321" s="156"/>
    </row>
    <row r="322" spans="1:2" ht="15">
      <c r="A322" s="156"/>
      <c r="B322" s="156"/>
    </row>
    <row r="323" spans="1:2" ht="15">
      <c r="A323" s="156"/>
      <c r="B323" s="156"/>
    </row>
    <row r="324" spans="1:2" ht="15">
      <c r="A324" s="156"/>
      <c r="B324" s="156"/>
    </row>
    <row r="325" spans="1:2" ht="15">
      <c r="A325" s="156"/>
      <c r="B325" s="156"/>
    </row>
    <row r="326" spans="1:2" ht="15">
      <c r="A326" s="156"/>
      <c r="B326" s="156"/>
    </row>
    <row r="327" spans="1:2" ht="15">
      <c r="A327" s="156"/>
      <c r="B327" s="156"/>
    </row>
    <row r="328" spans="1:2" ht="15">
      <c r="A328" s="156"/>
      <c r="B328" s="156"/>
    </row>
    <row r="329" spans="1:2" ht="15">
      <c r="A329" s="156"/>
      <c r="B329" s="156"/>
    </row>
    <row r="330" spans="1:2" ht="15">
      <c r="A330" s="156"/>
      <c r="B330" s="156"/>
    </row>
    <row r="331" spans="1:2" ht="15">
      <c r="A331" s="156"/>
      <c r="B331" s="156"/>
    </row>
    <row r="332" spans="1:2" ht="15">
      <c r="A332" s="156"/>
      <c r="B332" s="156"/>
    </row>
    <row r="333" spans="1:2" ht="15">
      <c r="A333" s="156"/>
      <c r="B333" s="156"/>
    </row>
    <row r="334" spans="1:2" ht="15">
      <c r="A334" s="156"/>
      <c r="B334" s="156"/>
    </row>
    <row r="335" spans="1:2" ht="15">
      <c r="A335" s="156"/>
      <c r="B335" s="156"/>
    </row>
    <row r="336" spans="1:2" ht="15">
      <c r="A336" s="156"/>
      <c r="B336" s="156"/>
    </row>
    <row r="337" spans="1:2" ht="15">
      <c r="A337" s="156"/>
      <c r="B337" s="156"/>
    </row>
    <row r="338" spans="1:2" ht="15">
      <c r="A338" s="156"/>
      <c r="B338" s="156"/>
    </row>
    <row r="339" spans="1:2" ht="15">
      <c r="A339" s="156"/>
      <c r="B339" s="156"/>
    </row>
    <row r="340" spans="1:2" ht="15">
      <c r="A340" s="156"/>
      <c r="B340" s="156"/>
    </row>
    <row r="341" spans="1:2" ht="15">
      <c r="A341" s="156"/>
      <c r="B341" s="156"/>
    </row>
    <row r="342" spans="1:2" ht="15">
      <c r="A342" s="156"/>
      <c r="B342" s="156"/>
    </row>
    <row r="343" spans="1:2" ht="15">
      <c r="A343" s="156"/>
      <c r="B343" s="156"/>
    </row>
    <row r="344" spans="1:2" ht="15">
      <c r="A344" s="156"/>
      <c r="B344" s="156"/>
    </row>
    <row r="345" spans="1:2" ht="15">
      <c r="A345" s="156"/>
      <c r="B345" s="156"/>
    </row>
    <row r="346" spans="1:2" ht="15">
      <c r="A346" s="156"/>
      <c r="B346" s="156"/>
    </row>
    <row r="347" spans="1:2" ht="15">
      <c r="A347" s="156"/>
      <c r="B347" s="156"/>
    </row>
    <row r="348" spans="1:2" ht="15">
      <c r="A348" s="156"/>
      <c r="B348" s="156"/>
    </row>
    <row r="349" spans="1:2" ht="15">
      <c r="A349" s="156"/>
      <c r="B349" s="156"/>
    </row>
    <row r="350" spans="1:2" ht="15">
      <c r="A350" s="156"/>
      <c r="B350" s="156"/>
    </row>
    <row r="351" spans="1:2" ht="15">
      <c r="A351" s="156"/>
      <c r="B351" s="156"/>
    </row>
    <row r="352" spans="1:2" ht="15">
      <c r="A352" s="156"/>
      <c r="B352" s="156"/>
    </row>
    <row r="353" spans="1:2" ht="15">
      <c r="A353" s="156"/>
      <c r="B353" s="156"/>
    </row>
    <row r="354" spans="1:2" ht="15">
      <c r="A354" s="156"/>
      <c r="B354" s="156"/>
    </row>
    <row r="355" spans="1:2" ht="15">
      <c r="A355" s="156"/>
      <c r="B355" s="156"/>
    </row>
    <row r="356" spans="1:2" ht="15">
      <c r="A356" s="156"/>
      <c r="B356" s="156"/>
    </row>
    <row r="357" spans="1:2" ht="15">
      <c r="A357" s="156"/>
      <c r="B357" s="156"/>
    </row>
    <row r="358" spans="1:2" ht="15">
      <c r="A358" s="156"/>
      <c r="B358" s="156"/>
    </row>
    <row r="359" spans="1:2" ht="15">
      <c r="A359" s="156"/>
      <c r="B359" s="156"/>
    </row>
    <row r="360" spans="1:2" ht="15">
      <c r="A360" s="156"/>
      <c r="B360" s="156"/>
    </row>
    <row r="361" spans="1:2" ht="15">
      <c r="A361" s="156"/>
      <c r="B361" s="156"/>
    </row>
    <row r="362" spans="1:2" ht="15">
      <c r="A362" s="156"/>
      <c r="B362" s="156"/>
    </row>
    <row r="363" spans="1:2" ht="15">
      <c r="A363" s="156"/>
      <c r="B363" s="156"/>
    </row>
    <row r="364" spans="1:2" ht="15">
      <c r="A364" s="156"/>
      <c r="B364" s="156"/>
    </row>
    <row r="365" spans="1:2" ht="15">
      <c r="A365" s="156"/>
      <c r="B365" s="156"/>
    </row>
    <row r="366" spans="1:2" ht="15">
      <c r="A366" s="156"/>
      <c r="B366" s="156"/>
    </row>
    <row r="367" spans="1:2" ht="15">
      <c r="A367" s="156"/>
      <c r="B367" s="156"/>
    </row>
    <row r="368" spans="1:2" ht="15">
      <c r="A368" s="156"/>
      <c r="B368" s="156"/>
    </row>
    <row r="369" spans="1:2" ht="15">
      <c r="A369" s="156"/>
      <c r="B369" s="156"/>
    </row>
    <row r="370" spans="1:2" ht="15">
      <c r="A370" s="156"/>
      <c r="B370" s="156"/>
    </row>
    <row r="371" spans="1:2" ht="15">
      <c r="A371" s="156"/>
      <c r="B371" s="156"/>
    </row>
    <row r="372" spans="1:2" ht="15">
      <c r="A372" s="156"/>
      <c r="B372" s="156"/>
    </row>
    <row r="373" spans="1:2" ht="15">
      <c r="A373" s="156"/>
      <c r="B373" s="156"/>
    </row>
    <row r="374" spans="1:2" ht="15">
      <c r="A374" s="156"/>
      <c r="B374" s="156"/>
    </row>
    <row r="375" spans="1:2" ht="15">
      <c r="A375" s="156"/>
      <c r="B375" s="156"/>
    </row>
    <row r="376" spans="1:2" ht="15">
      <c r="A376" s="156"/>
      <c r="B376" s="156"/>
    </row>
    <row r="377" spans="1:2" ht="15">
      <c r="A377" s="156"/>
      <c r="B377" s="156"/>
    </row>
    <row r="378" spans="1:2" ht="15">
      <c r="A378" s="156"/>
      <c r="B378" s="156"/>
    </row>
    <row r="379" spans="1:2" ht="15">
      <c r="A379" s="156"/>
      <c r="B379" s="156"/>
    </row>
    <row r="380" spans="1:2" ht="15">
      <c r="A380" s="156"/>
      <c r="B380" s="156"/>
    </row>
    <row r="381" spans="1:2" ht="15">
      <c r="A381" s="156"/>
      <c r="B381" s="156"/>
    </row>
    <row r="382" spans="1:2" ht="15">
      <c r="A382" s="156"/>
      <c r="B382" s="156"/>
    </row>
    <row r="383" spans="1:2" ht="15">
      <c r="A383" s="156"/>
      <c r="B383" s="156"/>
    </row>
    <row r="384" spans="1:2" ht="15">
      <c r="A384" s="156"/>
      <c r="B384" s="156"/>
    </row>
    <row r="385" spans="1:2" ht="15">
      <c r="A385" s="156"/>
      <c r="B385" s="156"/>
    </row>
    <row r="386" spans="1:2" ht="15">
      <c r="A386" s="156"/>
      <c r="B386" s="156"/>
    </row>
    <row r="387" spans="1:2" ht="15">
      <c r="A387" s="156"/>
      <c r="B387" s="156"/>
    </row>
    <row r="388" spans="1:2" ht="15">
      <c r="A388" s="156"/>
      <c r="B388" s="156"/>
    </row>
    <row r="389" spans="1:2" ht="15">
      <c r="A389" s="156"/>
      <c r="B389" s="156"/>
    </row>
    <row r="390" spans="1:2" ht="15">
      <c r="A390" s="156"/>
      <c r="B390" s="156"/>
    </row>
    <row r="391" spans="1:2" ht="15">
      <c r="A391" s="156"/>
      <c r="B391" s="156"/>
    </row>
    <row r="392" spans="1:2" ht="15">
      <c r="A392" s="156"/>
      <c r="B392" s="156"/>
    </row>
    <row r="393" spans="1:2" ht="15">
      <c r="A393" s="156"/>
      <c r="B393" s="156"/>
    </row>
    <row r="394" spans="1:2" ht="15">
      <c r="A394" s="156"/>
      <c r="B394" s="156"/>
    </row>
    <row r="395" spans="1:2" ht="15">
      <c r="A395" s="156"/>
      <c r="B395" s="156"/>
    </row>
    <row r="396" spans="1:2" ht="15">
      <c r="A396" s="156"/>
      <c r="B396" s="156"/>
    </row>
    <row r="397" spans="1:2" ht="15">
      <c r="A397" s="156"/>
      <c r="B397" s="156"/>
    </row>
    <row r="398" spans="1:2" ht="15">
      <c r="A398" s="156"/>
      <c r="B398" s="156"/>
    </row>
    <row r="399" spans="1:2" ht="15">
      <c r="A399" s="156"/>
      <c r="B399" s="156"/>
    </row>
    <row r="400" spans="1:2" ht="15">
      <c r="A400" s="156"/>
      <c r="B400" s="156"/>
    </row>
    <row r="401" spans="1:2" ht="15">
      <c r="A401" s="156"/>
      <c r="B401" s="156"/>
    </row>
    <row r="402" spans="1:2" ht="15">
      <c r="A402" s="156"/>
      <c r="B402" s="156"/>
    </row>
    <row r="403" spans="1:2" ht="15">
      <c r="A403" s="156"/>
      <c r="B403" s="156"/>
    </row>
    <row r="404" spans="1:2" ht="15">
      <c r="A404" s="156"/>
      <c r="B404" s="156"/>
    </row>
    <row r="405" spans="1:2" ht="15">
      <c r="A405" s="156"/>
      <c r="B405" s="156"/>
    </row>
    <row r="406" spans="1:2" ht="15">
      <c r="A406" s="156"/>
      <c r="B406" s="156"/>
    </row>
    <row r="407" spans="1:2" ht="15">
      <c r="A407" s="156"/>
      <c r="B407" s="156"/>
    </row>
    <row r="408" spans="1:2" ht="15">
      <c r="A408" s="156"/>
      <c r="B408" s="156"/>
    </row>
    <row r="409" spans="1:2" ht="15">
      <c r="A409" s="156"/>
      <c r="B409" s="156"/>
    </row>
    <row r="410" spans="1:2" ht="15">
      <c r="A410" s="156"/>
      <c r="B410" s="156"/>
    </row>
    <row r="411" spans="1:2" ht="15">
      <c r="A411" s="156"/>
      <c r="B411" s="156"/>
    </row>
    <row r="412" spans="1:2" ht="15">
      <c r="A412" s="156"/>
      <c r="B412" s="156"/>
    </row>
    <row r="413" spans="1:2" ht="15">
      <c r="A413" s="156"/>
      <c r="B413" s="156"/>
    </row>
    <row r="414" spans="1:2" ht="15">
      <c r="A414" s="156"/>
      <c r="B414" s="156"/>
    </row>
    <row r="415" spans="1:2" ht="15">
      <c r="A415" s="156"/>
      <c r="B415" s="156"/>
    </row>
    <row r="416" spans="1:2" ht="15">
      <c r="A416" s="156"/>
      <c r="B416" s="156"/>
    </row>
    <row r="417" spans="1:2" ht="15">
      <c r="A417" s="156"/>
      <c r="B417" s="156"/>
    </row>
    <row r="418" spans="1:2" ht="15">
      <c r="A418" s="156"/>
      <c r="B418" s="156"/>
    </row>
    <row r="419" spans="1:2" ht="15">
      <c r="A419" s="156"/>
      <c r="B419" s="156"/>
    </row>
    <row r="420" spans="1:2" ht="15">
      <c r="A420" s="156"/>
      <c r="B420" s="156"/>
    </row>
    <row r="421" spans="1:2" ht="15">
      <c r="A421" s="156"/>
      <c r="B421" s="156"/>
    </row>
    <row r="422" spans="1:2" ht="15">
      <c r="A422" s="156"/>
      <c r="B422" s="156"/>
    </row>
    <row r="423" spans="1:2" ht="15">
      <c r="A423" s="156"/>
      <c r="B423" s="156"/>
    </row>
    <row r="424" spans="1:2" ht="15">
      <c r="A424" s="156"/>
      <c r="B424" s="156"/>
    </row>
    <row r="425" spans="1:2" ht="15">
      <c r="A425" s="156"/>
      <c r="B425" s="156"/>
    </row>
    <row r="426" spans="1:2" ht="15">
      <c r="A426" s="156"/>
      <c r="B426" s="156"/>
    </row>
    <row r="427" spans="1:2" ht="15">
      <c r="A427" s="156"/>
      <c r="B427" s="156"/>
    </row>
    <row r="428" spans="1:2" ht="15">
      <c r="A428" s="156"/>
      <c r="B428" s="156"/>
    </row>
    <row r="429" spans="1:2" ht="15">
      <c r="A429" s="156"/>
      <c r="B429" s="156"/>
    </row>
    <row r="430" spans="1:2" ht="15">
      <c r="A430" s="156"/>
      <c r="B430" s="156"/>
    </row>
    <row r="431" spans="1:2" ht="15">
      <c r="A431" s="156"/>
      <c r="B431" s="156"/>
    </row>
    <row r="432" spans="1:2" ht="15">
      <c r="A432" s="156"/>
      <c r="B432" s="156"/>
    </row>
    <row r="433" spans="1:2" ht="15">
      <c r="A433" s="156"/>
      <c r="B433" s="156"/>
    </row>
    <row r="434" spans="1:2" ht="15">
      <c r="A434" s="156"/>
      <c r="B434" s="156"/>
    </row>
    <row r="435" spans="1:2" ht="15">
      <c r="A435" s="156"/>
      <c r="B435" s="156"/>
    </row>
    <row r="436" spans="1:2" ht="15">
      <c r="A436" s="156"/>
      <c r="B436" s="156"/>
    </row>
    <row r="437" spans="1:2" ht="15">
      <c r="A437" s="156"/>
      <c r="B437" s="156"/>
    </row>
    <row r="438" spans="1:2" ht="15">
      <c r="A438" s="156"/>
      <c r="B438" s="156"/>
    </row>
    <row r="439" spans="1:2" ht="15">
      <c r="A439" s="156"/>
      <c r="B439" s="156"/>
    </row>
    <row r="440" spans="1:2" ht="15">
      <c r="A440" s="156"/>
      <c r="B440" s="156"/>
    </row>
    <row r="441" spans="1:2" ht="15">
      <c r="A441" s="156"/>
      <c r="B441" s="156"/>
    </row>
    <row r="442" spans="1:2" ht="15">
      <c r="A442" s="156"/>
      <c r="B442" s="156"/>
    </row>
    <row r="443" spans="1:2" ht="15">
      <c r="A443" s="156"/>
      <c r="B443" s="156"/>
    </row>
    <row r="444" spans="1:2" ht="15">
      <c r="A444" s="156"/>
      <c r="B444" s="156"/>
    </row>
    <row r="445" spans="1:2" ht="15">
      <c r="A445" s="156"/>
      <c r="B445" s="156"/>
    </row>
    <row r="446" spans="1:2" ht="15">
      <c r="A446" s="156"/>
      <c r="B446" s="156"/>
    </row>
    <row r="447" spans="1:2" ht="15">
      <c r="A447" s="156"/>
      <c r="B447" s="156"/>
    </row>
    <row r="448" spans="1:2" ht="15">
      <c r="A448" s="156"/>
      <c r="B448" s="156"/>
    </row>
    <row r="449" spans="1:2" ht="15">
      <c r="A449" s="156"/>
      <c r="B449" s="156"/>
    </row>
    <row r="450" spans="1:2" ht="15">
      <c r="A450" s="156"/>
      <c r="B450" s="156"/>
    </row>
    <row r="451" spans="1:2" ht="15">
      <c r="A451" s="156"/>
      <c r="B451" s="156"/>
    </row>
    <row r="452" spans="1:2" ht="15">
      <c r="A452" s="156"/>
      <c r="B452" s="156"/>
    </row>
    <row r="453" spans="1:2" ht="15">
      <c r="A453" s="156"/>
      <c r="B453" s="156"/>
    </row>
    <row r="454" spans="1:2" ht="15">
      <c r="A454" s="156"/>
      <c r="B454" s="156"/>
    </row>
    <row r="455" spans="1:2" ht="15">
      <c r="A455" s="156"/>
      <c r="B455" s="156"/>
    </row>
    <row r="456" spans="1:2" ht="15">
      <c r="A456" s="156"/>
      <c r="B456" s="156"/>
    </row>
    <row r="457" spans="1:2" ht="15">
      <c r="A457" s="156"/>
      <c r="B457" s="156"/>
    </row>
    <row r="458" spans="1:2" ht="15">
      <c r="A458" s="156"/>
      <c r="B458" s="156"/>
    </row>
    <row r="459" spans="1:2" ht="15">
      <c r="A459" s="156"/>
      <c r="B459" s="156"/>
    </row>
    <row r="460" spans="1:2" ht="15">
      <c r="A460" s="156"/>
      <c r="B460" s="156"/>
    </row>
    <row r="461" spans="1:2" ht="15">
      <c r="A461" s="156"/>
      <c r="B461" s="156"/>
    </row>
    <row r="462" spans="1:2" ht="15">
      <c r="A462" s="156"/>
      <c r="B462" s="156"/>
    </row>
    <row r="463" spans="1:2" ht="15">
      <c r="A463" s="156"/>
      <c r="B463" s="156"/>
    </row>
    <row r="464" spans="1:2" ht="15">
      <c r="A464" s="156"/>
      <c r="B464" s="156"/>
    </row>
    <row r="465" spans="1:2" ht="15">
      <c r="A465" s="156"/>
      <c r="B465" s="156"/>
    </row>
    <row r="466" spans="1:2" ht="15">
      <c r="A466" s="156"/>
      <c r="B466" s="156"/>
    </row>
    <row r="467" spans="1:2" ht="15">
      <c r="A467" s="156"/>
      <c r="B467" s="156"/>
    </row>
    <row r="468" spans="1:2" ht="15">
      <c r="A468" s="156"/>
      <c r="B468" s="156"/>
    </row>
    <row r="469" spans="1:2" ht="15">
      <c r="A469" s="156"/>
      <c r="B469" s="156"/>
    </row>
    <row r="470" spans="1:2" ht="15">
      <c r="A470" s="156"/>
      <c r="B470" s="156"/>
    </row>
    <row r="471" spans="1:2" ht="15">
      <c r="A471" s="156"/>
      <c r="B471" s="156"/>
    </row>
    <row r="472" spans="1:2" ht="15">
      <c r="A472" s="156"/>
      <c r="B472" s="156"/>
    </row>
    <row r="473" spans="1:2" ht="15">
      <c r="A473" s="156"/>
      <c r="B473" s="156"/>
    </row>
    <row r="474" spans="1:2" ht="15">
      <c r="A474" s="156"/>
      <c r="B474" s="156"/>
    </row>
    <row r="475" spans="1:2" ht="15">
      <c r="A475" s="156"/>
      <c r="B475" s="156"/>
    </row>
    <row r="476" spans="1:2" ht="15">
      <c r="A476" s="156"/>
      <c r="B476" s="156"/>
    </row>
    <row r="477" spans="1:2" ht="15">
      <c r="A477" s="156"/>
      <c r="B477" s="156"/>
    </row>
    <row r="478" spans="1:2" ht="15">
      <c r="A478" s="156"/>
      <c r="B478" s="156"/>
    </row>
    <row r="479" spans="1:2" ht="15">
      <c r="A479" s="156"/>
      <c r="B479" s="156"/>
    </row>
    <row r="480" spans="1:2" ht="15">
      <c r="A480" s="156"/>
      <c r="B480" s="156"/>
    </row>
    <row r="481" spans="1:2" ht="15">
      <c r="A481" s="156"/>
      <c r="B481" s="156"/>
    </row>
    <row r="482" spans="1:2" ht="15">
      <c r="A482" s="156"/>
      <c r="B482" s="156"/>
    </row>
    <row r="483" spans="1:2" ht="15">
      <c r="A483" s="156"/>
      <c r="B483" s="156"/>
    </row>
    <row r="484" spans="1:2" ht="15">
      <c r="A484" s="156"/>
      <c r="B484" s="156"/>
    </row>
    <row r="485" spans="1:2" ht="15">
      <c r="A485" s="156"/>
      <c r="B485" s="156"/>
    </row>
    <row r="486" spans="1:2" ht="15">
      <c r="A486" s="156"/>
      <c r="B486" s="156"/>
    </row>
    <row r="487" spans="1:2" ht="15">
      <c r="A487" s="156"/>
      <c r="B487" s="156"/>
    </row>
    <row r="488" spans="1:2" ht="15">
      <c r="A488" s="156"/>
      <c r="B488" s="156"/>
    </row>
    <row r="489" spans="1:2" ht="15">
      <c r="A489" s="156"/>
      <c r="B489" s="156"/>
    </row>
    <row r="490" spans="1:2" ht="15">
      <c r="A490" s="156"/>
      <c r="B490" s="156"/>
    </row>
    <row r="491" spans="1:2" ht="15">
      <c r="A491" s="156"/>
      <c r="B491" s="156"/>
    </row>
    <row r="492" spans="1:2" ht="15">
      <c r="A492" s="156"/>
      <c r="B492" s="156"/>
    </row>
    <row r="493" spans="1:2" ht="15">
      <c r="A493" s="156"/>
      <c r="B493" s="156"/>
    </row>
    <row r="494" spans="1:2" ht="15">
      <c r="A494" s="156"/>
      <c r="B494" s="156"/>
    </row>
    <row r="495" spans="1:2" ht="15">
      <c r="A495" s="156"/>
      <c r="B495" s="156"/>
    </row>
    <row r="496" spans="1:2" ht="15">
      <c r="A496" s="156"/>
      <c r="B496" s="156"/>
    </row>
    <row r="497" spans="1:2" ht="15">
      <c r="A497" s="156"/>
      <c r="B497" s="156"/>
    </row>
    <row r="498" spans="1:2" ht="15">
      <c r="A498" s="156"/>
      <c r="B498" s="156"/>
    </row>
    <row r="499" spans="1:2" ht="15">
      <c r="A499" s="156"/>
      <c r="B499" s="156"/>
    </row>
    <row r="500" spans="1:2" ht="15">
      <c r="A500" s="156"/>
      <c r="B500" s="156"/>
    </row>
    <row r="501" spans="1:2" ht="15">
      <c r="A501" s="156"/>
      <c r="B501" s="156"/>
    </row>
    <row r="502" spans="1:2" ht="15">
      <c r="A502" s="156"/>
      <c r="B502" s="156"/>
    </row>
    <row r="503" spans="1:2" ht="15">
      <c r="A503" s="156"/>
      <c r="B503" s="156"/>
    </row>
    <row r="504" spans="1:2" ht="15">
      <c r="A504" s="156"/>
      <c r="B504" s="156"/>
    </row>
    <row r="505" spans="1:2" ht="15">
      <c r="A505" s="156"/>
      <c r="B505" s="156"/>
    </row>
    <row r="506" spans="1:2" ht="15">
      <c r="A506" s="156"/>
      <c r="B506" s="156"/>
    </row>
    <row r="507" spans="1:2" ht="15">
      <c r="A507" s="156"/>
      <c r="B507" s="156"/>
    </row>
    <row r="508" spans="1:2" ht="15">
      <c r="A508" s="156"/>
      <c r="B508" s="156"/>
    </row>
    <row r="509" spans="1:2" ht="15">
      <c r="A509" s="156"/>
      <c r="B509" s="156"/>
    </row>
    <row r="510" spans="1:2" ht="15">
      <c r="A510" s="156"/>
      <c r="B510" s="156"/>
    </row>
    <row r="511" spans="1:2" ht="15">
      <c r="A511" s="156"/>
      <c r="B511" s="156"/>
    </row>
    <row r="512" spans="1:2" ht="15">
      <c r="A512" s="156"/>
      <c r="B512" s="156"/>
    </row>
    <row r="513" spans="1:2" ht="15">
      <c r="A513" s="156"/>
      <c r="B513" s="156"/>
    </row>
    <row r="514" spans="1:2" ht="15">
      <c r="A514" s="156"/>
      <c r="B514" s="156"/>
    </row>
    <row r="515" spans="1:2" ht="15">
      <c r="A515" s="156"/>
      <c r="B515" s="156"/>
    </row>
    <row r="516" spans="1:2" ht="15">
      <c r="A516" s="156"/>
      <c r="B516" s="156"/>
    </row>
    <row r="517" spans="1:2" ht="15">
      <c r="A517" s="156"/>
      <c r="B517" s="156"/>
    </row>
    <row r="518" spans="1:2" ht="15">
      <c r="A518" s="156"/>
      <c r="B518" s="156"/>
    </row>
    <row r="519" spans="1:2" ht="15">
      <c r="A519" s="156"/>
      <c r="B519" s="156"/>
    </row>
    <row r="520" spans="1:2" ht="15">
      <c r="A520" s="156"/>
      <c r="B520" s="156"/>
    </row>
    <row r="521" spans="1:2" ht="15">
      <c r="A521" s="156"/>
      <c r="B521" s="156"/>
    </row>
    <row r="522" spans="1:2" ht="15">
      <c r="A522" s="156"/>
      <c r="B522" s="156"/>
    </row>
    <row r="523" spans="1:2" ht="15">
      <c r="A523" s="156"/>
      <c r="B523" s="156"/>
    </row>
    <row r="524" spans="1:2" ht="15">
      <c r="A524" s="156"/>
      <c r="B524" s="156"/>
    </row>
    <row r="525" spans="1:2" ht="15">
      <c r="A525" s="156"/>
      <c r="B525" s="156"/>
    </row>
    <row r="526" spans="1:2" ht="15">
      <c r="A526" s="156"/>
      <c r="B526" s="156"/>
    </row>
    <row r="527" spans="1:2" ht="15">
      <c r="A527" s="156"/>
      <c r="B527" s="156"/>
    </row>
    <row r="528" spans="1:2" ht="15">
      <c r="A528" s="156"/>
      <c r="B528" s="156"/>
    </row>
    <row r="529" spans="1:2" ht="15">
      <c r="A529" s="156"/>
      <c r="B529" s="156"/>
    </row>
    <row r="530" spans="1:2" ht="15">
      <c r="A530" s="156"/>
      <c r="B530" s="156"/>
    </row>
    <row r="531" spans="1:2" ht="15">
      <c r="A531" s="156"/>
      <c r="B531" s="156"/>
    </row>
    <row r="532" spans="1:2" ht="15">
      <c r="A532" s="156"/>
      <c r="B532" s="156"/>
    </row>
    <row r="533" spans="1:2" ht="15">
      <c r="A533" s="156"/>
      <c r="B533" s="156"/>
    </row>
    <row r="534" spans="1:2" ht="15">
      <c r="A534" s="156"/>
      <c r="B534" s="156"/>
    </row>
    <row r="535" spans="1:2" ht="15">
      <c r="A535" s="156"/>
      <c r="B535" s="156"/>
    </row>
    <row r="536" spans="1:2" ht="15">
      <c r="A536" s="156"/>
      <c r="B536" s="156"/>
    </row>
    <row r="537" spans="1:2" ht="15">
      <c r="A537" s="156"/>
      <c r="B537" s="156"/>
    </row>
    <row r="538" spans="1:2" ht="15">
      <c r="A538" s="156"/>
      <c r="B538" s="156"/>
    </row>
    <row r="539" spans="1:2" ht="15">
      <c r="A539" s="156"/>
      <c r="B539" s="156"/>
    </row>
    <row r="540" spans="1:2" ht="15">
      <c r="A540" s="156"/>
      <c r="B540" s="156"/>
    </row>
    <row r="541" spans="1:2" ht="15">
      <c r="A541" s="156"/>
      <c r="B541" s="156"/>
    </row>
    <row r="542" spans="1:2" ht="15">
      <c r="A542" s="156"/>
      <c r="B542" s="156"/>
    </row>
    <row r="543" spans="1:2" ht="15">
      <c r="A543" s="156"/>
      <c r="B543" s="156"/>
    </row>
    <row r="544" spans="1:2" ht="15">
      <c r="A544" s="156"/>
      <c r="B544" s="156"/>
    </row>
    <row r="545" spans="1:2" ht="15">
      <c r="A545" s="156"/>
      <c r="B545" s="156"/>
    </row>
    <row r="546" spans="1:2" ht="15">
      <c r="A546" s="156"/>
      <c r="B546" s="156"/>
    </row>
    <row r="547" spans="1:2" ht="15">
      <c r="A547" s="156"/>
      <c r="B547" s="156"/>
    </row>
    <row r="548" spans="1:2" ht="15">
      <c r="A548" s="156"/>
      <c r="B548" s="156"/>
    </row>
    <row r="549" spans="1:2" ht="15">
      <c r="A549" s="156"/>
      <c r="B549" s="156"/>
    </row>
    <row r="550" spans="1:2" ht="15">
      <c r="A550" s="156"/>
      <c r="B550" s="156"/>
    </row>
    <row r="551" spans="1:2" ht="15">
      <c r="A551" s="156"/>
      <c r="B551" s="156"/>
    </row>
    <row r="552" spans="1:2" ht="15">
      <c r="A552" s="156"/>
      <c r="B552" s="156"/>
    </row>
    <row r="553" spans="1:2" ht="15">
      <c r="A553" s="156"/>
      <c r="B553" s="156"/>
    </row>
    <row r="554" spans="1:2" ht="15">
      <c r="A554" s="156"/>
      <c r="B554" s="156"/>
    </row>
    <row r="555" spans="1:2" ht="15">
      <c r="A555" s="156"/>
      <c r="B555" s="156"/>
    </row>
    <row r="556" spans="1:2" ht="15">
      <c r="A556" s="156"/>
      <c r="B556" s="156"/>
    </row>
    <row r="557" spans="1:2" ht="15">
      <c r="A557" s="156"/>
      <c r="B557" s="156"/>
    </row>
    <row r="558" spans="1:2" ht="15">
      <c r="A558" s="156"/>
      <c r="B558" s="156"/>
    </row>
    <row r="559" spans="1:2" ht="15">
      <c r="A559" s="156"/>
      <c r="B559" s="156"/>
    </row>
    <row r="560" spans="1:2" ht="15">
      <c r="A560" s="156"/>
      <c r="B560" s="156"/>
    </row>
    <row r="561" spans="1:2" ht="15">
      <c r="A561" s="156"/>
      <c r="B561" s="156"/>
    </row>
    <row r="562" spans="1:2" ht="15">
      <c r="A562" s="156"/>
      <c r="B562" s="156"/>
    </row>
    <row r="563" spans="1:2" ht="15">
      <c r="A563" s="156"/>
      <c r="B563" s="156"/>
    </row>
    <row r="564" spans="1:2" ht="15">
      <c r="A564" s="156"/>
      <c r="B564" s="156"/>
    </row>
    <row r="565" spans="1:2" ht="15">
      <c r="A565" s="156"/>
      <c r="B565" s="156"/>
    </row>
    <row r="566" spans="1:2" ht="15">
      <c r="A566" s="156"/>
      <c r="B566" s="156"/>
    </row>
    <row r="567" spans="1:2" ht="15">
      <c r="A567" s="156"/>
      <c r="B567" s="156"/>
    </row>
    <row r="568" spans="1:2" ht="15">
      <c r="A568" s="156"/>
      <c r="B568" s="156"/>
    </row>
    <row r="569" spans="1:2" ht="15">
      <c r="A569" s="156"/>
      <c r="B569" s="156"/>
    </row>
    <row r="570" spans="1:2" ht="15">
      <c r="A570" s="156"/>
      <c r="B570" s="156"/>
    </row>
    <row r="571" spans="1:2" ht="15">
      <c r="A571" s="156"/>
      <c r="B571" s="156"/>
    </row>
    <row r="572" spans="1:2" ht="15">
      <c r="A572" s="156"/>
      <c r="B572" s="156"/>
    </row>
    <row r="573" spans="1:2" ht="15">
      <c r="A573" s="156"/>
      <c r="B573" s="156"/>
    </row>
    <row r="574" spans="1:2" ht="15">
      <c r="A574" s="156"/>
      <c r="B574" s="156"/>
    </row>
    <row r="575" spans="1:2" ht="15">
      <c r="A575" s="156"/>
      <c r="B575" s="156"/>
    </row>
    <row r="576" spans="1:2" ht="15">
      <c r="A576" s="156"/>
      <c r="B576" s="156"/>
    </row>
    <row r="577" spans="1:2" ht="15">
      <c r="A577" s="156"/>
      <c r="B577" s="156"/>
    </row>
    <row r="578" spans="1:2" ht="15">
      <c r="A578" s="156"/>
      <c r="B578" s="156"/>
    </row>
    <row r="579" spans="1:2" ht="15">
      <c r="A579" s="156"/>
      <c r="B579" s="156"/>
    </row>
    <row r="580" spans="1:2" ht="15">
      <c r="A580" s="156"/>
      <c r="B580" s="156"/>
    </row>
    <row r="581" spans="1:2" ht="15">
      <c r="A581" s="156"/>
      <c r="B581" s="156"/>
    </row>
    <row r="582" spans="1:2" ht="15">
      <c r="A582" s="156"/>
      <c r="B582" s="156"/>
    </row>
    <row r="583" spans="1:2" ht="15">
      <c r="A583" s="156"/>
      <c r="B583" s="156"/>
    </row>
    <row r="584" spans="1:2" ht="15">
      <c r="A584" s="156"/>
      <c r="B584" s="156"/>
    </row>
    <row r="585" spans="1:2" ht="15">
      <c r="A585" s="156"/>
      <c r="B585" s="156"/>
    </row>
    <row r="586" spans="1:2" ht="15">
      <c r="A586" s="156"/>
      <c r="B586" s="156"/>
    </row>
    <row r="587" spans="1:2" ht="15">
      <c r="A587" s="156"/>
      <c r="B587" s="156"/>
    </row>
    <row r="588" spans="1:2" ht="15">
      <c r="A588" s="156"/>
      <c r="B588" s="156"/>
    </row>
    <row r="589" spans="1:2" ht="15">
      <c r="A589" s="156"/>
      <c r="B589" s="156"/>
    </row>
    <row r="590" spans="1:2" ht="15">
      <c r="A590" s="156"/>
      <c r="B590" s="156"/>
    </row>
    <row r="591" spans="1:2" ht="15">
      <c r="A591" s="156"/>
      <c r="B591" s="156"/>
    </row>
    <row r="592" spans="1:2" ht="15">
      <c r="A592" s="156"/>
      <c r="B592" s="156"/>
    </row>
    <row r="593" spans="1:2" ht="15">
      <c r="A593" s="156"/>
      <c r="B593" s="156"/>
    </row>
    <row r="594" spans="1:2" ht="15">
      <c r="A594" s="156"/>
      <c r="B594" s="156"/>
    </row>
    <row r="595" spans="1:2" ht="15">
      <c r="A595" s="156"/>
      <c r="B595" s="156"/>
    </row>
    <row r="596" spans="1:2" ht="15">
      <c r="A596" s="156"/>
      <c r="B596" s="156"/>
    </row>
    <row r="597" spans="1:2" ht="15">
      <c r="A597" s="156"/>
      <c r="B597" s="156"/>
    </row>
    <row r="598" spans="1:2" ht="15">
      <c r="A598" s="156"/>
      <c r="B598" s="156"/>
    </row>
    <row r="599" spans="1:2" ht="15">
      <c r="A599" s="156"/>
      <c r="B599" s="156"/>
    </row>
    <row r="600" spans="1:2" ht="15">
      <c r="A600" s="156"/>
      <c r="B600" s="156"/>
    </row>
    <row r="601" spans="1:2" ht="15">
      <c r="A601" s="156"/>
      <c r="B601" s="156"/>
    </row>
    <row r="602" spans="1:2" ht="15">
      <c r="A602" s="156"/>
      <c r="B602" s="156"/>
    </row>
    <row r="603" spans="1:2" ht="15">
      <c r="A603" s="156"/>
      <c r="B603" s="156"/>
    </row>
    <row r="604" spans="1:2" ht="15">
      <c r="A604" s="156"/>
      <c r="B604" s="156"/>
    </row>
    <row r="605" spans="1:2" ht="15">
      <c r="A605" s="156"/>
      <c r="B605" s="156"/>
    </row>
    <row r="606" spans="1:2" ht="15">
      <c r="A606" s="156"/>
      <c r="B606" s="156"/>
    </row>
    <row r="607" spans="1:2" ht="15">
      <c r="A607" s="156"/>
      <c r="B607" s="156"/>
    </row>
    <row r="608" spans="1:2" ht="15">
      <c r="A608" s="156"/>
      <c r="B608" s="156"/>
    </row>
    <row r="609" spans="1:2" ht="15">
      <c r="A609" s="156"/>
      <c r="B609" s="156"/>
    </row>
    <row r="610" spans="1:2" ht="15">
      <c r="A610" s="156"/>
      <c r="B610" s="156"/>
    </row>
    <row r="611" spans="1:2" ht="15">
      <c r="A611" s="156"/>
      <c r="B611" s="156"/>
    </row>
    <row r="612" spans="1:2" ht="15">
      <c r="A612" s="156"/>
      <c r="B612" s="156"/>
    </row>
    <row r="613" spans="1:2" ht="15">
      <c r="A613" s="156"/>
      <c r="B613" s="156"/>
    </row>
    <row r="614" spans="1:2" ht="15">
      <c r="A614" s="156"/>
      <c r="B614" s="156"/>
    </row>
    <row r="615" spans="1:2" ht="15">
      <c r="A615" s="156"/>
      <c r="B615" s="156"/>
    </row>
    <row r="616" spans="1:2" ht="15">
      <c r="A616" s="156"/>
      <c r="B616" s="156"/>
    </row>
    <row r="617" spans="1:2" ht="15">
      <c r="A617" s="156"/>
      <c r="B617" s="156"/>
    </row>
    <row r="618" spans="1:2" ht="15">
      <c r="A618" s="156"/>
      <c r="B618" s="156"/>
    </row>
    <row r="619" spans="1:2" ht="15">
      <c r="A619" s="156"/>
      <c r="B619" s="156"/>
    </row>
    <row r="620" spans="1:2" ht="15">
      <c r="A620" s="156"/>
      <c r="B620" s="156"/>
    </row>
    <row r="621" spans="1:2" ht="15">
      <c r="A621" s="156"/>
      <c r="B621" s="156"/>
    </row>
    <row r="622" spans="1:2" ht="15">
      <c r="A622" s="156"/>
      <c r="B622" s="156"/>
    </row>
    <row r="623" spans="1:2" ht="15">
      <c r="A623" s="156"/>
      <c r="B623" s="156"/>
    </row>
    <row r="624" spans="1:2" ht="15">
      <c r="A624" s="156"/>
      <c r="B624" s="156"/>
    </row>
    <row r="625" spans="1:2" ht="15">
      <c r="A625" s="156"/>
      <c r="B625" s="156"/>
    </row>
    <row r="626" spans="1:2" ht="15">
      <c r="A626" s="156"/>
      <c r="B626" s="156"/>
    </row>
    <row r="627" spans="1:2" ht="15">
      <c r="A627" s="156"/>
      <c r="B627" s="156"/>
    </row>
    <row r="628" spans="1:2" ht="15">
      <c r="A628" s="156"/>
      <c r="B628" s="156"/>
    </row>
    <row r="629" spans="1:2" ht="15">
      <c r="A629" s="156"/>
      <c r="B629" s="156"/>
    </row>
    <row r="630" spans="1:2" ht="15">
      <c r="A630" s="156"/>
      <c r="B630" s="156"/>
    </row>
    <row r="631" spans="1:2" ht="15">
      <c r="A631" s="156"/>
      <c r="B631" s="156"/>
    </row>
    <row r="632" spans="1:2" ht="15">
      <c r="A632" s="156"/>
      <c r="B632" s="156"/>
    </row>
    <row r="633" spans="1:2" ht="15">
      <c r="A633" s="156"/>
      <c r="B633" s="156"/>
    </row>
    <row r="634" spans="1:2" ht="15">
      <c r="A634" s="156"/>
      <c r="B634" s="156"/>
    </row>
    <row r="635" spans="1:2" ht="15">
      <c r="A635" s="156"/>
      <c r="B635" s="156"/>
    </row>
    <row r="636" spans="1:2" ht="15">
      <c r="A636" s="156"/>
      <c r="B636" s="156"/>
    </row>
    <row r="637" spans="1:2" ht="15">
      <c r="A637" s="156"/>
      <c r="B637" s="156"/>
    </row>
    <row r="638" spans="1:2" ht="15">
      <c r="A638" s="156"/>
      <c r="B638" s="156"/>
    </row>
    <row r="639" spans="1:2" ht="15">
      <c r="A639" s="156"/>
      <c r="B639" s="156"/>
    </row>
    <row r="640" spans="1:2" ht="15">
      <c r="A640" s="156"/>
      <c r="B640" s="156"/>
    </row>
    <row r="641" spans="1:2" ht="15">
      <c r="A641" s="156"/>
      <c r="B641" s="156"/>
    </row>
    <row r="642" spans="1:2" ht="15">
      <c r="A642" s="156"/>
      <c r="B642" s="156"/>
    </row>
    <row r="643" spans="1:2" ht="15">
      <c r="A643" s="156"/>
      <c r="B643" s="156"/>
    </row>
    <row r="644" spans="1:2" ht="15">
      <c r="A644" s="156"/>
      <c r="B644" s="156"/>
    </row>
    <row r="645" spans="1:2" ht="15">
      <c r="A645" s="156"/>
      <c r="B645" s="156"/>
    </row>
    <row r="646" spans="1:2" ht="15">
      <c r="A646" s="156"/>
      <c r="B646" s="156"/>
    </row>
    <row r="647" spans="1:2" ht="15">
      <c r="A647" s="156"/>
      <c r="B647" s="156"/>
    </row>
    <row r="648" spans="1:2" ht="15">
      <c r="A648" s="156"/>
      <c r="B648" s="156"/>
    </row>
    <row r="649" spans="1:2" ht="15">
      <c r="A649" s="156"/>
      <c r="B649" s="156"/>
    </row>
    <row r="650" spans="1:2" ht="15">
      <c r="A650" s="156"/>
      <c r="B650" s="156"/>
    </row>
    <row r="651" spans="1:2" ht="15">
      <c r="A651" s="156"/>
      <c r="B651" s="156"/>
    </row>
    <row r="652" spans="1:2" ht="15">
      <c r="A652" s="156"/>
      <c r="B652" s="156"/>
    </row>
    <row r="653" spans="1:2" ht="15">
      <c r="A653" s="156"/>
      <c r="B653" s="156"/>
    </row>
    <row r="654" spans="1:2" ht="15">
      <c r="A654" s="156"/>
      <c r="B654" s="156"/>
    </row>
    <row r="655" spans="1:2" ht="15">
      <c r="A655" s="156"/>
      <c r="B655" s="156"/>
    </row>
    <row r="656" spans="1:2" ht="15">
      <c r="A656" s="156"/>
      <c r="B656" s="156"/>
    </row>
    <row r="657" spans="1:2" ht="15">
      <c r="A657" s="156"/>
      <c r="B657" s="156"/>
    </row>
    <row r="658" spans="1:2" ht="15">
      <c r="A658" s="156"/>
      <c r="B658" s="156"/>
    </row>
    <row r="659" spans="1:2" ht="15">
      <c r="A659" s="156"/>
      <c r="B659" s="156"/>
    </row>
    <row r="660" spans="1:2" ht="15">
      <c r="A660" s="156"/>
      <c r="B660" s="156"/>
    </row>
    <row r="661" spans="1:2" ht="15">
      <c r="A661" s="156"/>
      <c r="B661" s="156"/>
    </row>
    <row r="662" spans="1:2" ht="15">
      <c r="A662" s="156"/>
      <c r="B662" s="156"/>
    </row>
    <row r="663" spans="1:2" ht="15">
      <c r="A663" s="156"/>
      <c r="B663" s="156"/>
    </row>
    <row r="664" spans="1:2" ht="15">
      <c r="A664" s="156"/>
      <c r="B664" s="156"/>
    </row>
    <row r="665" spans="1:2" ht="15">
      <c r="A665" s="156"/>
      <c r="B665" s="156"/>
    </row>
    <row r="666" spans="1:2" ht="15">
      <c r="A666" s="156"/>
      <c r="B666" s="156"/>
    </row>
    <row r="667" spans="1:2" ht="15">
      <c r="A667" s="156"/>
      <c r="B667" s="156"/>
    </row>
    <row r="668" spans="1:2" ht="15">
      <c r="A668" s="156"/>
      <c r="B668" s="156"/>
    </row>
    <row r="669" spans="1:2" ht="15">
      <c r="A669" s="156"/>
      <c r="B669" s="156"/>
    </row>
    <row r="670" spans="1:2" ht="15">
      <c r="A670" s="156"/>
      <c r="B670" s="156"/>
    </row>
    <row r="671" spans="1:2" ht="15">
      <c r="A671" s="156"/>
      <c r="B671" s="156"/>
    </row>
    <row r="672" spans="1:2" ht="15">
      <c r="A672" s="156"/>
      <c r="B672" s="156"/>
    </row>
    <row r="673" spans="1:2" ht="15">
      <c r="A673" s="156"/>
      <c r="B673" s="156"/>
    </row>
    <row r="674" spans="1:2" ht="15">
      <c r="A674" s="156"/>
      <c r="B674" s="156"/>
    </row>
    <row r="675" spans="1:2" ht="15">
      <c r="A675" s="156"/>
      <c r="B675" s="156"/>
    </row>
    <row r="676" spans="1:2" ht="15">
      <c r="A676" s="156"/>
      <c r="B676" s="156"/>
    </row>
    <row r="677" spans="1:2" ht="15">
      <c r="A677" s="156"/>
      <c r="B677" s="156"/>
    </row>
    <row r="678" spans="1:2" ht="15">
      <c r="A678" s="156"/>
      <c r="B678" s="156"/>
    </row>
    <row r="679" spans="1:2" ht="15">
      <c r="A679" s="156"/>
      <c r="B679" s="156"/>
    </row>
    <row r="680" spans="1:2" ht="15">
      <c r="A680" s="156"/>
      <c r="B680" s="156"/>
    </row>
    <row r="681" spans="1:2" ht="15">
      <c r="A681" s="156"/>
      <c r="B681" s="156"/>
    </row>
    <row r="682" spans="1:2" ht="15">
      <c r="A682" s="156"/>
      <c r="B682" s="156"/>
    </row>
    <row r="683" spans="1:2" ht="15">
      <c r="A683" s="156"/>
      <c r="B683" s="156"/>
    </row>
    <row r="684" spans="1:2" ht="15">
      <c r="A684" s="156"/>
      <c r="B684" s="156"/>
    </row>
    <row r="685" spans="1:2" ht="15">
      <c r="A685" s="156"/>
      <c r="B685" s="156"/>
    </row>
    <row r="686" spans="1:2" ht="15">
      <c r="A686" s="156"/>
      <c r="B686" s="156"/>
    </row>
    <row r="687" spans="1:2" ht="15">
      <c r="A687" s="156"/>
      <c r="B687" s="156"/>
    </row>
    <row r="688" spans="1:2" ht="15">
      <c r="A688" s="156"/>
      <c r="B688" s="156"/>
    </row>
    <row r="689" spans="1:2" ht="15">
      <c r="A689" s="156"/>
      <c r="B689" s="156"/>
    </row>
    <row r="690" spans="1:2" ht="15">
      <c r="A690" s="156"/>
      <c r="B690" s="156"/>
    </row>
    <row r="691" spans="1:2" ht="15">
      <c r="A691" s="156"/>
      <c r="B691" s="156"/>
    </row>
    <row r="692" spans="1:2" ht="15">
      <c r="A692" s="156"/>
      <c r="B692" s="156"/>
    </row>
    <row r="693" spans="1:2" ht="15">
      <c r="A693" s="156"/>
      <c r="B693" s="156"/>
    </row>
    <row r="694" spans="1:2" ht="15">
      <c r="A694" s="156"/>
      <c r="B694" s="156"/>
    </row>
    <row r="695" spans="1:2" ht="15">
      <c r="A695" s="156"/>
      <c r="B695" s="156"/>
    </row>
    <row r="696" spans="1:2" ht="15">
      <c r="A696" s="156"/>
      <c r="B696" s="156"/>
    </row>
    <row r="697" spans="1:2" ht="15">
      <c r="A697" s="156"/>
      <c r="B697" s="156"/>
    </row>
    <row r="698" spans="1:2" ht="15">
      <c r="A698" s="156"/>
      <c r="B698" s="156"/>
    </row>
    <row r="699" spans="1:2" ht="15">
      <c r="A699" s="156"/>
      <c r="B699" s="156"/>
    </row>
    <row r="700" spans="1:2" ht="15">
      <c r="A700" s="156"/>
      <c r="B700" s="156"/>
    </row>
    <row r="701" spans="1:2" ht="15">
      <c r="A701" s="156"/>
      <c r="B701" s="156"/>
    </row>
    <row r="702" spans="1:2" ht="15">
      <c r="A702" s="156"/>
      <c r="B702" s="156"/>
    </row>
    <row r="703" spans="1:2" ht="15">
      <c r="A703" s="156"/>
      <c r="B703" s="156"/>
    </row>
    <row r="704" spans="1:2" ht="15">
      <c r="A704" s="156"/>
      <c r="B704" s="156"/>
    </row>
    <row r="705" spans="1:2" ht="15">
      <c r="A705" s="156"/>
      <c r="B705" s="156"/>
    </row>
    <row r="706" spans="1:2" ht="15">
      <c r="A706" s="156"/>
      <c r="B706" s="156"/>
    </row>
    <row r="707" ht="15">
      <c r="B707" s="159"/>
    </row>
  </sheetData>
  <sheetProtection/>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U14"/>
  <sheetViews>
    <sheetView zoomScale="80" zoomScaleNormal="80" zoomScalePageLayoutView="0" workbookViewId="0" topLeftCell="A1">
      <selection activeCell="A8" sqref="A8"/>
    </sheetView>
  </sheetViews>
  <sheetFormatPr defaultColWidth="11.421875" defaultRowHeight="15"/>
  <cols>
    <col min="1" max="1" width="1.8515625" style="113" customWidth="1"/>
    <col min="2" max="2" width="8.57421875" style="113" customWidth="1"/>
    <col min="3" max="3" width="29.00390625" style="113" customWidth="1"/>
    <col min="4" max="4" width="14.57421875" style="113" customWidth="1"/>
    <col min="5" max="5" width="14.7109375" style="113" customWidth="1"/>
    <col min="6" max="6" width="23.57421875" style="113" customWidth="1"/>
    <col min="7" max="11" width="11.28125" style="113" customWidth="1"/>
    <col min="12" max="13" width="14.28125" style="113" customWidth="1"/>
    <col min="14" max="14" width="16.140625" style="113" customWidth="1"/>
    <col min="15" max="15" width="31.8515625" style="113" customWidth="1"/>
    <col min="16" max="16384" width="11.421875" style="113" customWidth="1"/>
  </cols>
  <sheetData>
    <row r="2" spans="2:13" s="111" customFormat="1" ht="21.75" customHeight="1">
      <c r="B2" s="248"/>
      <c r="C2" s="248"/>
      <c r="D2" s="249" t="s">
        <v>247</v>
      </c>
      <c r="E2" s="250"/>
      <c r="F2" s="250"/>
      <c r="G2" s="250"/>
      <c r="H2" s="250"/>
      <c r="I2" s="250"/>
      <c r="J2" s="250"/>
      <c r="K2" s="251"/>
      <c r="L2" s="161"/>
      <c r="M2" s="161"/>
    </row>
    <row r="3" spans="2:13" s="111" customFormat="1" ht="18" customHeight="1">
      <c r="B3" s="248"/>
      <c r="C3" s="248"/>
      <c r="D3" s="249" t="s">
        <v>15</v>
      </c>
      <c r="E3" s="250"/>
      <c r="F3" s="250"/>
      <c r="G3" s="250"/>
      <c r="H3" s="250"/>
      <c r="I3" s="250"/>
      <c r="J3" s="250"/>
      <c r="K3" s="251"/>
      <c r="L3" s="161"/>
      <c r="M3" s="161"/>
    </row>
    <row r="4" spans="2:13" s="111" customFormat="1" ht="18" customHeight="1">
      <c r="B4" s="248"/>
      <c r="C4" s="248"/>
      <c r="D4" s="249" t="s">
        <v>217</v>
      </c>
      <c r="E4" s="250"/>
      <c r="F4" s="250"/>
      <c r="G4" s="250"/>
      <c r="H4" s="250"/>
      <c r="I4" s="250"/>
      <c r="J4" s="250"/>
      <c r="K4" s="251"/>
      <c r="L4" s="161"/>
      <c r="M4" s="161"/>
    </row>
    <row r="5" spans="2:13" s="111" customFormat="1" ht="18" customHeight="1">
      <c r="B5" s="248"/>
      <c r="C5" s="248"/>
      <c r="D5" s="252" t="s">
        <v>272</v>
      </c>
      <c r="E5" s="253"/>
      <c r="F5" s="253"/>
      <c r="G5" s="254"/>
      <c r="H5" s="255" t="s">
        <v>524</v>
      </c>
      <c r="I5" s="255"/>
      <c r="J5" s="255"/>
      <c r="K5" s="255"/>
      <c r="L5" s="162"/>
      <c r="M5" s="162"/>
    </row>
    <row r="6" s="111" customFormat="1" ht="33.75" customHeight="1" thickBot="1"/>
    <row r="7" spans="1:21" ht="24.75" customHeight="1" thickBot="1">
      <c r="A7" s="112"/>
      <c r="B7" s="256" t="s">
        <v>23</v>
      </c>
      <c r="C7" s="257"/>
      <c r="D7" s="258" t="str">
        <f>+Metas_Magnitud!C7</f>
        <v>SUBSECRETARIA DE GESTION DE LA MOVILIDAD</v>
      </c>
      <c r="E7" s="259"/>
      <c r="F7" s="260"/>
      <c r="G7" s="111"/>
      <c r="H7" s="111"/>
      <c r="I7" s="111"/>
      <c r="J7" s="111"/>
      <c r="K7" s="111"/>
      <c r="L7" s="111"/>
      <c r="M7" s="111"/>
      <c r="N7" s="111"/>
      <c r="O7" s="111"/>
      <c r="P7" s="111"/>
      <c r="Q7" s="111"/>
      <c r="R7" s="111"/>
      <c r="S7" s="111"/>
      <c r="T7" s="111"/>
      <c r="U7" s="111"/>
    </row>
    <row r="8" spans="1:21" ht="30" customHeight="1" thickBot="1">
      <c r="A8" s="112"/>
      <c r="B8" s="256" t="s">
        <v>273</v>
      </c>
      <c r="C8" s="257"/>
      <c r="D8" s="256" t="s">
        <v>253</v>
      </c>
      <c r="E8" s="261"/>
      <c r="F8" s="257"/>
      <c r="G8" s="111"/>
      <c r="H8" s="111"/>
      <c r="I8" s="111"/>
      <c r="J8" s="111"/>
      <c r="K8" s="111"/>
      <c r="L8" s="111"/>
      <c r="M8" s="111"/>
      <c r="N8" s="111"/>
      <c r="O8" s="111"/>
      <c r="P8" s="111"/>
      <c r="Q8" s="111"/>
      <c r="R8" s="111"/>
      <c r="S8" s="111"/>
      <c r="T8" s="111"/>
      <c r="U8" s="111"/>
    </row>
    <row r="9" spans="1:21" ht="24.75" customHeight="1">
      <c r="A9" s="112"/>
      <c r="B9" s="111"/>
      <c r="C9" s="111"/>
      <c r="D9" s="111"/>
      <c r="E9" s="111"/>
      <c r="F9" s="111"/>
      <c r="G9" s="111"/>
      <c r="H9" s="111"/>
      <c r="I9" s="111"/>
      <c r="J9" s="111"/>
      <c r="K9" s="111"/>
      <c r="L9" s="111"/>
      <c r="M9" s="111"/>
      <c r="N9" s="111"/>
      <c r="O9" s="111"/>
      <c r="P9" s="111"/>
      <c r="Q9" s="111"/>
      <c r="R9" s="111"/>
      <c r="S9" s="111"/>
      <c r="T9" s="111"/>
      <c r="U9" s="111"/>
    </row>
    <row r="10" spans="2:21" s="114" customFormat="1" ht="36.75" customHeight="1">
      <c r="B10" s="262" t="s">
        <v>274</v>
      </c>
      <c r="C10" s="262"/>
      <c r="D10" s="262"/>
      <c r="E10" s="262"/>
      <c r="F10" s="262"/>
      <c r="G10" s="262"/>
      <c r="H10" s="262"/>
      <c r="I10" s="262"/>
      <c r="J10" s="262"/>
      <c r="K10" s="262"/>
      <c r="L10" s="263" t="s">
        <v>501</v>
      </c>
      <c r="M10" s="264"/>
      <c r="N10" s="265"/>
      <c r="O10" s="111"/>
      <c r="P10" s="111"/>
      <c r="Q10" s="111"/>
      <c r="R10" s="111"/>
      <c r="S10" s="111"/>
      <c r="T10" s="111"/>
      <c r="U10" s="111"/>
    </row>
    <row r="11" spans="2:21" s="114" customFormat="1" ht="38.25" customHeight="1">
      <c r="B11" s="115" t="s">
        <v>7</v>
      </c>
      <c r="C11" s="115" t="s">
        <v>102</v>
      </c>
      <c r="D11" s="115" t="s">
        <v>276</v>
      </c>
      <c r="E11" s="115" t="s">
        <v>277</v>
      </c>
      <c r="F11" s="115" t="s">
        <v>278</v>
      </c>
      <c r="G11" s="115" t="s">
        <v>293</v>
      </c>
      <c r="H11" s="115" t="s">
        <v>294</v>
      </c>
      <c r="I11" s="115" t="s">
        <v>295</v>
      </c>
      <c r="J11" s="115" t="s">
        <v>296</v>
      </c>
      <c r="K11" s="115" t="s">
        <v>297</v>
      </c>
      <c r="L11" s="137" t="s">
        <v>502</v>
      </c>
      <c r="M11" s="137" t="s">
        <v>503</v>
      </c>
      <c r="N11" s="163" t="s">
        <v>275</v>
      </c>
      <c r="O11" s="111"/>
      <c r="P11" s="111"/>
      <c r="Q11" s="111"/>
      <c r="R11" s="111"/>
      <c r="S11" s="111"/>
      <c r="T11" s="111"/>
      <c r="U11" s="111"/>
    </row>
    <row r="12" spans="2:15" s="116" customFormat="1" ht="82.5" customHeight="1">
      <c r="B12" s="118">
        <v>1</v>
      </c>
      <c r="C12" s="117" t="str">
        <f>+'HV 1'!E9</f>
        <v>1. Alcanzar al 95 % la ejecución presupuestal de los proyectos de inversión de la Subsecretaría de Gestion de la Movilidad</v>
      </c>
      <c r="D12" s="118" t="s">
        <v>125</v>
      </c>
      <c r="E12" s="119" t="s">
        <v>279</v>
      </c>
      <c r="F12" s="120">
        <v>0.95</v>
      </c>
      <c r="G12" s="121" t="s">
        <v>207</v>
      </c>
      <c r="H12" s="121">
        <v>0.9797</v>
      </c>
      <c r="I12" s="132">
        <v>0.9766</v>
      </c>
      <c r="J12" s="132">
        <v>0.9263</v>
      </c>
      <c r="K12" s="122">
        <v>0.95</v>
      </c>
      <c r="L12" s="122">
        <f>+Metas_Magnitud!U15</f>
        <v>0.3433574867484816</v>
      </c>
      <c r="M12" s="122">
        <f>+AVERAGE(H12:J12,L12)</f>
        <v>0.8064893716871204</v>
      </c>
      <c r="N12" s="123">
        <f>+M12/F12</f>
        <v>0.8489361807232847</v>
      </c>
      <c r="O12" s="124"/>
    </row>
    <row r="13" spans="2:15" s="116" customFormat="1" ht="82.5" customHeight="1">
      <c r="B13" s="118">
        <v>2</v>
      </c>
      <c r="C13" s="117" t="str">
        <f>+'HV 2'!E9</f>
        <v>2. Alcanzar al 90 % la ejecución del PAC programado de vigencia y reserva por la Subsecretaría de Gestion de la Movilidad de los proyectos de inversion a su cargo.</v>
      </c>
      <c r="D13" s="118" t="s">
        <v>125</v>
      </c>
      <c r="E13" s="119" t="s">
        <v>279</v>
      </c>
      <c r="F13" s="120">
        <v>0.9</v>
      </c>
      <c r="G13" s="121" t="s">
        <v>207</v>
      </c>
      <c r="H13" s="121">
        <v>0.8964</v>
      </c>
      <c r="I13" s="132">
        <v>0.8886</v>
      </c>
      <c r="J13" s="132">
        <v>0.8406</v>
      </c>
      <c r="K13" s="122">
        <v>0.9</v>
      </c>
      <c r="L13" s="122">
        <f>+Metas_Magnitud!U18</f>
        <v>0.6946261290517163</v>
      </c>
      <c r="M13" s="122">
        <f>+AVERAGE(H13:J13,L13)</f>
        <v>0.8300565322629291</v>
      </c>
      <c r="N13" s="123">
        <f>+M13/F13</f>
        <v>0.9222850358476989</v>
      </c>
      <c r="O13" s="124"/>
    </row>
    <row r="14" spans="2:15" s="116" customFormat="1" ht="82.5" customHeight="1">
      <c r="B14" s="118">
        <v>3</v>
      </c>
      <c r="C14" s="117" t="str">
        <f>+'HV 3_PAAC'!F9</f>
        <v>3. Realizar el 100% de las actividades programadas en el Plan Anticorrupción y de Atención al Ciudadano de la vigencia por la Subsecretaria de Gestión de la Movilidad</v>
      </c>
      <c r="D14" s="118" t="s">
        <v>125</v>
      </c>
      <c r="E14" s="119" t="s">
        <v>279</v>
      </c>
      <c r="F14" s="120">
        <v>1</v>
      </c>
      <c r="G14" s="121" t="s">
        <v>207</v>
      </c>
      <c r="H14" s="121" t="s">
        <v>207</v>
      </c>
      <c r="I14" s="121">
        <v>1</v>
      </c>
      <c r="J14" s="132">
        <v>1</v>
      </c>
      <c r="K14" s="122">
        <v>1</v>
      </c>
      <c r="L14" s="122">
        <f>+Metas_Magnitud!U21</f>
        <v>0.3333333333333333</v>
      </c>
      <c r="M14" s="122">
        <f>+AVERAGE(I14:J14,L14)</f>
        <v>0.7777777777777778</v>
      </c>
      <c r="N14" s="123">
        <f>+M14/F14</f>
        <v>0.7777777777777778</v>
      </c>
      <c r="O14" s="124"/>
    </row>
  </sheetData>
  <sheetProtection formatCells="0" formatColumns="0" formatRows="0"/>
  <mergeCells count="12">
    <mergeCell ref="B7:C7"/>
    <mergeCell ref="D7:F7"/>
    <mergeCell ref="B8:C8"/>
    <mergeCell ref="D8:F8"/>
    <mergeCell ref="B10:K10"/>
    <mergeCell ref="L10:N10"/>
    <mergeCell ref="B2:C5"/>
    <mergeCell ref="D2:K2"/>
    <mergeCell ref="D3:K3"/>
    <mergeCell ref="D4:K4"/>
    <mergeCell ref="D5:G5"/>
    <mergeCell ref="H5:K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58"/>
  <sheetViews>
    <sheetView zoomScale="90" zoomScaleNormal="90" zoomScalePageLayoutView="0" workbookViewId="0" topLeftCell="A29">
      <selection activeCell="F25" sqref="F25:H25"/>
    </sheetView>
  </sheetViews>
  <sheetFormatPr defaultColWidth="11.421875" defaultRowHeight="15"/>
  <cols>
    <col min="1" max="1" width="23.00390625" style="36" customWidth="1"/>
    <col min="2" max="2" width="18.00390625" style="36" customWidth="1"/>
    <col min="3" max="3" width="20.8515625" style="36" customWidth="1"/>
    <col min="4" max="4" width="22.421875" style="36" customWidth="1"/>
    <col min="5" max="5" width="16.421875" style="36" customWidth="1"/>
    <col min="6" max="6" width="20.140625" style="36" customWidth="1"/>
    <col min="7" max="7" width="16.8515625" style="36" customWidth="1"/>
    <col min="8" max="8" width="16.7109375" style="36" customWidth="1"/>
    <col min="11" max="11" width="13.28125" style="0" bestFit="1" customWidth="1"/>
    <col min="12" max="12" width="34.421875" style="0" customWidth="1"/>
    <col min="13" max="14" width="11.421875" style="29" customWidth="1"/>
    <col min="15" max="16" width="11.421875" style="30" customWidth="1"/>
    <col min="17" max="17" width="11.421875" style="23" customWidth="1"/>
  </cols>
  <sheetData>
    <row r="1" spans="1:8" ht="5.25" customHeight="1" thickBot="1">
      <c r="A1" s="33"/>
      <c r="B1" s="34"/>
      <c r="C1" s="34"/>
      <c r="D1" s="34"/>
      <c r="E1" s="34"/>
      <c r="F1" s="35"/>
      <c r="G1" s="34"/>
      <c r="H1" s="34"/>
    </row>
    <row r="2" spans="1:13" ht="31.5" customHeight="1">
      <c r="A2" s="376"/>
      <c r="B2" s="379" t="s">
        <v>249</v>
      </c>
      <c r="C2" s="379"/>
      <c r="D2" s="379"/>
      <c r="E2" s="379"/>
      <c r="F2" s="379"/>
      <c r="G2" s="379"/>
      <c r="H2" s="380"/>
      <c r="M2" s="31" t="s">
        <v>181</v>
      </c>
    </row>
    <row r="3" spans="1:13" ht="19.5" customHeight="1">
      <c r="A3" s="377"/>
      <c r="B3" s="378" t="s">
        <v>15</v>
      </c>
      <c r="C3" s="378"/>
      <c r="D3" s="378"/>
      <c r="E3" s="378"/>
      <c r="F3" s="378"/>
      <c r="G3" s="378"/>
      <c r="H3" s="381"/>
      <c r="M3" s="31" t="s">
        <v>182</v>
      </c>
    </row>
    <row r="4" spans="1:13" ht="19.5" customHeight="1">
      <c r="A4" s="377"/>
      <c r="B4" s="378" t="s">
        <v>106</v>
      </c>
      <c r="C4" s="378"/>
      <c r="D4" s="378"/>
      <c r="E4" s="378"/>
      <c r="F4" s="378"/>
      <c r="G4" s="378"/>
      <c r="H4" s="381"/>
      <c r="M4" s="31" t="s">
        <v>183</v>
      </c>
    </row>
    <row r="5" spans="1:13" ht="19.5" customHeight="1">
      <c r="A5" s="377"/>
      <c r="B5" s="378" t="s">
        <v>107</v>
      </c>
      <c r="C5" s="378"/>
      <c r="D5" s="378"/>
      <c r="E5" s="378"/>
      <c r="F5" s="374" t="s">
        <v>248</v>
      </c>
      <c r="G5" s="374"/>
      <c r="H5" s="375"/>
      <c r="M5" s="31" t="s">
        <v>184</v>
      </c>
    </row>
    <row r="6" spans="1:8" ht="19.5" customHeight="1">
      <c r="A6" s="382" t="s">
        <v>108</v>
      </c>
      <c r="B6" s="383"/>
      <c r="C6" s="383"/>
      <c r="D6" s="383"/>
      <c r="E6" s="383"/>
      <c r="F6" s="383"/>
      <c r="G6" s="383"/>
      <c r="H6" s="384"/>
    </row>
    <row r="7" spans="1:8" ht="19.5" customHeight="1">
      <c r="A7" s="385" t="s">
        <v>109</v>
      </c>
      <c r="B7" s="386"/>
      <c r="C7" s="386"/>
      <c r="D7" s="386"/>
      <c r="E7" s="386"/>
      <c r="F7" s="386"/>
      <c r="G7" s="386"/>
      <c r="H7" s="387"/>
    </row>
    <row r="8" spans="1:14" ht="12">
      <c r="A8" s="316" t="s">
        <v>110</v>
      </c>
      <c r="B8" s="317"/>
      <c r="C8" s="317"/>
      <c r="D8" s="317"/>
      <c r="E8" s="317"/>
      <c r="F8" s="317"/>
      <c r="G8" s="317"/>
      <c r="H8" s="318"/>
      <c r="N8" s="29" t="s">
        <v>125</v>
      </c>
    </row>
    <row r="9" spans="1:14" ht="41.25" customHeight="1">
      <c r="A9" s="15" t="s">
        <v>252</v>
      </c>
      <c r="B9" s="106">
        <v>1</v>
      </c>
      <c r="C9" s="365" t="s">
        <v>245</v>
      </c>
      <c r="D9" s="365"/>
      <c r="E9" s="368" t="s">
        <v>254</v>
      </c>
      <c r="F9" s="320"/>
      <c r="G9" s="320"/>
      <c r="H9" s="369"/>
      <c r="M9" s="31" t="s">
        <v>185</v>
      </c>
      <c r="N9" s="29" t="s">
        <v>186</v>
      </c>
    </row>
    <row r="10" spans="1:14" ht="33.75" customHeight="1">
      <c r="A10" s="15" t="s">
        <v>111</v>
      </c>
      <c r="B10" s="39" t="s">
        <v>193</v>
      </c>
      <c r="C10" s="366" t="s">
        <v>112</v>
      </c>
      <c r="D10" s="367"/>
      <c r="E10" s="368" t="s">
        <v>255</v>
      </c>
      <c r="F10" s="320"/>
      <c r="G10" s="14" t="s">
        <v>113</v>
      </c>
      <c r="H10" s="98" t="s">
        <v>193</v>
      </c>
      <c r="M10" s="31" t="s">
        <v>180</v>
      </c>
      <c r="N10" s="29" t="s">
        <v>187</v>
      </c>
    </row>
    <row r="11" spans="1:14" ht="26.25" customHeight="1">
      <c r="A11" s="15" t="s">
        <v>114</v>
      </c>
      <c r="B11" s="370" t="s">
        <v>179</v>
      </c>
      <c r="C11" s="370"/>
      <c r="D11" s="370"/>
      <c r="E11" s="370"/>
      <c r="F11" s="14" t="s">
        <v>115</v>
      </c>
      <c r="G11" s="361" t="s">
        <v>179</v>
      </c>
      <c r="H11" s="362"/>
      <c r="M11" s="31" t="s">
        <v>188</v>
      </c>
      <c r="N11" s="29" t="s">
        <v>189</v>
      </c>
    </row>
    <row r="12" spans="1:13" ht="26.25" customHeight="1">
      <c r="A12" s="15" t="s">
        <v>116</v>
      </c>
      <c r="B12" s="373" t="s">
        <v>180</v>
      </c>
      <c r="C12" s="373"/>
      <c r="D12" s="373"/>
      <c r="E12" s="373"/>
      <c r="F12" s="14" t="s">
        <v>117</v>
      </c>
      <c r="G12" s="371" t="s">
        <v>287</v>
      </c>
      <c r="H12" s="372"/>
      <c r="M12" s="32" t="s">
        <v>190</v>
      </c>
    </row>
    <row r="13" spans="1:13" ht="26.25" customHeight="1">
      <c r="A13" s="15" t="s">
        <v>118</v>
      </c>
      <c r="B13" s="356" t="s">
        <v>205</v>
      </c>
      <c r="C13" s="356"/>
      <c r="D13" s="356"/>
      <c r="E13" s="356"/>
      <c r="F13" s="356"/>
      <c r="G13" s="356"/>
      <c r="H13" s="357"/>
      <c r="M13" s="32"/>
    </row>
    <row r="14" spans="1:14" ht="26.25" customHeight="1">
      <c r="A14" s="15" t="s">
        <v>119</v>
      </c>
      <c r="B14" s="358" t="s">
        <v>179</v>
      </c>
      <c r="C14" s="359"/>
      <c r="D14" s="359"/>
      <c r="E14" s="359"/>
      <c r="F14" s="359"/>
      <c r="G14" s="359"/>
      <c r="H14" s="360"/>
      <c r="M14" s="32"/>
      <c r="N14" s="29" t="s">
        <v>191</v>
      </c>
    </row>
    <row r="15" spans="1:14" ht="26.25" customHeight="1">
      <c r="A15" s="15" t="s">
        <v>120</v>
      </c>
      <c r="B15" s="344" t="s">
        <v>213</v>
      </c>
      <c r="C15" s="344"/>
      <c r="D15" s="344"/>
      <c r="E15" s="344"/>
      <c r="F15" s="14" t="s">
        <v>121</v>
      </c>
      <c r="G15" s="332" t="s">
        <v>122</v>
      </c>
      <c r="H15" s="333"/>
      <c r="M15" s="32" t="s">
        <v>192</v>
      </c>
      <c r="N15" s="29" t="s">
        <v>193</v>
      </c>
    </row>
    <row r="16" spans="1:13" ht="26.25" customHeight="1">
      <c r="A16" s="15" t="s">
        <v>123</v>
      </c>
      <c r="B16" s="363" t="s">
        <v>299</v>
      </c>
      <c r="C16" s="364"/>
      <c r="D16" s="364"/>
      <c r="E16" s="364"/>
      <c r="F16" s="14" t="s">
        <v>124</v>
      </c>
      <c r="G16" s="332" t="s">
        <v>125</v>
      </c>
      <c r="H16" s="333"/>
      <c r="M16" s="32" t="s">
        <v>194</v>
      </c>
    </row>
    <row r="17" spans="1:14" ht="26.25" customHeight="1">
      <c r="A17" s="15" t="s">
        <v>126</v>
      </c>
      <c r="B17" s="342" t="s">
        <v>256</v>
      </c>
      <c r="C17" s="342"/>
      <c r="D17" s="342"/>
      <c r="E17" s="342"/>
      <c r="F17" s="342"/>
      <c r="G17" s="342"/>
      <c r="H17" s="343"/>
      <c r="M17" s="32" t="s">
        <v>195</v>
      </c>
      <c r="N17" s="29" t="s">
        <v>196</v>
      </c>
    </row>
    <row r="18" spans="1:14" ht="26.25" customHeight="1">
      <c r="A18" s="15" t="s">
        <v>127</v>
      </c>
      <c r="B18" s="344" t="s">
        <v>210</v>
      </c>
      <c r="C18" s="344"/>
      <c r="D18" s="344"/>
      <c r="E18" s="344"/>
      <c r="F18" s="344"/>
      <c r="G18" s="344"/>
      <c r="H18" s="345"/>
      <c r="M18" s="32" t="s">
        <v>197</v>
      </c>
      <c r="N18" s="29" t="s">
        <v>198</v>
      </c>
    </row>
    <row r="19" spans="1:14" ht="26.25" customHeight="1">
      <c r="A19" s="15" t="s">
        <v>128</v>
      </c>
      <c r="B19" s="344" t="s">
        <v>211</v>
      </c>
      <c r="C19" s="344"/>
      <c r="D19" s="344"/>
      <c r="E19" s="344"/>
      <c r="F19" s="344"/>
      <c r="G19" s="344"/>
      <c r="H19" s="345"/>
      <c r="M19" s="32"/>
      <c r="N19" s="29" t="s">
        <v>199</v>
      </c>
    </row>
    <row r="20" spans="1:14" ht="26.25" customHeight="1">
      <c r="A20" s="15" t="s">
        <v>129</v>
      </c>
      <c r="B20" s="346" t="s">
        <v>209</v>
      </c>
      <c r="C20" s="346"/>
      <c r="D20" s="346"/>
      <c r="E20" s="346"/>
      <c r="F20" s="346"/>
      <c r="G20" s="346"/>
      <c r="H20" s="347"/>
      <c r="M20" s="32" t="s">
        <v>200</v>
      </c>
      <c r="N20" s="29" t="s">
        <v>201</v>
      </c>
    </row>
    <row r="21" spans="1:14" ht="26.25" customHeight="1">
      <c r="A21" s="348" t="s">
        <v>130</v>
      </c>
      <c r="B21" s="350" t="s">
        <v>131</v>
      </c>
      <c r="C21" s="350"/>
      <c r="D21" s="350"/>
      <c r="E21" s="351" t="s">
        <v>132</v>
      </c>
      <c r="F21" s="351"/>
      <c r="G21" s="351"/>
      <c r="H21" s="352"/>
      <c r="M21" s="32" t="s">
        <v>122</v>
      </c>
      <c r="N21" s="29" t="s">
        <v>202</v>
      </c>
    </row>
    <row r="22" spans="1:14" ht="26.25" customHeight="1">
      <c r="A22" s="349"/>
      <c r="B22" s="353" t="s">
        <v>105</v>
      </c>
      <c r="C22" s="354"/>
      <c r="D22" s="354"/>
      <c r="E22" s="353" t="s">
        <v>212</v>
      </c>
      <c r="F22" s="354"/>
      <c r="G22" s="354"/>
      <c r="H22" s="355"/>
      <c r="M22" s="32" t="s">
        <v>203</v>
      </c>
      <c r="N22" s="29" t="s">
        <v>204</v>
      </c>
    </row>
    <row r="23" spans="1:14" ht="26.25" customHeight="1">
      <c r="A23" s="15" t="s">
        <v>133</v>
      </c>
      <c r="B23" s="332" t="s">
        <v>208</v>
      </c>
      <c r="C23" s="332"/>
      <c r="D23" s="332"/>
      <c r="E23" s="332" t="s">
        <v>208</v>
      </c>
      <c r="F23" s="332"/>
      <c r="G23" s="332"/>
      <c r="H23" s="333"/>
      <c r="M23" s="32"/>
      <c r="N23" s="29" t="s">
        <v>205</v>
      </c>
    </row>
    <row r="24" spans="1:14" ht="41.25" customHeight="1">
      <c r="A24" s="15" t="s">
        <v>134</v>
      </c>
      <c r="B24" s="334" t="s">
        <v>257</v>
      </c>
      <c r="C24" s="335"/>
      <c r="D24" s="335"/>
      <c r="E24" s="334" t="s">
        <v>258</v>
      </c>
      <c r="F24" s="335"/>
      <c r="G24" s="335"/>
      <c r="H24" s="336"/>
      <c r="M24" s="32"/>
      <c r="N24" s="29" t="s">
        <v>206</v>
      </c>
    </row>
    <row r="25" spans="1:13" ht="26.25" customHeight="1">
      <c r="A25" s="15" t="s">
        <v>135</v>
      </c>
      <c r="B25" s="319">
        <v>43831</v>
      </c>
      <c r="C25" s="337"/>
      <c r="D25" s="338"/>
      <c r="E25" s="14" t="s">
        <v>136</v>
      </c>
      <c r="F25" s="339">
        <v>0.9263</v>
      </c>
      <c r="G25" s="340"/>
      <c r="H25" s="341"/>
      <c r="M25" s="32"/>
    </row>
    <row r="26" spans="1:13" ht="26.25" customHeight="1">
      <c r="A26" s="15" t="s">
        <v>137</v>
      </c>
      <c r="B26" s="319">
        <v>44166</v>
      </c>
      <c r="C26" s="320"/>
      <c r="D26" s="321"/>
      <c r="E26" s="14" t="s">
        <v>138</v>
      </c>
      <c r="F26" s="322">
        <v>0.95</v>
      </c>
      <c r="G26" s="323"/>
      <c r="H26" s="324"/>
      <c r="M26" s="32"/>
    </row>
    <row r="27" spans="1:13" ht="72.75" customHeight="1">
      <c r="A27" s="107" t="s">
        <v>139</v>
      </c>
      <c r="B27" s="325" t="s">
        <v>195</v>
      </c>
      <c r="C27" s="326"/>
      <c r="D27" s="327"/>
      <c r="E27" s="40" t="s">
        <v>140</v>
      </c>
      <c r="F27" s="328" t="s">
        <v>259</v>
      </c>
      <c r="G27" s="329"/>
      <c r="H27" s="330"/>
      <c r="I27" s="275"/>
      <c r="J27" s="276"/>
      <c r="K27" s="276"/>
      <c r="L27" s="276"/>
      <c r="M27" s="32"/>
    </row>
    <row r="28" spans="1:13" ht="15">
      <c r="A28" s="316" t="s">
        <v>141</v>
      </c>
      <c r="B28" s="317"/>
      <c r="C28" s="317"/>
      <c r="D28" s="317"/>
      <c r="E28" s="317"/>
      <c r="F28" s="317"/>
      <c r="G28" s="317"/>
      <c r="H28" s="318"/>
      <c r="M28" s="32"/>
    </row>
    <row r="29" spans="1:13" ht="53.25" customHeight="1">
      <c r="A29" s="17" t="s">
        <v>142</v>
      </c>
      <c r="B29" s="110" t="s">
        <v>143</v>
      </c>
      <c r="C29" s="110" t="s">
        <v>144</v>
      </c>
      <c r="D29" s="110" t="s">
        <v>145</v>
      </c>
      <c r="E29" s="110" t="s">
        <v>146</v>
      </c>
      <c r="F29" s="19" t="s">
        <v>147</v>
      </c>
      <c r="G29" s="19" t="s">
        <v>148</v>
      </c>
      <c r="H29" s="20" t="s">
        <v>149</v>
      </c>
      <c r="M29" s="32"/>
    </row>
    <row r="30" spans="1:13" ht="15">
      <c r="A30" s="21" t="s">
        <v>150</v>
      </c>
      <c r="B30" s="269">
        <v>95890053067</v>
      </c>
      <c r="C30" s="272">
        <f>+B30</f>
        <v>95890053067</v>
      </c>
      <c r="D30" s="272">
        <v>279271770000</v>
      </c>
      <c r="E30" s="272">
        <f>+D30</f>
        <v>279271770000</v>
      </c>
      <c r="F30" s="266">
        <f>+B30/D30</f>
        <v>0.3433574867484816</v>
      </c>
      <c r="G30" s="266">
        <f>+C30/$E$30</f>
        <v>0.3433574867484816</v>
      </c>
      <c r="H30" s="266">
        <f>+D30/$E$30</f>
        <v>1</v>
      </c>
      <c r="M30" s="32"/>
    </row>
    <row r="31" spans="1:13" ht="15">
      <c r="A31" s="21" t="s">
        <v>151</v>
      </c>
      <c r="B31" s="270"/>
      <c r="C31" s="273"/>
      <c r="D31" s="273"/>
      <c r="E31" s="273"/>
      <c r="F31" s="267"/>
      <c r="G31" s="267"/>
      <c r="H31" s="267"/>
      <c r="M31" s="32"/>
    </row>
    <row r="32" spans="1:13" ht="15">
      <c r="A32" s="21" t="s">
        <v>152</v>
      </c>
      <c r="B32" s="270"/>
      <c r="C32" s="273"/>
      <c r="D32" s="273"/>
      <c r="E32" s="273"/>
      <c r="F32" s="267"/>
      <c r="G32" s="267"/>
      <c r="H32" s="267"/>
      <c r="M32" s="32"/>
    </row>
    <row r="33" spans="1:8" ht="15">
      <c r="A33" s="21" t="s">
        <v>153</v>
      </c>
      <c r="B33" s="270"/>
      <c r="C33" s="273"/>
      <c r="D33" s="273"/>
      <c r="E33" s="273"/>
      <c r="F33" s="267"/>
      <c r="G33" s="267"/>
      <c r="H33" s="267"/>
    </row>
    <row r="34" spans="1:8" ht="15">
      <c r="A34" s="21" t="s">
        <v>154</v>
      </c>
      <c r="B34" s="270"/>
      <c r="C34" s="273"/>
      <c r="D34" s="273"/>
      <c r="E34" s="273"/>
      <c r="F34" s="267"/>
      <c r="G34" s="267"/>
      <c r="H34" s="267"/>
    </row>
    <row r="35" spans="1:8" ht="15">
      <c r="A35" s="21" t="s">
        <v>155</v>
      </c>
      <c r="B35" s="270"/>
      <c r="C35" s="273"/>
      <c r="D35" s="273">
        <v>0</v>
      </c>
      <c r="E35" s="273">
        <v>0</v>
      </c>
      <c r="F35" s="267"/>
      <c r="G35" s="267">
        <f>+C35/$E$30</f>
        <v>0</v>
      </c>
      <c r="H35" s="267">
        <f>+G35/$F$26</f>
        <v>0</v>
      </c>
    </row>
    <row r="36" spans="1:8" ht="15">
      <c r="A36" s="21" t="s">
        <v>156</v>
      </c>
      <c r="B36" s="270"/>
      <c r="C36" s="273"/>
      <c r="D36" s="273">
        <v>0</v>
      </c>
      <c r="E36" s="273">
        <f>+D36</f>
        <v>0</v>
      </c>
      <c r="F36" s="267"/>
      <c r="G36" s="267">
        <f>+AVERAGE(C30,C36)</f>
        <v>95890053067</v>
      </c>
      <c r="H36" s="267">
        <f>+G36/F26</f>
        <v>100936897965.26317</v>
      </c>
    </row>
    <row r="37" spans="1:8" ht="15">
      <c r="A37" s="21" t="s">
        <v>157</v>
      </c>
      <c r="B37" s="270"/>
      <c r="C37" s="273"/>
      <c r="D37" s="273"/>
      <c r="E37" s="273"/>
      <c r="F37" s="267"/>
      <c r="G37" s="267"/>
      <c r="H37" s="267"/>
    </row>
    <row r="38" spans="1:8" ht="15">
      <c r="A38" s="21" t="s">
        <v>158</v>
      </c>
      <c r="B38" s="270"/>
      <c r="C38" s="273"/>
      <c r="D38" s="273"/>
      <c r="E38" s="273"/>
      <c r="F38" s="267"/>
      <c r="G38" s="267"/>
      <c r="H38" s="267"/>
    </row>
    <row r="39" spans="1:8" ht="15">
      <c r="A39" s="21" t="s">
        <v>159</v>
      </c>
      <c r="B39" s="270"/>
      <c r="C39" s="273"/>
      <c r="D39" s="273"/>
      <c r="E39" s="273"/>
      <c r="F39" s="267"/>
      <c r="G39" s="267"/>
      <c r="H39" s="267"/>
    </row>
    <row r="40" spans="1:8" ht="15">
      <c r="A40" s="21" t="s">
        <v>160</v>
      </c>
      <c r="B40" s="270"/>
      <c r="C40" s="273"/>
      <c r="D40" s="273"/>
      <c r="E40" s="273"/>
      <c r="F40" s="267"/>
      <c r="G40" s="267"/>
      <c r="H40" s="267"/>
    </row>
    <row r="41" spans="1:8" ht="15">
      <c r="A41" s="21" t="s">
        <v>161</v>
      </c>
      <c r="B41" s="271"/>
      <c r="C41" s="274"/>
      <c r="D41" s="274"/>
      <c r="E41" s="274"/>
      <c r="F41" s="268"/>
      <c r="G41" s="268"/>
      <c r="H41" s="268"/>
    </row>
    <row r="42" spans="1:8" ht="59.25" customHeight="1">
      <c r="A42" s="125" t="s">
        <v>162</v>
      </c>
      <c r="B42" s="331" t="s">
        <v>522</v>
      </c>
      <c r="C42" s="331"/>
      <c r="D42" s="331"/>
      <c r="E42" s="331"/>
      <c r="F42" s="331"/>
      <c r="G42" s="331"/>
      <c r="H42" s="331"/>
    </row>
    <row r="43" spans="1:8" ht="15">
      <c r="A43" s="292" t="s">
        <v>163</v>
      </c>
      <c r="B43" s="293"/>
      <c r="C43" s="293"/>
      <c r="D43" s="293"/>
      <c r="E43" s="293"/>
      <c r="F43" s="293"/>
      <c r="G43" s="293"/>
      <c r="H43" s="294"/>
    </row>
    <row r="44" spans="1:8" ht="15">
      <c r="A44" s="302"/>
      <c r="B44" s="303"/>
      <c r="C44" s="303"/>
      <c r="D44" s="303"/>
      <c r="E44" s="303"/>
      <c r="F44" s="303"/>
      <c r="G44" s="303"/>
      <c r="H44" s="304"/>
    </row>
    <row r="45" spans="1:8" ht="75.75" customHeight="1">
      <c r="A45" s="305"/>
      <c r="B45" s="306"/>
      <c r="C45" s="306"/>
      <c r="D45" s="306"/>
      <c r="E45" s="306"/>
      <c r="F45" s="306"/>
      <c r="G45" s="306"/>
      <c r="H45" s="307"/>
    </row>
    <row r="46" spans="1:8" ht="80.25" customHeight="1">
      <c r="A46" s="305"/>
      <c r="B46" s="306"/>
      <c r="C46" s="306"/>
      <c r="D46" s="306"/>
      <c r="E46" s="306"/>
      <c r="F46" s="306"/>
      <c r="G46" s="306"/>
      <c r="H46" s="307"/>
    </row>
    <row r="47" spans="1:8" ht="0.75" customHeight="1">
      <c r="A47" s="305"/>
      <c r="B47" s="306"/>
      <c r="C47" s="306"/>
      <c r="D47" s="306"/>
      <c r="E47" s="306"/>
      <c r="F47" s="306"/>
      <c r="G47" s="306"/>
      <c r="H47" s="307"/>
    </row>
    <row r="48" spans="1:8" ht="33" customHeight="1">
      <c r="A48" s="308"/>
      <c r="B48" s="309"/>
      <c r="C48" s="309"/>
      <c r="D48" s="309"/>
      <c r="E48" s="309"/>
      <c r="F48" s="309"/>
      <c r="G48" s="309"/>
      <c r="H48" s="310"/>
    </row>
    <row r="49" spans="1:8" ht="57" customHeight="1">
      <c r="A49" s="126" t="s">
        <v>164</v>
      </c>
      <c r="B49" s="311" t="str">
        <f>B42</f>
        <v>Se logra ejecutar el 34% de los recursos programados de los meses de enero a mayo de 2020, logrando asi el cierre del PDD Bogotá Mejor para Todos y el logro de las metas para el cuatrienio.</v>
      </c>
      <c r="C49" s="311"/>
      <c r="D49" s="311"/>
      <c r="E49" s="311"/>
      <c r="F49" s="311"/>
      <c r="G49" s="311"/>
      <c r="H49" s="311"/>
    </row>
    <row r="50" spans="1:8" ht="41.25" customHeight="1">
      <c r="A50" s="126" t="s">
        <v>165</v>
      </c>
      <c r="B50" s="312" t="s">
        <v>244</v>
      </c>
      <c r="C50" s="312"/>
      <c r="D50" s="312"/>
      <c r="E50" s="312"/>
      <c r="F50" s="312"/>
      <c r="G50" s="312"/>
      <c r="H50" s="312"/>
    </row>
    <row r="51" spans="1:8" ht="76.5" customHeight="1">
      <c r="A51" s="127" t="s">
        <v>166</v>
      </c>
      <c r="B51" s="313" t="s">
        <v>515</v>
      </c>
      <c r="C51" s="314"/>
      <c r="D51" s="314"/>
      <c r="E51" s="314"/>
      <c r="F51" s="314"/>
      <c r="G51" s="314"/>
      <c r="H51" s="315"/>
    </row>
    <row r="52" spans="1:8" ht="31.5" customHeight="1">
      <c r="A52" s="316" t="s">
        <v>167</v>
      </c>
      <c r="B52" s="317"/>
      <c r="C52" s="317"/>
      <c r="D52" s="317"/>
      <c r="E52" s="317"/>
      <c r="F52" s="317"/>
      <c r="G52" s="317"/>
      <c r="H52" s="318"/>
    </row>
    <row r="53" spans="1:8" ht="27.75" customHeight="1">
      <c r="A53" s="295" t="s">
        <v>168</v>
      </c>
      <c r="B53" s="109" t="s">
        <v>169</v>
      </c>
      <c r="C53" s="296" t="s">
        <v>170</v>
      </c>
      <c r="D53" s="296"/>
      <c r="E53" s="296"/>
      <c r="F53" s="296" t="s">
        <v>171</v>
      </c>
      <c r="G53" s="296"/>
      <c r="H53" s="297"/>
    </row>
    <row r="54" spans="1:8" ht="24.75" customHeight="1">
      <c r="A54" s="295"/>
      <c r="B54" s="136"/>
      <c r="C54" s="298"/>
      <c r="D54" s="298"/>
      <c r="E54" s="298"/>
      <c r="F54" s="299"/>
      <c r="G54" s="299"/>
      <c r="H54" s="299"/>
    </row>
    <row r="55" spans="1:8" ht="24.75" customHeight="1">
      <c r="A55" s="108" t="s">
        <v>172</v>
      </c>
      <c r="B55" s="300" t="s">
        <v>285</v>
      </c>
      <c r="C55" s="300"/>
      <c r="D55" s="301" t="s">
        <v>173</v>
      </c>
      <c r="E55" s="301"/>
      <c r="F55" s="279" t="s">
        <v>285</v>
      </c>
      <c r="G55" s="279"/>
      <c r="H55" s="280"/>
    </row>
    <row r="56" spans="1:8" ht="24.75" customHeight="1">
      <c r="A56" s="108" t="s">
        <v>174</v>
      </c>
      <c r="B56" s="277" t="s">
        <v>260</v>
      </c>
      <c r="C56" s="277"/>
      <c r="D56" s="278" t="s">
        <v>175</v>
      </c>
      <c r="E56" s="278"/>
      <c r="F56" s="279" t="s">
        <v>260</v>
      </c>
      <c r="G56" s="279"/>
      <c r="H56" s="280"/>
    </row>
    <row r="57" spans="1:8" ht="24.75" customHeight="1">
      <c r="A57" s="108" t="s">
        <v>176</v>
      </c>
      <c r="B57" s="277"/>
      <c r="C57" s="277"/>
      <c r="D57" s="281" t="s">
        <v>177</v>
      </c>
      <c r="E57" s="282"/>
      <c r="F57" s="286"/>
      <c r="G57" s="287"/>
      <c r="H57" s="288"/>
    </row>
    <row r="58" spans="1:8" ht="24.75" customHeight="1" thickBot="1">
      <c r="A58" s="101" t="s">
        <v>178</v>
      </c>
      <c r="B58" s="285"/>
      <c r="C58" s="285"/>
      <c r="D58" s="283"/>
      <c r="E58" s="284"/>
      <c r="F58" s="289"/>
      <c r="G58" s="290"/>
      <c r="H58" s="291"/>
    </row>
  </sheetData>
  <sheetProtection/>
  <mergeCells count="74">
    <mergeCell ref="A6:H6"/>
    <mergeCell ref="A7:H7"/>
    <mergeCell ref="A8:H8"/>
    <mergeCell ref="F5:H5"/>
    <mergeCell ref="A2:A5"/>
    <mergeCell ref="B5:E5"/>
    <mergeCell ref="B2:H2"/>
    <mergeCell ref="B3:H3"/>
    <mergeCell ref="B4:H4"/>
    <mergeCell ref="C9:D9"/>
    <mergeCell ref="C10:D10"/>
    <mergeCell ref="E10:F10"/>
    <mergeCell ref="E9:H9"/>
    <mergeCell ref="B11:E11"/>
    <mergeCell ref="G12:H12"/>
    <mergeCell ref="B12:E12"/>
    <mergeCell ref="B13:H13"/>
    <mergeCell ref="B14:H14"/>
    <mergeCell ref="G11:H11"/>
    <mergeCell ref="B15:E15"/>
    <mergeCell ref="G15:H15"/>
    <mergeCell ref="B16:E16"/>
    <mergeCell ref="G16:H16"/>
    <mergeCell ref="B17:H17"/>
    <mergeCell ref="B18:H18"/>
    <mergeCell ref="B19:H19"/>
    <mergeCell ref="B20:H20"/>
    <mergeCell ref="A21:A22"/>
    <mergeCell ref="B21:D21"/>
    <mergeCell ref="E21:H21"/>
    <mergeCell ref="B22:D22"/>
    <mergeCell ref="E22:H22"/>
    <mergeCell ref="B42:H42"/>
    <mergeCell ref="B23:D23"/>
    <mergeCell ref="E23:H23"/>
    <mergeCell ref="B24:D24"/>
    <mergeCell ref="E24:H24"/>
    <mergeCell ref="B25:D25"/>
    <mergeCell ref="F25:H25"/>
    <mergeCell ref="A44:H48"/>
    <mergeCell ref="B49:H49"/>
    <mergeCell ref="B50:H50"/>
    <mergeCell ref="B51:H51"/>
    <mergeCell ref="A52:H52"/>
    <mergeCell ref="B26:D26"/>
    <mergeCell ref="F26:H26"/>
    <mergeCell ref="B27:D27"/>
    <mergeCell ref="F27:H27"/>
    <mergeCell ref="A28:H28"/>
    <mergeCell ref="A53:A54"/>
    <mergeCell ref="C53:E53"/>
    <mergeCell ref="F53:H53"/>
    <mergeCell ref="C54:E54"/>
    <mergeCell ref="F54:H54"/>
    <mergeCell ref="B55:C55"/>
    <mergeCell ref="D55:E55"/>
    <mergeCell ref="F55:H55"/>
    <mergeCell ref="I27:L27"/>
    <mergeCell ref="B56:C56"/>
    <mergeCell ref="D56:E56"/>
    <mergeCell ref="F56:H56"/>
    <mergeCell ref="B57:C57"/>
    <mergeCell ref="D57:E58"/>
    <mergeCell ref="B58:C58"/>
    <mergeCell ref="F57:H57"/>
    <mergeCell ref="F58:H58"/>
    <mergeCell ref="A43:H43"/>
    <mergeCell ref="H30:H41"/>
    <mergeCell ref="B30:B41"/>
    <mergeCell ref="C30:C41"/>
    <mergeCell ref="D30:D41"/>
    <mergeCell ref="E30:E41"/>
    <mergeCell ref="F30:F41"/>
    <mergeCell ref="G30:G41"/>
  </mergeCells>
  <dataValidations count="6">
    <dataValidation type="list" allowBlank="1" showInputMessage="1" showErrorMessage="1" sqref="H10 B10">
      <formula1>$N$14:$N$15</formula1>
    </dataValidation>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$M$15:$M$18</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A1:L17"/>
  <sheetViews>
    <sheetView zoomScale="80" zoomScaleNormal="80" zoomScalePageLayoutView="0" workbookViewId="0" topLeftCell="A12">
      <selection activeCell="K17" sqref="K17"/>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32.421875" style="0" customWidth="1"/>
    <col min="7" max="11" width="19.57421875" style="0" customWidth="1"/>
  </cols>
  <sheetData>
    <row r="1" spans="2:12" ht="15.75" customHeight="1" thickBot="1">
      <c r="B1" s="74"/>
      <c r="K1" s="104"/>
      <c r="L1" s="105"/>
    </row>
    <row r="2" spans="2:12" ht="15.75" customHeight="1" thickBot="1">
      <c r="B2" s="394"/>
      <c r="C2" s="388" t="s">
        <v>251</v>
      </c>
      <c r="D2" s="389"/>
      <c r="E2" s="389"/>
      <c r="F2" s="389"/>
      <c r="G2" s="389"/>
      <c r="H2" s="389"/>
      <c r="I2" s="389"/>
      <c r="J2" s="390"/>
      <c r="K2" s="104"/>
      <c r="L2" s="105"/>
    </row>
    <row r="3" spans="2:12" ht="15.75" customHeight="1" thickBot="1">
      <c r="B3" s="395"/>
      <c r="C3" s="391" t="s">
        <v>15</v>
      </c>
      <c r="D3" s="392"/>
      <c r="E3" s="392"/>
      <c r="F3" s="392"/>
      <c r="G3" s="392"/>
      <c r="H3" s="392"/>
      <c r="I3" s="392"/>
      <c r="J3" s="393"/>
      <c r="K3" s="104"/>
      <c r="L3" s="105"/>
    </row>
    <row r="4" spans="2:12" ht="15.75" customHeight="1" thickBot="1">
      <c r="B4" s="395"/>
      <c r="C4" s="391" t="s">
        <v>225</v>
      </c>
      <c r="D4" s="392"/>
      <c r="E4" s="392"/>
      <c r="F4" s="392"/>
      <c r="G4" s="392"/>
      <c r="H4" s="392"/>
      <c r="I4" s="392"/>
      <c r="J4" s="393"/>
      <c r="K4" s="104"/>
      <c r="L4" s="105"/>
    </row>
    <row r="5" spans="2:12" ht="15.75" thickBot="1">
      <c r="B5" s="396"/>
      <c r="C5" s="391" t="s">
        <v>250</v>
      </c>
      <c r="D5" s="392"/>
      <c r="E5" s="392"/>
      <c r="F5" s="392"/>
      <c r="G5" s="392"/>
      <c r="H5" s="397" t="s">
        <v>248</v>
      </c>
      <c r="I5" s="398"/>
      <c r="J5" s="399"/>
      <c r="K5" s="105"/>
      <c r="L5" s="105"/>
    </row>
    <row r="6" spans="2:12" ht="34.5" customHeight="1" thickBot="1">
      <c r="B6" s="70" t="s">
        <v>226</v>
      </c>
      <c r="C6" s="405" t="s">
        <v>261</v>
      </c>
      <c r="D6" s="406"/>
      <c r="E6" s="407"/>
      <c r="F6" s="71"/>
      <c r="G6" s="68"/>
      <c r="H6" s="68"/>
      <c r="I6" s="68"/>
      <c r="J6" s="69"/>
      <c r="K6" s="105"/>
      <c r="L6" s="105"/>
    </row>
    <row r="7" spans="2:10" ht="15.75" thickBot="1">
      <c r="B7" s="72" t="s">
        <v>23</v>
      </c>
      <c r="C7" s="408" t="str">
        <f>+Metas_Magnitud!C7</f>
        <v>SUBSECRETARIA DE GESTION DE LA MOVILIDAD</v>
      </c>
      <c r="D7" s="409"/>
      <c r="E7" s="410"/>
      <c r="F7" s="71"/>
      <c r="G7" s="68"/>
      <c r="H7" s="68"/>
      <c r="I7" s="68"/>
      <c r="J7" s="69"/>
    </row>
    <row r="8" spans="2:10" ht="24.75" thickBot="1">
      <c r="B8" s="72" t="s">
        <v>227</v>
      </c>
      <c r="C8" s="411" t="str">
        <f>+C7</f>
        <v>SUBSECRETARIA DE GESTION DE LA MOVILIDAD</v>
      </c>
      <c r="D8" s="412"/>
      <c r="E8" s="413"/>
      <c r="F8" s="73"/>
      <c r="G8" s="68"/>
      <c r="H8" s="68"/>
      <c r="I8" s="68"/>
      <c r="J8" s="69"/>
    </row>
    <row r="9" spans="2:10" ht="24.75" thickBot="1">
      <c r="B9" s="72" t="s">
        <v>228</v>
      </c>
      <c r="C9" s="414" t="s">
        <v>260</v>
      </c>
      <c r="D9" s="415"/>
      <c r="E9" s="416"/>
      <c r="F9" s="71"/>
      <c r="G9" s="68"/>
      <c r="H9" s="68"/>
      <c r="I9" s="68"/>
      <c r="J9" s="69"/>
    </row>
    <row r="10" spans="2:10" ht="24.75" thickBot="1">
      <c r="B10" s="72" t="s">
        <v>229</v>
      </c>
      <c r="C10" s="417" t="str">
        <f>+'HV 1'!E9</f>
        <v>1. Alcanzar al 95 % la ejecución presupuestal de los proyectos de inversión de la Subsecretaría de Gestion de la Movilidad</v>
      </c>
      <c r="D10" s="418"/>
      <c r="E10" s="419"/>
      <c r="F10" s="71"/>
      <c r="G10" s="68"/>
      <c r="H10" s="68"/>
      <c r="I10" s="68"/>
      <c r="J10" s="69"/>
    </row>
    <row r="11" ht="15">
      <c r="B11" s="74"/>
    </row>
    <row r="12" spans="2:11" ht="15">
      <c r="B12" s="420" t="s">
        <v>505</v>
      </c>
      <c r="C12" s="421"/>
      <c r="D12" s="421"/>
      <c r="E12" s="421"/>
      <c r="F12" s="421"/>
      <c r="G12" s="421"/>
      <c r="H12" s="422"/>
      <c r="I12" s="401" t="s">
        <v>230</v>
      </c>
      <c r="J12" s="402"/>
      <c r="K12" s="402"/>
    </row>
    <row r="13" spans="1:11" ht="45">
      <c r="A13" s="77"/>
      <c r="B13" s="75" t="s">
        <v>231</v>
      </c>
      <c r="C13" s="75" t="s">
        <v>232</v>
      </c>
      <c r="D13" s="75" t="s">
        <v>233</v>
      </c>
      <c r="E13" s="75" t="s">
        <v>234</v>
      </c>
      <c r="F13" s="75" t="s">
        <v>235</v>
      </c>
      <c r="G13" s="75" t="s">
        <v>236</v>
      </c>
      <c r="H13" s="75" t="s">
        <v>237</v>
      </c>
      <c r="I13" s="76" t="s">
        <v>238</v>
      </c>
      <c r="J13" s="76" t="s">
        <v>239</v>
      </c>
      <c r="K13" s="76" t="s">
        <v>240</v>
      </c>
    </row>
    <row r="14" spans="2:11" ht="97.5" customHeight="1">
      <c r="B14" s="424">
        <v>1</v>
      </c>
      <c r="C14" s="423" t="s">
        <v>298</v>
      </c>
      <c r="D14" s="426" t="s">
        <v>179</v>
      </c>
      <c r="E14" s="130">
        <v>1</v>
      </c>
      <c r="F14" s="135" t="s">
        <v>280</v>
      </c>
      <c r="G14" s="425" t="s">
        <v>179</v>
      </c>
      <c r="H14" s="427">
        <v>44166</v>
      </c>
      <c r="I14" s="425" t="s">
        <v>179</v>
      </c>
      <c r="J14" s="428">
        <v>43981</v>
      </c>
      <c r="K14" s="400" t="s">
        <v>516</v>
      </c>
    </row>
    <row r="15" spans="2:11" ht="97.5" customHeight="1">
      <c r="B15" s="424"/>
      <c r="C15" s="423"/>
      <c r="D15" s="426"/>
      <c r="E15" s="130">
        <v>2</v>
      </c>
      <c r="F15" s="135" t="s">
        <v>281</v>
      </c>
      <c r="G15" s="425"/>
      <c r="H15" s="427"/>
      <c r="I15" s="425"/>
      <c r="J15" s="428"/>
      <c r="K15" s="400"/>
    </row>
    <row r="16" spans="2:11" ht="97.5" customHeight="1">
      <c r="B16" s="424"/>
      <c r="C16" s="423"/>
      <c r="D16" s="426"/>
      <c r="E16" s="130">
        <v>3</v>
      </c>
      <c r="F16" s="135" t="s">
        <v>282</v>
      </c>
      <c r="G16" s="425"/>
      <c r="H16" s="427"/>
      <c r="I16" s="425"/>
      <c r="J16" s="428"/>
      <c r="K16" s="400"/>
    </row>
    <row r="17" spans="1:11" ht="27" customHeight="1">
      <c r="A17" s="85"/>
      <c r="B17" s="403" t="s">
        <v>242</v>
      </c>
      <c r="C17" s="404"/>
      <c r="D17" s="81" t="s">
        <v>179</v>
      </c>
      <c r="E17" s="94">
        <v>0</v>
      </c>
      <c r="F17" s="93"/>
      <c r="G17" s="81" t="s">
        <v>179</v>
      </c>
      <c r="H17" s="82"/>
      <c r="I17" s="83" t="s">
        <v>179</v>
      </c>
      <c r="J17" s="84"/>
      <c r="K17" s="84"/>
    </row>
  </sheetData>
  <sheetProtection/>
  <mergeCells count="22">
    <mergeCell ref="B14:B16"/>
    <mergeCell ref="G14:G16"/>
    <mergeCell ref="D14:D16"/>
    <mergeCell ref="H14:H16"/>
    <mergeCell ref="I14:I16"/>
    <mergeCell ref="J14:J16"/>
    <mergeCell ref="K14:K16"/>
    <mergeCell ref="I12:K12"/>
    <mergeCell ref="B17:C17"/>
    <mergeCell ref="C6:E6"/>
    <mergeCell ref="C7:E7"/>
    <mergeCell ref="C8:E8"/>
    <mergeCell ref="C9:E9"/>
    <mergeCell ref="C10:E10"/>
    <mergeCell ref="B12:H12"/>
    <mergeCell ref="C14:C16"/>
    <mergeCell ref="C2:J2"/>
    <mergeCell ref="C3:J3"/>
    <mergeCell ref="B2:B5"/>
    <mergeCell ref="C4:J4"/>
    <mergeCell ref="C5:G5"/>
    <mergeCell ref="H5:J5"/>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8"/>
  <sheetViews>
    <sheetView zoomScale="90" zoomScaleNormal="90" zoomScalePageLayoutView="0" workbookViewId="0" topLeftCell="A28">
      <selection activeCell="G30" sqref="G30:G41"/>
    </sheetView>
  </sheetViews>
  <sheetFormatPr defaultColWidth="11.421875" defaultRowHeight="15"/>
  <cols>
    <col min="1" max="1" width="32.140625" style="25" customWidth="1"/>
    <col min="2" max="2" width="17.140625" style="25" customWidth="1"/>
    <col min="3" max="3" width="21.00390625" style="25" customWidth="1"/>
    <col min="4" max="4" width="17.140625" style="25" customWidth="1"/>
    <col min="5" max="5" width="16.421875" style="25" customWidth="1"/>
    <col min="6" max="6" width="18.00390625" style="25" customWidth="1"/>
    <col min="7" max="7" width="18.140625" style="25" bestFit="1" customWidth="1"/>
    <col min="8" max="8" width="20.140625" style="25" customWidth="1"/>
    <col min="11" max="11" width="17.8515625" style="0" customWidth="1"/>
    <col min="13" max="14" width="11.421875" style="29" customWidth="1"/>
    <col min="15" max="15" width="13.28125" style="30" bestFit="1" customWidth="1"/>
    <col min="16" max="19" width="11.421875" style="30" customWidth="1"/>
  </cols>
  <sheetData>
    <row r="1" spans="1:6" ht="15">
      <c r="A1" s="24"/>
      <c r="F1" s="26"/>
    </row>
    <row r="2" spans="1:13" ht="37.5" customHeight="1">
      <c r="A2" s="430"/>
      <c r="B2" s="457" t="s">
        <v>247</v>
      </c>
      <c r="C2" s="457"/>
      <c r="D2" s="457"/>
      <c r="E2" s="457"/>
      <c r="F2" s="457"/>
      <c r="G2" s="457"/>
      <c r="H2" s="457"/>
      <c r="M2" s="31" t="s">
        <v>181</v>
      </c>
    </row>
    <row r="3" spans="1:13" ht="23.25" customHeight="1">
      <c r="A3" s="430"/>
      <c r="B3" s="378" t="s">
        <v>15</v>
      </c>
      <c r="C3" s="378"/>
      <c r="D3" s="378"/>
      <c r="E3" s="378"/>
      <c r="F3" s="378"/>
      <c r="G3" s="378"/>
      <c r="H3" s="378"/>
      <c r="M3" s="31" t="s">
        <v>182</v>
      </c>
    </row>
    <row r="4" spans="1:13" ht="23.25" customHeight="1">
      <c r="A4" s="430"/>
      <c r="B4" s="378" t="s">
        <v>106</v>
      </c>
      <c r="C4" s="378"/>
      <c r="D4" s="378"/>
      <c r="E4" s="378"/>
      <c r="F4" s="378"/>
      <c r="G4" s="378"/>
      <c r="H4" s="378"/>
      <c r="M4" s="31" t="s">
        <v>183</v>
      </c>
    </row>
    <row r="5" spans="1:13" ht="23.25" customHeight="1">
      <c r="A5" s="430"/>
      <c r="B5" s="378" t="s">
        <v>107</v>
      </c>
      <c r="C5" s="378"/>
      <c r="D5" s="378"/>
      <c r="E5" s="378"/>
      <c r="F5" s="374" t="s">
        <v>248</v>
      </c>
      <c r="G5" s="374"/>
      <c r="H5" s="374"/>
      <c r="M5" s="31" t="s">
        <v>184</v>
      </c>
    </row>
    <row r="6" spans="1:8" ht="23.25" customHeight="1">
      <c r="A6" s="382" t="s">
        <v>108</v>
      </c>
      <c r="B6" s="383"/>
      <c r="C6" s="383"/>
      <c r="D6" s="383"/>
      <c r="E6" s="383"/>
      <c r="F6" s="383"/>
      <c r="G6" s="383"/>
      <c r="H6" s="384"/>
    </row>
    <row r="7" spans="1:8" ht="23.25" customHeight="1">
      <c r="A7" s="385" t="s">
        <v>109</v>
      </c>
      <c r="B7" s="386"/>
      <c r="C7" s="386"/>
      <c r="D7" s="386"/>
      <c r="E7" s="386"/>
      <c r="F7" s="386"/>
      <c r="G7" s="386"/>
      <c r="H7" s="387"/>
    </row>
    <row r="8" spans="1:14" ht="15">
      <c r="A8" s="316" t="s">
        <v>110</v>
      </c>
      <c r="B8" s="317"/>
      <c r="C8" s="317"/>
      <c r="D8" s="317"/>
      <c r="E8" s="317"/>
      <c r="F8" s="317"/>
      <c r="G8" s="317"/>
      <c r="H8" s="318"/>
      <c r="N8" s="29" t="s">
        <v>125</v>
      </c>
    </row>
    <row r="9" spans="1:14" ht="41.25" customHeight="1">
      <c r="A9" s="103" t="s">
        <v>252</v>
      </c>
      <c r="B9" s="95">
        <v>2</v>
      </c>
      <c r="C9" s="365" t="s">
        <v>245</v>
      </c>
      <c r="D9" s="365"/>
      <c r="E9" s="368" t="s">
        <v>262</v>
      </c>
      <c r="F9" s="431"/>
      <c r="G9" s="431"/>
      <c r="H9" s="369"/>
      <c r="M9" s="31" t="s">
        <v>185</v>
      </c>
      <c r="N9" s="29" t="s">
        <v>186</v>
      </c>
    </row>
    <row r="10" spans="1:14" ht="33.75" customHeight="1">
      <c r="A10" s="103" t="s">
        <v>111</v>
      </c>
      <c r="B10" s="27" t="s">
        <v>193</v>
      </c>
      <c r="C10" s="366" t="s">
        <v>112</v>
      </c>
      <c r="D10" s="367"/>
      <c r="E10" s="368" t="s">
        <v>263</v>
      </c>
      <c r="F10" s="320"/>
      <c r="G10" s="14" t="s">
        <v>113</v>
      </c>
      <c r="H10" s="98" t="s">
        <v>193</v>
      </c>
      <c r="M10" s="31" t="s">
        <v>180</v>
      </c>
      <c r="N10" s="29" t="s">
        <v>187</v>
      </c>
    </row>
    <row r="11" spans="1:14" ht="25.5" customHeight="1">
      <c r="A11" s="15" t="s">
        <v>114</v>
      </c>
      <c r="B11" s="370" t="s">
        <v>179</v>
      </c>
      <c r="C11" s="370"/>
      <c r="D11" s="370"/>
      <c r="E11" s="370"/>
      <c r="F11" s="14" t="s">
        <v>115</v>
      </c>
      <c r="G11" s="432" t="s">
        <v>179</v>
      </c>
      <c r="H11" s="433"/>
      <c r="M11" s="31" t="s">
        <v>188</v>
      </c>
      <c r="N11" s="29" t="s">
        <v>189</v>
      </c>
    </row>
    <row r="12" spans="1:13" ht="25.5" customHeight="1">
      <c r="A12" s="15" t="s">
        <v>116</v>
      </c>
      <c r="B12" s="373" t="s">
        <v>180</v>
      </c>
      <c r="C12" s="373"/>
      <c r="D12" s="373"/>
      <c r="E12" s="373"/>
      <c r="F12" s="14" t="s">
        <v>117</v>
      </c>
      <c r="G12" s="371" t="s">
        <v>287</v>
      </c>
      <c r="H12" s="372"/>
      <c r="M12" s="32" t="s">
        <v>190</v>
      </c>
    </row>
    <row r="13" spans="1:13" ht="25.5" customHeight="1">
      <c r="A13" s="15" t="s">
        <v>118</v>
      </c>
      <c r="B13" s="356" t="s">
        <v>205</v>
      </c>
      <c r="C13" s="356"/>
      <c r="D13" s="356"/>
      <c r="E13" s="356"/>
      <c r="F13" s="356"/>
      <c r="G13" s="356"/>
      <c r="H13" s="357"/>
      <c r="M13" s="32"/>
    </row>
    <row r="14" spans="1:14" ht="25.5" customHeight="1">
      <c r="A14" s="15" t="s">
        <v>119</v>
      </c>
      <c r="B14" s="358" t="s">
        <v>179</v>
      </c>
      <c r="C14" s="359"/>
      <c r="D14" s="359"/>
      <c r="E14" s="359"/>
      <c r="F14" s="359"/>
      <c r="G14" s="359"/>
      <c r="H14" s="360"/>
      <c r="M14" s="32"/>
      <c r="N14" s="29" t="s">
        <v>191</v>
      </c>
    </row>
    <row r="15" spans="1:14" ht="25.5" customHeight="1">
      <c r="A15" s="15" t="s">
        <v>120</v>
      </c>
      <c r="B15" s="344" t="s">
        <v>214</v>
      </c>
      <c r="C15" s="344"/>
      <c r="D15" s="344"/>
      <c r="E15" s="344"/>
      <c r="F15" s="14" t="s">
        <v>121</v>
      </c>
      <c r="G15" s="332" t="s">
        <v>122</v>
      </c>
      <c r="H15" s="333"/>
      <c r="M15" s="32" t="s">
        <v>192</v>
      </c>
      <c r="N15" s="29" t="s">
        <v>193</v>
      </c>
    </row>
    <row r="16" spans="1:13" ht="25.5" customHeight="1">
      <c r="A16" s="15" t="s">
        <v>123</v>
      </c>
      <c r="B16" s="363" t="s">
        <v>299</v>
      </c>
      <c r="C16" s="364"/>
      <c r="D16" s="364"/>
      <c r="E16" s="364"/>
      <c r="F16" s="14" t="s">
        <v>124</v>
      </c>
      <c r="G16" s="332" t="s">
        <v>125</v>
      </c>
      <c r="H16" s="333"/>
      <c r="M16" s="32" t="s">
        <v>194</v>
      </c>
    </row>
    <row r="17" spans="1:14" ht="33" customHeight="1">
      <c r="A17" s="15" t="s">
        <v>126</v>
      </c>
      <c r="B17" s="342" t="s">
        <v>264</v>
      </c>
      <c r="C17" s="342"/>
      <c r="D17" s="342"/>
      <c r="E17" s="342"/>
      <c r="F17" s="342"/>
      <c r="G17" s="342"/>
      <c r="H17" s="343"/>
      <c r="M17" s="32" t="s">
        <v>195</v>
      </c>
      <c r="N17" s="29" t="s">
        <v>196</v>
      </c>
    </row>
    <row r="18" spans="1:14" ht="25.5" customHeight="1">
      <c r="A18" s="15" t="s">
        <v>127</v>
      </c>
      <c r="B18" s="344" t="s">
        <v>265</v>
      </c>
      <c r="C18" s="344"/>
      <c r="D18" s="344"/>
      <c r="E18" s="344"/>
      <c r="F18" s="344"/>
      <c r="G18" s="344"/>
      <c r="H18" s="345"/>
      <c r="M18" s="32" t="s">
        <v>197</v>
      </c>
      <c r="N18" s="29" t="s">
        <v>198</v>
      </c>
    </row>
    <row r="19" spans="1:14" ht="25.5" customHeight="1">
      <c r="A19" s="15" t="s">
        <v>128</v>
      </c>
      <c r="B19" s="434" t="s">
        <v>215</v>
      </c>
      <c r="C19" s="434"/>
      <c r="D19" s="434"/>
      <c r="E19" s="434"/>
      <c r="F19" s="434"/>
      <c r="G19" s="434"/>
      <c r="H19" s="435"/>
      <c r="M19" s="32"/>
      <c r="N19" s="29" t="s">
        <v>199</v>
      </c>
    </row>
    <row r="20" spans="1:14" ht="25.5" customHeight="1">
      <c r="A20" s="15" t="s">
        <v>129</v>
      </c>
      <c r="B20" s="346" t="s">
        <v>209</v>
      </c>
      <c r="C20" s="346"/>
      <c r="D20" s="346"/>
      <c r="E20" s="346"/>
      <c r="F20" s="346"/>
      <c r="G20" s="346"/>
      <c r="H20" s="347"/>
      <c r="M20" s="32" t="s">
        <v>200</v>
      </c>
      <c r="N20" s="29" t="s">
        <v>201</v>
      </c>
    </row>
    <row r="21" spans="1:14" ht="25.5" customHeight="1">
      <c r="A21" s="348" t="s">
        <v>130</v>
      </c>
      <c r="B21" s="350" t="s">
        <v>131</v>
      </c>
      <c r="C21" s="350"/>
      <c r="D21" s="350"/>
      <c r="E21" s="351" t="s">
        <v>132</v>
      </c>
      <c r="F21" s="351"/>
      <c r="G21" s="351"/>
      <c r="H21" s="352"/>
      <c r="M21" s="32" t="s">
        <v>122</v>
      </c>
      <c r="N21" s="29" t="s">
        <v>202</v>
      </c>
    </row>
    <row r="22" spans="1:14" ht="25.5" customHeight="1">
      <c r="A22" s="349"/>
      <c r="B22" s="434" t="s">
        <v>266</v>
      </c>
      <c r="C22" s="434"/>
      <c r="D22" s="434"/>
      <c r="E22" s="436" t="s">
        <v>267</v>
      </c>
      <c r="F22" s="437"/>
      <c r="G22" s="437"/>
      <c r="H22" s="438"/>
      <c r="M22" s="32" t="s">
        <v>203</v>
      </c>
      <c r="N22" s="29" t="s">
        <v>204</v>
      </c>
    </row>
    <row r="23" spans="1:14" ht="25.5" customHeight="1">
      <c r="A23" s="15" t="s">
        <v>133</v>
      </c>
      <c r="B23" s="332" t="s">
        <v>208</v>
      </c>
      <c r="C23" s="332"/>
      <c r="D23" s="332"/>
      <c r="E23" s="332" t="s">
        <v>208</v>
      </c>
      <c r="F23" s="332"/>
      <c r="G23" s="332"/>
      <c r="H23" s="333"/>
      <c r="M23" s="32"/>
      <c r="N23" s="29" t="s">
        <v>205</v>
      </c>
    </row>
    <row r="24" spans="1:14" ht="46.5" customHeight="1">
      <c r="A24" s="15" t="s">
        <v>134</v>
      </c>
      <c r="B24" s="334" t="s">
        <v>268</v>
      </c>
      <c r="C24" s="335"/>
      <c r="D24" s="335"/>
      <c r="E24" s="334" t="s">
        <v>269</v>
      </c>
      <c r="F24" s="335"/>
      <c r="G24" s="335"/>
      <c r="H24" s="336"/>
      <c r="M24" s="32"/>
      <c r="N24" s="29" t="s">
        <v>206</v>
      </c>
    </row>
    <row r="25" spans="1:13" ht="25.5" customHeight="1">
      <c r="A25" s="15" t="s">
        <v>135</v>
      </c>
      <c r="B25" s="319">
        <v>43831</v>
      </c>
      <c r="C25" s="337"/>
      <c r="D25" s="338"/>
      <c r="E25" s="14" t="s">
        <v>136</v>
      </c>
      <c r="F25" s="339">
        <v>0.8406</v>
      </c>
      <c r="G25" s="340"/>
      <c r="H25" s="341"/>
      <c r="M25" s="32"/>
    </row>
    <row r="26" spans="1:13" ht="25.5" customHeight="1">
      <c r="A26" s="15" t="s">
        <v>137</v>
      </c>
      <c r="B26" s="319">
        <v>44166</v>
      </c>
      <c r="C26" s="320"/>
      <c r="D26" s="321"/>
      <c r="E26" s="14" t="s">
        <v>138</v>
      </c>
      <c r="F26" s="322">
        <v>0.9</v>
      </c>
      <c r="G26" s="323"/>
      <c r="H26" s="324"/>
      <c r="M26" s="32"/>
    </row>
    <row r="27" spans="1:16" ht="49.5" customHeight="1">
      <c r="A27" s="102" t="s">
        <v>139</v>
      </c>
      <c r="B27" s="325" t="s">
        <v>195</v>
      </c>
      <c r="C27" s="326"/>
      <c r="D27" s="327"/>
      <c r="E27" s="16" t="s">
        <v>140</v>
      </c>
      <c r="F27" s="436" t="s">
        <v>179</v>
      </c>
      <c r="G27" s="437"/>
      <c r="H27" s="438"/>
      <c r="I27" s="429"/>
      <c r="J27" s="429"/>
      <c r="K27" s="429"/>
      <c r="L27" s="429"/>
      <c r="M27" s="429"/>
      <c r="N27" s="429"/>
      <c r="O27" s="429"/>
      <c r="P27" s="429"/>
    </row>
    <row r="28" spans="1:13" ht="15">
      <c r="A28" s="316" t="s">
        <v>141</v>
      </c>
      <c r="B28" s="317"/>
      <c r="C28" s="317"/>
      <c r="D28" s="317"/>
      <c r="E28" s="317"/>
      <c r="F28" s="317"/>
      <c r="G28" s="317"/>
      <c r="H28" s="318"/>
      <c r="M28" s="32"/>
    </row>
    <row r="29" spans="1:13" ht="36">
      <c r="A29" s="17" t="s">
        <v>142</v>
      </c>
      <c r="B29" s="97" t="s">
        <v>143</v>
      </c>
      <c r="C29" s="97" t="s">
        <v>144</v>
      </c>
      <c r="D29" s="97" t="s">
        <v>145</v>
      </c>
      <c r="E29" s="97" t="s">
        <v>146</v>
      </c>
      <c r="F29" s="19" t="s">
        <v>147</v>
      </c>
      <c r="G29" s="19" t="s">
        <v>148</v>
      </c>
      <c r="H29" s="20" t="s">
        <v>149</v>
      </c>
      <c r="M29" s="32"/>
    </row>
    <row r="30" spans="1:13" ht="21.75" customHeight="1">
      <c r="A30" s="21" t="s">
        <v>150</v>
      </c>
      <c r="B30" s="269">
        <v>93824268007</v>
      </c>
      <c r="C30" s="269">
        <f>+B30</f>
        <v>93824268007</v>
      </c>
      <c r="D30" s="269">
        <v>135071607708</v>
      </c>
      <c r="E30" s="269">
        <f>+D30</f>
        <v>135071607708</v>
      </c>
      <c r="F30" s="266">
        <f>+B30/D30</f>
        <v>0.6946261290517163</v>
      </c>
      <c r="G30" s="266">
        <f>+C30/$E$30</f>
        <v>0.6946261290517163</v>
      </c>
      <c r="H30" s="266">
        <f>+G30/$F$26</f>
        <v>0.7718068100574625</v>
      </c>
      <c r="M30" s="32"/>
    </row>
    <row r="31" spans="1:13" ht="21.75" customHeight="1">
      <c r="A31" s="21" t="s">
        <v>151</v>
      </c>
      <c r="B31" s="270"/>
      <c r="C31" s="270"/>
      <c r="D31" s="270"/>
      <c r="E31" s="270"/>
      <c r="F31" s="267"/>
      <c r="G31" s="267"/>
      <c r="H31" s="267"/>
      <c r="J31" s="90"/>
      <c r="K31" s="91"/>
      <c r="M31" s="32"/>
    </row>
    <row r="32" spans="1:13" ht="21.75" customHeight="1">
      <c r="A32" s="21" t="s">
        <v>152</v>
      </c>
      <c r="B32" s="270"/>
      <c r="C32" s="270"/>
      <c r="D32" s="270"/>
      <c r="E32" s="270"/>
      <c r="F32" s="267"/>
      <c r="G32" s="267"/>
      <c r="H32" s="267"/>
      <c r="J32" s="90"/>
      <c r="K32" s="91"/>
      <c r="M32" s="32"/>
    </row>
    <row r="33" spans="1:8" ht="21.75" customHeight="1">
      <c r="A33" s="21" t="s">
        <v>153</v>
      </c>
      <c r="B33" s="270"/>
      <c r="C33" s="270"/>
      <c r="D33" s="270"/>
      <c r="E33" s="270"/>
      <c r="F33" s="267"/>
      <c r="G33" s="267"/>
      <c r="H33" s="267"/>
    </row>
    <row r="34" spans="1:8" ht="21.75" customHeight="1">
      <c r="A34" s="21" t="s">
        <v>154</v>
      </c>
      <c r="B34" s="270"/>
      <c r="C34" s="270"/>
      <c r="D34" s="270"/>
      <c r="E34" s="270"/>
      <c r="F34" s="267"/>
      <c r="G34" s="267"/>
      <c r="H34" s="267"/>
    </row>
    <row r="35" spans="1:8" ht="21.75" customHeight="1">
      <c r="A35" s="21" t="s">
        <v>155</v>
      </c>
      <c r="B35" s="270"/>
      <c r="C35" s="270">
        <f>+C34+B35</f>
        <v>0</v>
      </c>
      <c r="D35" s="270"/>
      <c r="E35" s="270"/>
      <c r="F35" s="267"/>
      <c r="G35" s="267">
        <f>+C35/$E$30</f>
        <v>0</v>
      </c>
      <c r="H35" s="267">
        <f>+G35/$F$26</f>
        <v>0</v>
      </c>
    </row>
    <row r="36" spans="1:17" ht="21.75" customHeight="1">
      <c r="A36" s="21" t="s">
        <v>156</v>
      </c>
      <c r="B36" s="270"/>
      <c r="C36" s="270">
        <f>+B36</f>
        <v>0</v>
      </c>
      <c r="D36" s="270"/>
      <c r="E36" s="270"/>
      <c r="F36" s="267"/>
      <c r="G36" s="267"/>
      <c r="H36" s="267"/>
      <c r="O36" s="23"/>
      <c r="P36" s="23"/>
      <c r="Q36" s="23"/>
    </row>
    <row r="37" spans="1:18" ht="21.75" customHeight="1">
      <c r="A37" s="21" t="s">
        <v>157</v>
      </c>
      <c r="B37" s="270"/>
      <c r="C37" s="270"/>
      <c r="D37" s="270"/>
      <c r="E37" s="270"/>
      <c r="F37" s="267"/>
      <c r="G37" s="267"/>
      <c r="H37" s="267"/>
      <c r="N37" s="133"/>
      <c r="O37" s="134"/>
      <c r="P37" s="134"/>
      <c r="Q37" s="134"/>
      <c r="R37" s="134"/>
    </row>
    <row r="38" spans="1:18" ht="21.75" customHeight="1">
      <c r="A38" s="21" t="s">
        <v>158</v>
      </c>
      <c r="B38" s="270"/>
      <c r="C38" s="270"/>
      <c r="D38" s="270"/>
      <c r="E38" s="270"/>
      <c r="F38" s="267"/>
      <c r="G38" s="267"/>
      <c r="H38" s="267"/>
      <c r="N38" s="133"/>
      <c r="O38" s="134"/>
      <c r="P38" s="134"/>
      <c r="Q38" s="134"/>
      <c r="R38" s="134"/>
    </row>
    <row r="39" spans="1:8" ht="21.75" customHeight="1">
      <c r="A39" s="21" t="s">
        <v>159</v>
      </c>
      <c r="B39" s="270"/>
      <c r="C39" s="270"/>
      <c r="D39" s="270"/>
      <c r="E39" s="270"/>
      <c r="F39" s="267"/>
      <c r="G39" s="267"/>
      <c r="H39" s="267"/>
    </row>
    <row r="40" spans="1:8" ht="21.75" customHeight="1">
      <c r="A40" s="21" t="s">
        <v>160</v>
      </c>
      <c r="B40" s="270"/>
      <c r="C40" s="270"/>
      <c r="D40" s="270"/>
      <c r="E40" s="270"/>
      <c r="F40" s="267"/>
      <c r="G40" s="267"/>
      <c r="H40" s="267"/>
    </row>
    <row r="41" spans="1:8" ht="21.75" customHeight="1">
      <c r="A41" s="21" t="s">
        <v>161</v>
      </c>
      <c r="B41" s="271"/>
      <c r="C41" s="271"/>
      <c r="D41" s="271"/>
      <c r="E41" s="271"/>
      <c r="F41" s="268"/>
      <c r="G41" s="268"/>
      <c r="H41" s="268"/>
    </row>
    <row r="42" spans="1:8" ht="46.5" customHeight="1">
      <c r="A42" s="99" t="s">
        <v>162</v>
      </c>
      <c r="B42" s="439" t="s">
        <v>517</v>
      </c>
      <c r="C42" s="440"/>
      <c r="D42" s="440"/>
      <c r="E42" s="440"/>
      <c r="F42" s="440"/>
      <c r="G42" s="440"/>
      <c r="H42" s="441"/>
    </row>
    <row r="43" spans="1:8" ht="15">
      <c r="A43" s="316" t="s">
        <v>163</v>
      </c>
      <c r="B43" s="317"/>
      <c r="C43" s="317"/>
      <c r="D43" s="317"/>
      <c r="E43" s="317"/>
      <c r="F43" s="317"/>
      <c r="G43" s="317"/>
      <c r="H43" s="318"/>
    </row>
    <row r="44" spans="1:8" ht="15">
      <c r="A44" s="448"/>
      <c r="B44" s="449"/>
      <c r="C44" s="449"/>
      <c r="D44" s="449"/>
      <c r="E44" s="449"/>
      <c r="F44" s="449"/>
      <c r="G44" s="449"/>
      <c r="H44" s="450"/>
    </row>
    <row r="45" spans="1:8" ht="87" customHeight="1">
      <c r="A45" s="451"/>
      <c r="B45" s="452"/>
      <c r="C45" s="452"/>
      <c r="D45" s="452"/>
      <c r="E45" s="452"/>
      <c r="F45" s="452"/>
      <c r="G45" s="452"/>
      <c r="H45" s="453"/>
    </row>
    <row r="46" spans="1:8" ht="108.75" customHeight="1">
      <c r="A46" s="451"/>
      <c r="B46" s="452"/>
      <c r="C46" s="452"/>
      <c r="D46" s="452"/>
      <c r="E46" s="452"/>
      <c r="F46" s="452"/>
      <c r="G46" s="452"/>
      <c r="H46" s="453"/>
    </row>
    <row r="47" spans="1:8" ht="0.75" customHeight="1">
      <c r="A47" s="451"/>
      <c r="B47" s="452"/>
      <c r="C47" s="452"/>
      <c r="D47" s="452"/>
      <c r="E47" s="452"/>
      <c r="F47" s="452"/>
      <c r="G47" s="452"/>
      <c r="H47" s="453"/>
    </row>
    <row r="48" spans="1:8" ht="15" customHeight="1" hidden="1">
      <c r="A48" s="454"/>
      <c r="B48" s="455"/>
      <c r="C48" s="455"/>
      <c r="D48" s="455"/>
      <c r="E48" s="455"/>
      <c r="F48" s="455"/>
      <c r="G48" s="455"/>
      <c r="H48" s="456"/>
    </row>
    <row r="49" spans="1:11" ht="44.25" customHeight="1">
      <c r="A49" s="15" t="s">
        <v>164</v>
      </c>
      <c r="B49" s="458" t="s">
        <v>518</v>
      </c>
      <c r="C49" s="458"/>
      <c r="D49" s="458"/>
      <c r="E49" s="458"/>
      <c r="F49" s="458"/>
      <c r="G49" s="458"/>
      <c r="H49" s="459"/>
      <c r="K49" s="28"/>
    </row>
    <row r="50" spans="1:11" ht="39" customHeight="1">
      <c r="A50" s="15" t="s">
        <v>165</v>
      </c>
      <c r="B50" s="458" t="s">
        <v>519</v>
      </c>
      <c r="C50" s="458"/>
      <c r="D50" s="458"/>
      <c r="E50" s="458"/>
      <c r="F50" s="458"/>
      <c r="G50" s="458"/>
      <c r="H50" s="459"/>
      <c r="K50" s="28"/>
    </row>
    <row r="51" spans="1:8" ht="48.75" customHeight="1">
      <c r="A51" s="100" t="s">
        <v>166</v>
      </c>
      <c r="B51" s="313" t="s">
        <v>515</v>
      </c>
      <c r="C51" s="314"/>
      <c r="D51" s="314"/>
      <c r="E51" s="314"/>
      <c r="F51" s="314"/>
      <c r="G51" s="314"/>
      <c r="H51" s="315"/>
    </row>
    <row r="52" spans="1:8" ht="21.75" customHeight="1">
      <c r="A52" s="316" t="s">
        <v>167</v>
      </c>
      <c r="B52" s="317"/>
      <c r="C52" s="317"/>
      <c r="D52" s="317"/>
      <c r="E52" s="317"/>
      <c r="F52" s="317"/>
      <c r="G52" s="317"/>
      <c r="H52" s="318"/>
    </row>
    <row r="53" spans="1:8" ht="21.75" customHeight="1">
      <c r="A53" s="295" t="s">
        <v>168</v>
      </c>
      <c r="B53" s="96" t="s">
        <v>169</v>
      </c>
      <c r="C53" s="296" t="s">
        <v>170</v>
      </c>
      <c r="D53" s="296"/>
      <c r="E53" s="296"/>
      <c r="F53" s="296" t="s">
        <v>171</v>
      </c>
      <c r="G53" s="296"/>
      <c r="H53" s="297"/>
    </row>
    <row r="54" spans="1:8" ht="27.75" customHeight="1">
      <c r="A54" s="295"/>
      <c r="B54" s="136"/>
      <c r="C54" s="298"/>
      <c r="D54" s="298"/>
      <c r="E54" s="298"/>
      <c r="F54" s="299"/>
      <c r="G54" s="299"/>
      <c r="H54" s="299"/>
    </row>
    <row r="55" spans="1:8" ht="27.75" customHeight="1">
      <c r="A55" s="100" t="s">
        <v>172</v>
      </c>
      <c r="B55" s="279" t="s">
        <v>514</v>
      </c>
      <c r="C55" s="279"/>
      <c r="D55" s="301" t="s">
        <v>173</v>
      </c>
      <c r="E55" s="301"/>
      <c r="F55" s="279" t="s">
        <v>512</v>
      </c>
      <c r="G55" s="279"/>
      <c r="H55" s="280"/>
    </row>
    <row r="56" spans="1:8" ht="27.75" customHeight="1">
      <c r="A56" s="100" t="s">
        <v>174</v>
      </c>
      <c r="B56" s="312" t="s">
        <v>260</v>
      </c>
      <c r="C56" s="312"/>
      <c r="D56" s="278" t="s">
        <v>175</v>
      </c>
      <c r="E56" s="278"/>
      <c r="F56" s="279" t="str">
        <f>+B56</f>
        <v>JONNY LEONARDO VASQUEZ ESCOBAR</v>
      </c>
      <c r="G56" s="279"/>
      <c r="H56" s="280"/>
    </row>
    <row r="57" spans="1:8" ht="27.75" customHeight="1">
      <c r="A57" s="100" t="s">
        <v>176</v>
      </c>
      <c r="B57" s="277"/>
      <c r="C57" s="277"/>
      <c r="D57" s="281" t="s">
        <v>177</v>
      </c>
      <c r="E57" s="282"/>
      <c r="F57" s="442"/>
      <c r="G57" s="443"/>
      <c r="H57" s="444"/>
    </row>
    <row r="58" spans="1:8" ht="27.75" customHeight="1" thickBot="1">
      <c r="A58" s="101" t="s">
        <v>178</v>
      </c>
      <c r="B58" s="285"/>
      <c r="C58" s="285"/>
      <c r="D58" s="283"/>
      <c r="E58" s="284"/>
      <c r="F58" s="445"/>
      <c r="G58" s="446"/>
      <c r="H58" s="447"/>
    </row>
  </sheetData>
  <sheetProtection/>
  <mergeCells count="73">
    <mergeCell ref="D55:E55"/>
    <mergeCell ref="C53:E53"/>
    <mergeCell ref="B2:H2"/>
    <mergeCell ref="B3:H3"/>
    <mergeCell ref="B4:H4"/>
    <mergeCell ref="F5:H5"/>
    <mergeCell ref="B49:H49"/>
    <mergeCell ref="B50:H50"/>
    <mergeCell ref="B51:H51"/>
    <mergeCell ref="A52:H52"/>
    <mergeCell ref="B57:C57"/>
    <mergeCell ref="D57:E58"/>
    <mergeCell ref="F57:H58"/>
    <mergeCell ref="B58:C58"/>
    <mergeCell ref="B55:C55"/>
    <mergeCell ref="A44:H48"/>
    <mergeCell ref="F55:H55"/>
    <mergeCell ref="B56:C56"/>
    <mergeCell ref="D56:E56"/>
    <mergeCell ref="F56:H56"/>
    <mergeCell ref="A53:A54"/>
    <mergeCell ref="B26:D26"/>
    <mergeCell ref="F26:H26"/>
    <mergeCell ref="F53:H53"/>
    <mergeCell ref="C54:E54"/>
    <mergeCell ref="F54:H54"/>
    <mergeCell ref="B27:D27"/>
    <mergeCell ref="F27:H27"/>
    <mergeCell ref="A28:H28"/>
    <mergeCell ref="B42:H42"/>
    <mergeCell ref="A43:H43"/>
    <mergeCell ref="B23:D23"/>
    <mergeCell ref="E23:H23"/>
    <mergeCell ref="B24:D24"/>
    <mergeCell ref="E24:H24"/>
    <mergeCell ref="B25:D25"/>
    <mergeCell ref="F25:H25"/>
    <mergeCell ref="B19:H19"/>
    <mergeCell ref="B20:H20"/>
    <mergeCell ref="A21:A22"/>
    <mergeCell ref="B21:D21"/>
    <mergeCell ref="E21:H21"/>
    <mergeCell ref="B22:D22"/>
    <mergeCell ref="E22:H22"/>
    <mergeCell ref="B15:E15"/>
    <mergeCell ref="G15:H15"/>
    <mergeCell ref="B16:E16"/>
    <mergeCell ref="G16:H16"/>
    <mergeCell ref="B17:H17"/>
    <mergeCell ref="B18:H18"/>
    <mergeCell ref="B11:E11"/>
    <mergeCell ref="G12:H12"/>
    <mergeCell ref="B12:E12"/>
    <mergeCell ref="B13:H13"/>
    <mergeCell ref="B14:H14"/>
    <mergeCell ref="G11:H11"/>
    <mergeCell ref="I27:P27"/>
    <mergeCell ref="A2:A5"/>
    <mergeCell ref="B5:E5"/>
    <mergeCell ref="A6:H6"/>
    <mergeCell ref="A7:H7"/>
    <mergeCell ref="A8:H8"/>
    <mergeCell ref="C9:D9"/>
    <mergeCell ref="E9:H9"/>
    <mergeCell ref="C10:D10"/>
    <mergeCell ref="E10:F10"/>
    <mergeCell ref="H30:H41"/>
    <mergeCell ref="B30:B41"/>
    <mergeCell ref="C30:C41"/>
    <mergeCell ref="D30:D41"/>
    <mergeCell ref="E30:E41"/>
    <mergeCell ref="F30:F41"/>
    <mergeCell ref="G30:G41"/>
  </mergeCells>
  <dataValidations count="6">
    <dataValidation type="list" allowBlank="1" showInputMessage="1" showErrorMessage="1" sqref="B10 H10">
      <formula1>$N$14:$N$15</formula1>
    </dataValidation>
    <dataValidation type="list" allowBlank="1" showInputMessage="1" showErrorMessage="1" sqref="B12:E12">
      <formula1>$M$9:$M$12</formula1>
    </dataValidation>
    <dataValidation type="list" allowBlank="1" showInputMessage="1" showErrorMessage="1" sqref="G15:H15">
      <formula1>$M$20:$M$22</formula1>
    </dataValidation>
    <dataValidation type="list" allowBlank="1" showInputMessage="1" showErrorMessage="1" sqref="B13:H13">
      <formula1>$N$17:$N$24</formula1>
    </dataValidation>
    <dataValidation type="list" allowBlank="1" showInputMessage="1" showErrorMessage="1" sqref="G16:H16">
      <formula1>$N$8:$N$11</formula1>
    </dataValidation>
    <dataValidation type="list" allowBlank="1" showInputMessage="1" showErrorMessage="1" sqref="B27:D27">
      <formula1>$M$15:$M$18</formula1>
    </dataValidation>
  </dataValidations>
  <printOptions/>
  <pageMargins left="0.7" right="0.7" top="0.75" bottom="0.75" header="0.3" footer="0.3"/>
  <pageSetup fitToHeight="1" fitToWidth="1" horizontalDpi="600" verticalDpi="600" orientation="portrait" scale="26" r:id="rId4"/>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A1:K16"/>
  <sheetViews>
    <sheetView zoomScalePageLayoutView="0" workbookViewId="0" topLeftCell="D13">
      <selection activeCell="K15" sqref="K15"/>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27.7109375" style="0" customWidth="1"/>
    <col min="7" max="7" width="18.7109375" style="0" customWidth="1"/>
    <col min="8" max="8" width="14.8515625" style="0" customWidth="1"/>
    <col min="9" max="10" width="20.421875" style="0" customWidth="1"/>
    <col min="11" max="11" width="28.28125" style="0" customWidth="1"/>
  </cols>
  <sheetData>
    <row r="1" spans="2:10" ht="15.75" customHeight="1" thickBot="1">
      <c r="B1" s="394"/>
      <c r="C1" s="388" t="s">
        <v>251</v>
      </c>
      <c r="D1" s="389"/>
      <c r="E1" s="389"/>
      <c r="F1" s="389"/>
      <c r="G1" s="389"/>
      <c r="H1" s="389"/>
      <c r="I1" s="389"/>
      <c r="J1" s="390"/>
    </row>
    <row r="2" spans="2:10" ht="15.75" customHeight="1" thickBot="1">
      <c r="B2" s="395"/>
      <c r="C2" s="391" t="s">
        <v>15</v>
      </c>
      <c r="D2" s="392"/>
      <c r="E2" s="392"/>
      <c r="F2" s="392"/>
      <c r="G2" s="392"/>
      <c r="H2" s="392"/>
      <c r="I2" s="392"/>
      <c r="J2" s="393"/>
    </row>
    <row r="3" spans="2:10" ht="15.75" customHeight="1" thickBot="1">
      <c r="B3" s="395"/>
      <c r="C3" s="391" t="s">
        <v>225</v>
      </c>
      <c r="D3" s="392"/>
      <c r="E3" s="392"/>
      <c r="F3" s="392"/>
      <c r="G3" s="392"/>
      <c r="H3" s="392"/>
      <c r="I3" s="392"/>
      <c r="J3" s="393"/>
    </row>
    <row r="4" spans="2:10" ht="15.75" customHeight="1" thickBot="1">
      <c r="B4" s="396"/>
      <c r="C4" s="391" t="s">
        <v>250</v>
      </c>
      <c r="D4" s="392"/>
      <c r="E4" s="392"/>
      <c r="F4" s="392"/>
      <c r="G4" s="392"/>
      <c r="H4" s="397" t="s">
        <v>248</v>
      </c>
      <c r="I4" s="398"/>
      <c r="J4" s="399"/>
    </row>
    <row r="5" spans="2:10" ht="15.75" thickBot="1">
      <c r="B5" s="67"/>
      <c r="C5" s="68"/>
      <c r="D5" s="68"/>
      <c r="E5" s="68"/>
      <c r="F5" s="68"/>
      <c r="G5" s="68"/>
      <c r="H5" s="68"/>
      <c r="I5" s="68"/>
      <c r="J5" s="69"/>
    </row>
    <row r="6" spans="2:10" ht="34.5" customHeight="1" thickBot="1">
      <c r="B6" s="70" t="s">
        <v>226</v>
      </c>
      <c r="C6" s="405" t="s">
        <v>261</v>
      </c>
      <c r="D6" s="406"/>
      <c r="E6" s="407"/>
      <c r="F6" s="71"/>
      <c r="G6" s="68"/>
      <c r="H6" s="68"/>
      <c r="I6" s="68"/>
      <c r="J6" s="69"/>
    </row>
    <row r="7" spans="2:10" ht="15.75" customHeight="1" thickBot="1">
      <c r="B7" s="72" t="s">
        <v>23</v>
      </c>
      <c r="C7" s="408" t="str">
        <f>+Metas_Magnitud!C7</f>
        <v>SUBSECRETARIA DE GESTION DE LA MOVILIDAD</v>
      </c>
      <c r="D7" s="409"/>
      <c r="E7" s="410"/>
      <c r="F7" s="71"/>
      <c r="G7" s="68"/>
      <c r="H7" s="68"/>
      <c r="I7" s="68"/>
      <c r="J7" s="69"/>
    </row>
    <row r="8" spans="2:10" ht="24.75" customHeight="1" thickBot="1">
      <c r="B8" s="72" t="s">
        <v>227</v>
      </c>
      <c r="C8" s="411" t="str">
        <f>+C7</f>
        <v>SUBSECRETARIA DE GESTION DE LA MOVILIDAD</v>
      </c>
      <c r="D8" s="412"/>
      <c r="E8" s="413"/>
      <c r="F8" s="73"/>
      <c r="G8" s="68"/>
      <c r="H8" s="68"/>
      <c r="I8" s="68"/>
      <c r="J8" s="69"/>
    </row>
    <row r="9" spans="2:10" ht="24.75" thickBot="1">
      <c r="B9" s="72" t="s">
        <v>228</v>
      </c>
      <c r="C9" s="414" t="s">
        <v>260</v>
      </c>
      <c r="D9" s="415"/>
      <c r="E9" s="416"/>
      <c r="F9" s="71"/>
      <c r="G9" s="68"/>
      <c r="H9" s="68"/>
      <c r="I9" s="68"/>
      <c r="J9" s="69"/>
    </row>
    <row r="10" spans="2:10" ht="37.5" customHeight="1" thickBot="1">
      <c r="B10" s="72" t="s">
        <v>229</v>
      </c>
      <c r="C10" s="417" t="str">
        <f>+'HV 2'!E9</f>
        <v>2. Alcanzar al 90 % la ejecución del PAC programado de vigencia y reserva por la Subsecretaría de Gestion de la Movilidad de los proyectos de inversion a su cargo.</v>
      </c>
      <c r="D10" s="418"/>
      <c r="E10" s="419"/>
      <c r="F10" s="71"/>
      <c r="G10" s="68"/>
      <c r="H10" s="68"/>
      <c r="I10" s="68"/>
      <c r="J10" s="69"/>
    </row>
    <row r="11" ht="15">
      <c r="B11" s="74"/>
    </row>
    <row r="12" spans="2:11" ht="15">
      <c r="B12" s="460" t="s">
        <v>506</v>
      </c>
      <c r="C12" s="461"/>
      <c r="D12" s="461"/>
      <c r="E12" s="461"/>
      <c r="F12" s="461"/>
      <c r="G12" s="461"/>
      <c r="H12" s="462"/>
      <c r="I12" s="401" t="s">
        <v>230</v>
      </c>
      <c r="J12" s="402"/>
      <c r="K12" s="402"/>
    </row>
    <row r="13" spans="1:11" ht="60">
      <c r="A13" s="77"/>
      <c r="B13" s="75" t="s">
        <v>231</v>
      </c>
      <c r="C13" s="75" t="s">
        <v>232</v>
      </c>
      <c r="D13" s="75" t="s">
        <v>233</v>
      </c>
      <c r="E13" s="75" t="s">
        <v>234</v>
      </c>
      <c r="F13" s="75" t="s">
        <v>235</v>
      </c>
      <c r="G13" s="75" t="s">
        <v>236</v>
      </c>
      <c r="H13" s="75" t="s">
        <v>237</v>
      </c>
      <c r="I13" s="76" t="s">
        <v>238</v>
      </c>
      <c r="J13" s="76" t="s">
        <v>239</v>
      </c>
      <c r="K13" s="76" t="s">
        <v>240</v>
      </c>
    </row>
    <row r="14" spans="1:11" ht="120">
      <c r="A14" s="77"/>
      <c r="B14" s="128">
        <v>1</v>
      </c>
      <c r="C14" s="135" t="s">
        <v>283</v>
      </c>
      <c r="D14" s="129" t="s">
        <v>179</v>
      </c>
      <c r="E14" s="78">
        <v>1</v>
      </c>
      <c r="F14" s="92" t="s">
        <v>179</v>
      </c>
      <c r="G14" s="92" t="s">
        <v>179</v>
      </c>
      <c r="H14" s="87">
        <v>44166</v>
      </c>
      <c r="I14" s="92" t="s">
        <v>179</v>
      </c>
      <c r="J14" s="80">
        <v>43981</v>
      </c>
      <c r="K14" s="168" t="s">
        <v>520</v>
      </c>
    </row>
    <row r="15" spans="2:11" ht="97.5" customHeight="1">
      <c r="B15" s="128">
        <v>2</v>
      </c>
      <c r="C15" s="131" t="s">
        <v>284</v>
      </c>
      <c r="D15" s="129" t="s">
        <v>179</v>
      </c>
      <c r="E15" s="78">
        <v>1</v>
      </c>
      <c r="F15" s="92" t="s">
        <v>179</v>
      </c>
      <c r="G15" s="92" t="s">
        <v>179</v>
      </c>
      <c r="H15" s="87">
        <v>44166</v>
      </c>
      <c r="I15" s="92" t="s">
        <v>179</v>
      </c>
      <c r="J15" s="80"/>
      <c r="K15" s="168"/>
    </row>
    <row r="16" spans="1:11" ht="15">
      <c r="A16" s="85"/>
      <c r="B16" s="403" t="s">
        <v>242</v>
      </c>
      <c r="C16" s="404"/>
      <c r="D16" s="81" t="s">
        <v>179</v>
      </c>
      <c r="E16" s="94">
        <v>2</v>
      </c>
      <c r="F16" s="93"/>
      <c r="G16" s="81" t="s">
        <v>179</v>
      </c>
      <c r="H16" s="82"/>
      <c r="I16" s="81" t="s">
        <v>179</v>
      </c>
      <c r="J16" s="84"/>
      <c r="K16" s="84"/>
    </row>
  </sheetData>
  <sheetProtection/>
  <mergeCells count="14">
    <mergeCell ref="I12:K12"/>
    <mergeCell ref="B16:C16"/>
    <mergeCell ref="C6:E6"/>
    <mergeCell ref="C7:E7"/>
    <mergeCell ref="C8:E8"/>
    <mergeCell ref="C9:E9"/>
    <mergeCell ref="C10:E10"/>
    <mergeCell ref="B12:H12"/>
    <mergeCell ref="B1:B4"/>
    <mergeCell ref="C1:J1"/>
    <mergeCell ref="C2:J2"/>
    <mergeCell ref="C3:J3"/>
    <mergeCell ref="C4:G4"/>
    <mergeCell ref="H4:J4"/>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B2:N67"/>
  <sheetViews>
    <sheetView zoomScale="80" zoomScaleNormal="80" zoomScalePageLayoutView="0" workbookViewId="0" topLeftCell="A43">
      <selection activeCell="K40" sqref="K40"/>
    </sheetView>
  </sheetViews>
  <sheetFormatPr defaultColWidth="11.421875" defaultRowHeight="15"/>
  <cols>
    <col min="1" max="1" width="0.9921875" style="50" customWidth="1"/>
    <col min="2" max="2" width="25.421875" style="49" customWidth="1"/>
    <col min="3" max="3" width="14.57421875" style="50" customWidth="1"/>
    <col min="4" max="4" width="25.00390625" style="50" customWidth="1"/>
    <col min="5" max="5" width="16.421875" style="50" customWidth="1"/>
    <col min="6" max="6" width="25.00390625" style="50" customWidth="1"/>
    <col min="7" max="7" width="22.00390625" style="51" customWidth="1"/>
    <col min="8" max="8" width="20.57421875" style="50" customWidth="1"/>
    <col min="9" max="9" width="22.421875" style="50" customWidth="1"/>
    <col min="10" max="10" width="11.421875" style="52" customWidth="1"/>
    <col min="11" max="12" width="11.421875" style="25" customWidth="1"/>
    <col min="13" max="14" width="11.421875" style="53" customWidth="1"/>
    <col min="15" max="16384" width="11.421875" style="50" customWidth="1"/>
  </cols>
  <sheetData>
    <row r="1" ht="6" customHeight="1"/>
    <row r="2" spans="2:13" ht="25.5" customHeight="1">
      <c r="B2" s="430"/>
      <c r="C2" s="457" t="s">
        <v>247</v>
      </c>
      <c r="D2" s="457"/>
      <c r="E2" s="457"/>
      <c r="F2" s="457"/>
      <c r="G2" s="457"/>
      <c r="H2" s="457"/>
      <c r="I2" s="457"/>
      <c r="M2" s="54" t="s">
        <v>181</v>
      </c>
    </row>
    <row r="3" spans="2:13" ht="25.5" customHeight="1">
      <c r="B3" s="430"/>
      <c r="C3" s="378" t="s">
        <v>15</v>
      </c>
      <c r="D3" s="378"/>
      <c r="E3" s="378"/>
      <c r="F3" s="378"/>
      <c r="G3" s="378"/>
      <c r="H3" s="378"/>
      <c r="I3" s="378"/>
      <c r="M3" s="54" t="s">
        <v>182</v>
      </c>
    </row>
    <row r="4" spans="2:13" ht="25.5" customHeight="1">
      <c r="B4" s="430"/>
      <c r="C4" s="378" t="s">
        <v>106</v>
      </c>
      <c r="D4" s="378"/>
      <c r="E4" s="378"/>
      <c r="F4" s="378"/>
      <c r="G4" s="378"/>
      <c r="H4" s="378"/>
      <c r="I4" s="378"/>
      <c r="M4" s="54" t="s">
        <v>183</v>
      </c>
    </row>
    <row r="5" spans="2:13" ht="25.5" customHeight="1">
      <c r="B5" s="430"/>
      <c r="C5" s="378" t="s">
        <v>107</v>
      </c>
      <c r="D5" s="378"/>
      <c r="E5" s="378"/>
      <c r="F5" s="378"/>
      <c r="G5" s="374" t="s">
        <v>248</v>
      </c>
      <c r="H5" s="374"/>
      <c r="I5" s="374"/>
      <c r="M5" s="54" t="s">
        <v>184</v>
      </c>
    </row>
    <row r="6" spans="2:9" ht="23.25" customHeight="1">
      <c r="B6" s="382" t="s">
        <v>108</v>
      </c>
      <c r="C6" s="383"/>
      <c r="D6" s="383"/>
      <c r="E6" s="383"/>
      <c r="F6" s="383"/>
      <c r="G6" s="383"/>
      <c r="H6" s="383"/>
      <c r="I6" s="384"/>
    </row>
    <row r="7" spans="2:9" ht="24" customHeight="1">
      <c r="B7" s="385" t="s">
        <v>109</v>
      </c>
      <c r="C7" s="386"/>
      <c r="D7" s="386"/>
      <c r="E7" s="386"/>
      <c r="F7" s="386"/>
      <c r="G7" s="386"/>
      <c r="H7" s="386"/>
      <c r="I7" s="387"/>
    </row>
    <row r="8" spans="2:14" ht="24" customHeight="1">
      <c r="B8" s="317" t="s">
        <v>110</v>
      </c>
      <c r="C8" s="317"/>
      <c r="D8" s="317"/>
      <c r="E8" s="317"/>
      <c r="F8" s="317"/>
      <c r="G8" s="317"/>
      <c r="H8" s="317"/>
      <c r="I8" s="317"/>
      <c r="N8" s="53" t="s">
        <v>125</v>
      </c>
    </row>
    <row r="9" spans="2:14" ht="30.75" customHeight="1">
      <c r="B9" s="103" t="s">
        <v>252</v>
      </c>
      <c r="C9" s="44">
        <v>3</v>
      </c>
      <c r="D9" s="463" t="s">
        <v>246</v>
      </c>
      <c r="E9" s="463"/>
      <c r="F9" s="368" t="s">
        <v>291</v>
      </c>
      <c r="G9" s="431"/>
      <c r="H9" s="431"/>
      <c r="I9" s="464"/>
      <c r="M9" s="54" t="s">
        <v>185</v>
      </c>
      <c r="N9" s="53" t="s">
        <v>186</v>
      </c>
    </row>
    <row r="10" spans="2:14" ht="30.75" customHeight="1">
      <c r="B10" s="103" t="s">
        <v>111</v>
      </c>
      <c r="C10" s="27" t="s">
        <v>193</v>
      </c>
      <c r="D10" s="463" t="s">
        <v>112</v>
      </c>
      <c r="E10" s="463"/>
      <c r="F10" s="332" t="s">
        <v>292</v>
      </c>
      <c r="G10" s="332"/>
      <c r="H10" s="14" t="s">
        <v>113</v>
      </c>
      <c r="I10" s="27" t="s">
        <v>193</v>
      </c>
      <c r="M10" s="54" t="s">
        <v>180</v>
      </c>
      <c r="N10" s="53" t="s">
        <v>187</v>
      </c>
    </row>
    <row r="11" spans="2:14" ht="30.75" customHeight="1">
      <c r="B11" s="15" t="s">
        <v>114</v>
      </c>
      <c r="C11" s="370" t="s">
        <v>207</v>
      </c>
      <c r="D11" s="370"/>
      <c r="E11" s="370"/>
      <c r="F11" s="370"/>
      <c r="G11" s="14" t="s">
        <v>115</v>
      </c>
      <c r="H11" s="465" t="s">
        <v>207</v>
      </c>
      <c r="I11" s="465"/>
      <c r="M11" s="54" t="s">
        <v>188</v>
      </c>
      <c r="N11" s="53" t="s">
        <v>189</v>
      </c>
    </row>
    <row r="12" spans="2:13" ht="30.75" customHeight="1">
      <c r="B12" s="15" t="s">
        <v>116</v>
      </c>
      <c r="C12" s="466" t="s">
        <v>180</v>
      </c>
      <c r="D12" s="466"/>
      <c r="E12" s="466"/>
      <c r="F12" s="466"/>
      <c r="G12" s="14" t="s">
        <v>117</v>
      </c>
      <c r="H12" s="371" t="s">
        <v>287</v>
      </c>
      <c r="I12" s="372"/>
      <c r="M12" s="55" t="s">
        <v>190</v>
      </c>
    </row>
    <row r="13" spans="2:13" ht="30.75" customHeight="1">
      <c r="B13" s="15" t="s">
        <v>118</v>
      </c>
      <c r="C13" s="342" t="s">
        <v>205</v>
      </c>
      <c r="D13" s="342"/>
      <c r="E13" s="342"/>
      <c r="F13" s="342"/>
      <c r="G13" s="342"/>
      <c r="H13" s="342"/>
      <c r="I13" s="342"/>
      <c r="M13" s="55"/>
    </row>
    <row r="14" spans="2:14" ht="30.75" customHeight="1">
      <c r="B14" s="15" t="s">
        <v>119</v>
      </c>
      <c r="C14" s="467" t="s">
        <v>207</v>
      </c>
      <c r="D14" s="467"/>
      <c r="E14" s="467"/>
      <c r="F14" s="467"/>
      <c r="G14" s="467"/>
      <c r="H14" s="467"/>
      <c r="I14" s="467"/>
      <c r="M14" s="55"/>
      <c r="N14" s="53" t="s">
        <v>191</v>
      </c>
    </row>
    <row r="15" spans="2:14" ht="30.75" customHeight="1">
      <c r="B15" s="15" t="s">
        <v>120</v>
      </c>
      <c r="C15" s="344" t="s">
        <v>218</v>
      </c>
      <c r="D15" s="344"/>
      <c r="E15" s="344"/>
      <c r="F15" s="344"/>
      <c r="G15" s="14" t="s">
        <v>121</v>
      </c>
      <c r="H15" s="332" t="s">
        <v>200</v>
      </c>
      <c r="I15" s="332"/>
      <c r="M15" s="55" t="s">
        <v>192</v>
      </c>
      <c r="N15" s="53" t="s">
        <v>193</v>
      </c>
    </row>
    <row r="16" spans="2:13" ht="30.75" customHeight="1">
      <c r="B16" s="15" t="s">
        <v>123</v>
      </c>
      <c r="C16" s="468" t="s">
        <v>300</v>
      </c>
      <c r="D16" s="468"/>
      <c r="E16" s="468"/>
      <c r="F16" s="468"/>
      <c r="G16" s="14" t="s">
        <v>124</v>
      </c>
      <c r="H16" s="332" t="s">
        <v>125</v>
      </c>
      <c r="I16" s="332"/>
      <c r="M16" s="55" t="s">
        <v>194</v>
      </c>
    </row>
    <row r="17" spans="2:14" ht="40.5" customHeight="1">
      <c r="B17" s="15" t="s">
        <v>126</v>
      </c>
      <c r="C17" s="469" t="s">
        <v>270</v>
      </c>
      <c r="D17" s="470"/>
      <c r="E17" s="470"/>
      <c r="F17" s="470"/>
      <c r="G17" s="470"/>
      <c r="H17" s="470"/>
      <c r="I17" s="471"/>
      <c r="M17" s="55" t="s">
        <v>195</v>
      </c>
      <c r="N17" s="53" t="s">
        <v>196</v>
      </c>
    </row>
    <row r="18" spans="2:14" ht="30.75" customHeight="1">
      <c r="B18" s="15" t="s">
        <v>127</v>
      </c>
      <c r="C18" s="344" t="s">
        <v>243</v>
      </c>
      <c r="D18" s="344"/>
      <c r="E18" s="344"/>
      <c r="F18" s="344"/>
      <c r="G18" s="344"/>
      <c r="H18" s="344"/>
      <c r="I18" s="344"/>
      <c r="M18" s="55" t="s">
        <v>197</v>
      </c>
      <c r="N18" s="53" t="s">
        <v>198</v>
      </c>
    </row>
    <row r="19" spans="2:14" ht="30.75" customHeight="1">
      <c r="B19" s="15" t="s">
        <v>128</v>
      </c>
      <c r="C19" s="434" t="s">
        <v>219</v>
      </c>
      <c r="D19" s="434"/>
      <c r="E19" s="434"/>
      <c r="F19" s="434"/>
      <c r="G19" s="434"/>
      <c r="H19" s="434"/>
      <c r="I19" s="434"/>
      <c r="M19" s="55"/>
      <c r="N19" s="53" t="s">
        <v>199</v>
      </c>
    </row>
    <row r="20" spans="2:14" ht="30.75" customHeight="1">
      <c r="B20" s="15" t="s">
        <v>129</v>
      </c>
      <c r="C20" s="346" t="s">
        <v>220</v>
      </c>
      <c r="D20" s="346"/>
      <c r="E20" s="346"/>
      <c r="F20" s="346"/>
      <c r="G20" s="346"/>
      <c r="H20" s="346"/>
      <c r="I20" s="346"/>
      <c r="M20" s="55" t="s">
        <v>200</v>
      </c>
      <c r="N20" s="53" t="s">
        <v>201</v>
      </c>
    </row>
    <row r="21" spans="2:14" ht="27.75" customHeight="1">
      <c r="B21" s="348" t="s">
        <v>130</v>
      </c>
      <c r="C21" s="350" t="s">
        <v>131</v>
      </c>
      <c r="D21" s="350"/>
      <c r="E21" s="350"/>
      <c r="F21" s="351" t="s">
        <v>132</v>
      </c>
      <c r="G21" s="351"/>
      <c r="H21" s="351"/>
      <c r="I21" s="351"/>
      <c r="M21" s="55" t="s">
        <v>122</v>
      </c>
      <c r="N21" s="53" t="s">
        <v>202</v>
      </c>
    </row>
    <row r="22" spans="2:14" ht="27" customHeight="1">
      <c r="B22" s="349"/>
      <c r="C22" s="434" t="s">
        <v>221</v>
      </c>
      <c r="D22" s="434"/>
      <c r="E22" s="434"/>
      <c r="F22" s="434" t="s">
        <v>222</v>
      </c>
      <c r="G22" s="434"/>
      <c r="H22" s="434"/>
      <c r="I22" s="434"/>
      <c r="M22" s="55" t="s">
        <v>203</v>
      </c>
      <c r="N22" s="53" t="s">
        <v>204</v>
      </c>
    </row>
    <row r="23" spans="2:14" ht="39.75" customHeight="1">
      <c r="B23" s="15" t="s">
        <v>133</v>
      </c>
      <c r="C23" s="332" t="s">
        <v>223</v>
      </c>
      <c r="D23" s="332"/>
      <c r="E23" s="332"/>
      <c r="F23" s="332" t="s">
        <v>223</v>
      </c>
      <c r="G23" s="332"/>
      <c r="H23" s="332"/>
      <c r="I23" s="332"/>
      <c r="M23" s="55"/>
      <c r="N23" s="53" t="s">
        <v>205</v>
      </c>
    </row>
    <row r="24" spans="2:14" ht="48.75" customHeight="1">
      <c r="B24" s="15" t="s">
        <v>134</v>
      </c>
      <c r="C24" s="472" t="s">
        <v>224</v>
      </c>
      <c r="D24" s="472"/>
      <c r="E24" s="472"/>
      <c r="F24" s="434" t="s">
        <v>271</v>
      </c>
      <c r="G24" s="434"/>
      <c r="H24" s="434"/>
      <c r="I24" s="434"/>
      <c r="M24" s="55"/>
      <c r="N24" s="53" t="s">
        <v>206</v>
      </c>
    </row>
    <row r="25" spans="2:13" ht="29.25" customHeight="1">
      <c r="B25" s="15" t="s">
        <v>135</v>
      </c>
      <c r="C25" s="473">
        <v>43831</v>
      </c>
      <c r="D25" s="344"/>
      <c r="E25" s="344"/>
      <c r="F25" s="14" t="s">
        <v>136</v>
      </c>
      <c r="G25" s="474">
        <v>1</v>
      </c>
      <c r="H25" s="474"/>
      <c r="I25" s="474"/>
      <c r="M25" s="55"/>
    </row>
    <row r="26" spans="2:13" ht="27" customHeight="1">
      <c r="B26" s="15" t="s">
        <v>137</v>
      </c>
      <c r="C26" s="473">
        <v>44196</v>
      </c>
      <c r="D26" s="344"/>
      <c r="E26" s="344"/>
      <c r="F26" s="14" t="s">
        <v>138</v>
      </c>
      <c r="G26" s="479">
        <v>1</v>
      </c>
      <c r="H26" s="479"/>
      <c r="I26" s="479"/>
      <c r="M26" s="55"/>
    </row>
    <row r="27" spans="2:13" ht="47.25" customHeight="1">
      <c r="B27" s="102" t="s">
        <v>139</v>
      </c>
      <c r="C27" s="467" t="s">
        <v>195</v>
      </c>
      <c r="D27" s="467"/>
      <c r="E27" s="467"/>
      <c r="F27" s="56" t="s">
        <v>140</v>
      </c>
      <c r="G27" s="480" t="s">
        <v>207</v>
      </c>
      <c r="H27" s="480"/>
      <c r="I27" s="480"/>
      <c r="M27" s="55"/>
    </row>
    <row r="28" spans="2:13" ht="30" customHeight="1">
      <c r="B28" s="481" t="s">
        <v>141</v>
      </c>
      <c r="C28" s="481"/>
      <c r="D28" s="481"/>
      <c r="E28" s="481"/>
      <c r="F28" s="481"/>
      <c r="G28" s="481"/>
      <c r="H28" s="481"/>
      <c r="I28" s="481"/>
      <c r="M28" s="55"/>
    </row>
    <row r="29" spans="2:13" ht="56.25" customHeight="1">
      <c r="B29" s="18" t="s">
        <v>142</v>
      </c>
      <c r="C29" s="18" t="s">
        <v>143</v>
      </c>
      <c r="D29" s="18" t="s">
        <v>144</v>
      </c>
      <c r="E29" s="18" t="s">
        <v>145</v>
      </c>
      <c r="F29" s="18" t="s">
        <v>146</v>
      </c>
      <c r="G29" s="19" t="s">
        <v>147</v>
      </c>
      <c r="H29" s="19" t="s">
        <v>148</v>
      </c>
      <c r="I29" s="18" t="s">
        <v>149</v>
      </c>
      <c r="M29" s="55"/>
    </row>
    <row r="30" spans="2:13" ht="19.5" customHeight="1">
      <c r="B30" s="45" t="s">
        <v>150</v>
      </c>
      <c r="C30" s="42"/>
      <c r="D30" s="88">
        <f>+C30</f>
        <v>0</v>
      </c>
      <c r="E30" s="43">
        <v>0</v>
      </c>
      <c r="F30" s="22">
        <f>+E30</f>
        <v>0</v>
      </c>
      <c r="G30" s="57" t="e">
        <f>+C30/E30</f>
        <v>#DIV/0!</v>
      </c>
      <c r="H30" s="58">
        <f>+D30/$F$41</f>
        <v>0</v>
      </c>
      <c r="I30" s="59">
        <f>+H30/$G$26</f>
        <v>0</v>
      </c>
      <c r="M30" s="55"/>
    </row>
    <row r="31" spans="2:13" ht="19.5" customHeight="1">
      <c r="B31" s="45" t="s">
        <v>151</v>
      </c>
      <c r="C31" s="42"/>
      <c r="D31" s="88">
        <f>+D30+C31</f>
        <v>0</v>
      </c>
      <c r="E31" s="43">
        <v>0</v>
      </c>
      <c r="F31" s="22">
        <f>+E31+F30</f>
        <v>0</v>
      </c>
      <c r="G31" s="57" t="e">
        <f aca="true" t="shared" si="0" ref="G31:G41">+C31/E31</f>
        <v>#DIV/0!</v>
      </c>
      <c r="H31" s="58">
        <f aca="true" t="shared" si="1" ref="H31:H41">+D31/$F$41</f>
        <v>0</v>
      </c>
      <c r="I31" s="59">
        <f aca="true" t="shared" si="2" ref="I31:I41">+H31/$G$26</f>
        <v>0</v>
      </c>
      <c r="M31" s="55"/>
    </row>
    <row r="32" spans="2:13" ht="19.5" customHeight="1">
      <c r="B32" s="45" t="s">
        <v>152</v>
      </c>
      <c r="C32" s="42"/>
      <c r="D32" s="88">
        <f aca="true" t="shared" si="3" ref="D32:D41">+D31+C32</f>
        <v>0</v>
      </c>
      <c r="E32" s="43">
        <v>0</v>
      </c>
      <c r="F32" s="22">
        <f aca="true" t="shared" si="4" ref="F32:F41">+E32+F31</f>
        <v>0</v>
      </c>
      <c r="G32" s="57" t="e">
        <f t="shared" si="0"/>
        <v>#DIV/0!</v>
      </c>
      <c r="H32" s="58">
        <f t="shared" si="1"/>
        <v>0</v>
      </c>
      <c r="I32" s="59">
        <f t="shared" si="2"/>
        <v>0</v>
      </c>
      <c r="M32" s="55"/>
    </row>
    <row r="33" spans="2:9" ht="19.5" customHeight="1">
      <c r="B33" s="45" t="s">
        <v>153</v>
      </c>
      <c r="C33" s="42"/>
      <c r="D33" s="88">
        <f t="shared" si="3"/>
        <v>0</v>
      </c>
      <c r="E33" s="42">
        <v>0</v>
      </c>
      <c r="F33" s="22">
        <f t="shared" si="4"/>
        <v>0</v>
      </c>
      <c r="G33" s="57" t="e">
        <f t="shared" si="0"/>
        <v>#DIV/0!</v>
      </c>
      <c r="H33" s="58">
        <f t="shared" si="1"/>
        <v>0</v>
      </c>
      <c r="I33" s="59">
        <f t="shared" si="2"/>
        <v>0</v>
      </c>
    </row>
    <row r="34" spans="2:9" ht="19.5" customHeight="1">
      <c r="B34" s="45" t="s">
        <v>154</v>
      </c>
      <c r="C34" s="42">
        <v>1</v>
      </c>
      <c r="D34" s="88">
        <f t="shared" si="3"/>
        <v>1</v>
      </c>
      <c r="E34" s="42">
        <v>1</v>
      </c>
      <c r="F34" s="22">
        <f t="shared" si="4"/>
        <v>1</v>
      </c>
      <c r="G34" s="57">
        <f t="shared" si="0"/>
        <v>1</v>
      </c>
      <c r="H34" s="58">
        <f t="shared" si="1"/>
        <v>0.3333333333333333</v>
      </c>
      <c r="I34" s="59">
        <f t="shared" si="2"/>
        <v>0.3333333333333333</v>
      </c>
    </row>
    <row r="35" spans="2:9" ht="19.5" customHeight="1">
      <c r="B35" s="45" t="s">
        <v>155</v>
      </c>
      <c r="C35" s="42"/>
      <c r="D35" s="88">
        <f t="shared" si="3"/>
        <v>1</v>
      </c>
      <c r="E35" s="42">
        <v>0</v>
      </c>
      <c r="F35" s="22">
        <f t="shared" si="4"/>
        <v>1</v>
      </c>
      <c r="G35" s="57" t="e">
        <f t="shared" si="0"/>
        <v>#DIV/0!</v>
      </c>
      <c r="H35" s="58">
        <f t="shared" si="1"/>
        <v>0.3333333333333333</v>
      </c>
      <c r="I35" s="59">
        <f t="shared" si="2"/>
        <v>0.3333333333333333</v>
      </c>
    </row>
    <row r="36" spans="2:9" ht="19.5" customHeight="1">
      <c r="B36" s="45" t="s">
        <v>156</v>
      </c>
      <c r="C36" s="42"/>
      <c r="D36" s="88">
        <f t="shared" si="3"/>
        <v>1</v>
      </c>
      <c r="E36" s="42">
        <v>0</v>
      </c>
      <c r="F36" s="22">
        <f t="shared" si="4"/>
        <v>1</v>
      </c>
      <c r="G36" s="57" t="e">
        <f t="shared" si="0"/>
        <v>#DIV/0!</v>
      </c>
      <c r="H36" s="58">
        <f t="shared" si="1"/>
        <v>0.3333333333333333</v>
      </c>
      <c r="I36" s="59">
        <f t="shared" si="2"/>
        <v>0.3333333333333333</v>
      </c>
    </row>
    <row r="37" spans="2:9" ht="19.5" customHeight="1">
      <c r="B37" s="45" t="s">
        <v>157</v>
      </c>
      <c r="C37" s="42"/>
      <c r="D37" s="88">
        <f t="shared" si="3"/>
        <v>1</v>
      </c>
      <c r="E37" s="42">
        <v>1</v>
      </c>
      <c r="F37" s="22">
        <f t="shared" si="4"/>
        <v>2</v>
      </c>
      <c r="G37" s="57">
        <f t="shared" si="0"/>
        <v>0</v>
      </c>
      <c r="H37" s="58">
        <f t="shared" si="1"/>
        <v>0.3333333333333333</v>
      </c>
      <c r="I37" s="59">
        <f t="shared" si="2"/>
        <v>0.3333333333333333</v>
      </c>
    </row>
    <row r="38" spans="2:9" ht="19.5" customHeight="1">
      <c r="B38" s="45" t="s">
        <v>158</v>
      </c>
      <c r="C38" s="42"/>
      <c r="D38" s="88">
        <f t="shared" si="3"/>
        <v>1</v>
      </c>
      <c r="E38" s="42">
        <v>0</v>
      </c>
      <c r="F38" s="22">
        <f t="shared" si="4"/>
        <v>2</v>
      </c>
      <c r="G38" s="57" t="e">
        <f t="shared" si="0"/>
        <v>#DIV/0!</v>
      </c>
      <c r="H38" s="58">
        <f t="shared" si="1"/>
        <v>0.3333333333333333</v>
      </c>
      <c r="I38" s="59">
        <f t="shared" si="2"/>
        <v>0.3333333333333333</v>
      </c>
    </row>
    <row r="39" spans="2:9" ht="19.5" customHeight="1">
      <c r="B39" s="45" t="s">
        <v>159</v>
      </c>
      <c r="C39" s="42"/>
      <c r="D39" s="88">
        <f t="shared" si="3"/>
        <v>1</v>
      </c>
      <c r="E39" s="43">
        <v>0</v>
      </c>
      <c r="F39" s="22">
        <f t="shared" si="4"/>
        <v>2</v>
      </c>
      <c r="G39" s="57" t="e">
        <f t="shared" si="0"/>
        <v>#DIV/0!</v>
      </c>
      <c r="H39" s="58">
        <f t="shared" si="1"/>
        <v>0.3333333333333333</v>
      </c>
      <c r="I39" s="59">
        <f t="shared" si="2"/>
        <v>0.3333333333333333</v>
      </c>
    </row>
    <row r="40" spans="2:9" ht="19.5" customHeight="1">
      <c r="B40" s="45" t="s">
        <v>160</v>
      </c>
      <c r="C40" s="42"/>
      <c r="D40" s="88">
        <f t="shared" si="3"/>
        <v>1</v>
      </c>
      <c r="E40" s="43">
        <v>0</v>
      </c>
      <c r="F40" s="22">
        <f t="shared" si="4"/>
        <v>2</v>
      </c>
      <c r="G40" s="57" t="e">
        <f t="shared" si="0"/>
        <v>#DIV/0!</v>
      </c>
      <c r="H40" s="58">
        <f t="shared" si="1"/>
        <v>0.3333333333333333</v>
      </c>
      <c r="I40" s="59">
        <f t="shared" si="2"/>
        <v>0.3333333333333333</v>
      </c>
    </row>
    <row r="41" spans="2:9" ht="19.5" customHeight="1">
      <c r="B41" s="45" t="s">
        <v>161</v>
      </c>
      <c r="C41" s="42"/>
      <c r="D41" s="88">
        <f t="shared" si="3"/>
        <v>1</v>
      </c>
      <c r="E41" s="43">
        <v>1</v>
      </c>
      <c r="F41" s="22">
        <f t="shared" si="4"/>
        <v>3</v>
      </c>
      <c r="G41" s="57">
        <f t="shared" si="0"/>
        <v>0</v>
      </c>
      <c r="H41" s="58">
        <f t="shared" si="1"/>
        <v>0.3333333333333333</v>
      </c>
      <c r="I41" s="59">
        <f t="shared" si="2"/>
        <v>0.3333333333333333</v>
      </c>
    </row>
    <row r="42" spans="2:9" ht="54" customHeight="1">
      <c r="B42" s="46" t="s">
        <v>162</v>
      </c>
      <c r="C42" s="458" t="s">
        <v>510</v>
      </c>
      <c r="D42" s="458"/>
      <c r="E42" s="458"/>
      <c r="F42" s="458"/>
      <c r="G42" s="458"/>
      <c r="H42" s="458"/>
      <c r="I42" s="458"/>
    </row>
    <row r="43" spans="2:9" ht="29.25" customHeight="1">
      <c r="B43" s="317" t="s">
        <v>163</v>
      </c>
      <c r="C43" s="317"/>
      <c r="D43" s="317"/>
      <c r="E43" s="317"/>
      <c r="F43" s="317"/>
      <c r="G43" s="317"/>
      <c r="H43" s="317"/>
      <c r="I43" s="317"/>
    </row>
    <row r="44" spans="2:9" ht="45.75" customHeight="1">
      <c r="B44" s="486"/>
      <c r="C44" s="486"/>
      <c r="D44" s="486"/>
      <c r="E44" s="486"/>
      <c r="F44" s="486"/>
      <c r="G44" s="486"/>
      <c r="H44" s="486"/>
      <c r="I44" s="486"/>
    </row>
    <row r="45" spans="2:9" ht="45.75" customHeight="1">
      <c r="B45" s="486"/>
      <c r="C45" s="486"/>
      <c r="D45" s="486"/>
      <c r="E45" s="486"/>
      <c r="F45" s="486"/>
      <c r="G45" s="486"/>
      <c r="H45" s="486"/>
      <c r="I45" s="486"/>
    </row>
    <row r="46" spans="2:9" ht="45.75" customHeight="1">
      <c r="B46" s="486"/>
      <c r="C46" s="486"/>
      <c r="D46" s="486"/>
      <c r="E46" s="486"/>
      <c r="F46" s="486"/>
      <c r="G46" s="486"/>
      <c r="H46" s="486"/>
      <c r="I46" s="486"/>
    </row>
    <row r="47" spans="2:9" ht="45.75" customHeight="1">
      <c r="B47" s="486"/>
      <c r="C47" s="486"/>
      <c r="D47" s="486"/>
      <c r="E47" s="486"/>
      <c r="F47" s="486"/>
      <c r="G47" s="486"/>
      <c r="H47" s="486"/>
      <c r="I47" s="486"/>
    </row>
    <row r="48" spans="2:9" ht="45.75" customHeight="1">
      <c r="B48" s="486"/>
      <c r="C48" s="486"/>
      <c r="D48" s="486"/>
      <c r="E48" s="486"/>
      <c r="F48" s="486"/>
      <c r="G48" s="486"/>
      <c r="H48" s="486"/>
      <c r="I48" s="486"/>
    </row>
    <row r="49" spans="2:9" ht="46.5" customHeight="1">
      <c r="B49" s="13" t="s">
        <v>164</v>
      </c>
      <c r="C49" s="458" t="str">
        <f>C42</f>
        <v>Se realizaron el 100% de las actividades programadas para el cumplimiento del PAAC por parte de los lideres de las actividades que conforman el PAAC 2020, siendo el seguimiento al mapa de riesgos.
</v>
      </c>
      <c r="D49" s="458"/>
      <c r="E49" s="458"/>
      <c r="F49" s="458"/>
      <c r="G49" s="458"/>
      <c r="H49" s="458"/>
      <c r="I49" s="458"/>
    </row>
    <row r="50" spans="2:9" ht="30" customHeight="1">
      <c r="B50" s="13" t="s">
        <v>165</v>
      </c>
      <c r="C50" s="475" t="s">
        <v>207</v>
      </c>
      <c r="D50" s="475"/>
      <c r="E50" s="475"/>
      <c r="F50" s="475"/>
      <c r="G50" s="475"/>
      <c r="H50" s="475"/>
      <c r="I50" s="476"/>
    </row>
    <row r="51" spans="2:9" ht="84" customHeight="1">
      <c r="B51" s="47" t="s">
        <v>166</v>
      </c>
      <c r="C51" s="477" t="s">
        <v>511</v>
      </c>
      <c r="D51" s="477"/>
      <c r="E51" s="477"/>
      <c r="F51" s="477"/>
      <c r="G51" s="477"/>
      <c r="H51" s="477"/>
      <c r="I51" s="478"/>
    </row>
    <row r="52" spans="2:9" ht="29.25" customHeight="1">
      <c r="B52" s="317" t="s">
        <v>167</v>
      </c>
      <c r="C52" s="317"/>
      <c r="D52" s="317"/>
      <c r="E52" s="317"/>
      <c r="F52" s="317"/>
      <c r="G52" s="317"/>
      <c r="H52" s="317"/>
      <c r="I52" s="317"/>
    </row>
    <row r="53" spans="2:9" ht="33" customHeight="1">
      <c r="B53" s="488" t="s">
        <v>168</v>
      </c>
      <c r="C53" s="48" t="s">
        <v>169</v>
      </c>
      <c r="D53" s="296" t="s">
        <v>170</v>
      </c>
      <c r="E53" s="296"/>
      <c r="F53" s="296"/>
      <c r="G53" s="296" t="s">
        <v>171</v>
      </c>
      <c r="H53" s="296"/>
      <c r="I53" s="296"/>
    </row>
    <row r="54" spans="2:9" ht="31.5" customHeight="1">
      <c r="B54" s="488"/>
      <c r="C54" s="136"/>
      <c r="D54" s="298"/>
      <c r="E54" s="298"/>
      <c r="F54" s="298"/>
      <c r="G54" s="299"/>
      <c r="H54" s="299"/>
      <c r="I54" s="299"/>
    </row>
    <row r="55" spans="2:9" ht="31.5" customHeight="1">
      <c r="B55" s="47" t="s">
        <v>172</v>
      </c>
      <c r="C55" s="482" t="s">
        <v>512</v>
      </c>
      <c r="D55" s="482"/>
      <c r="E55" s="301" t="s">
        <v>173</v>
      </c>
      <c r="F55" s="301"/>
      <c r="G55" s="483" t="s">
        <v>512</v>
      </c>
      <c r="H55" s="484"/>
      <c r="I55" s="485"/>
    </row>
    <row r="56" spans="2:9" ht="31.5" customHeight="1">
      <c r="B56" s="47" t="s">
        <v>174</v>
      </c>
      <c r="C56" s="312" t="s">
        <v>260</v>
      </c>
      <c r="D56" s="312"/>
      <c r="E56" s="278" t="s">
        <v>175</v>
      </c>
      <c r="F56" s="278"/>
      <c r="G56" s="483" t="s">
        <v>260</v>
      </c>
      <c r="H56" s="484"/>
      <c r="I56" s="485"/>
    </row>
    <row r="57" spans="2:9" ht="31.5" customHeight="1">
      <c r="B57" s="47" t="s">
        <v>176</v>
      </c>
      <c r="C57" s="277"/>
      <c r="D57" s="277"/>
      <c r="E57" s="487" t="s">
        <v>177</v>
      </c>
      <c r="F57" s="487"/>
      <c r="G57" s="277"/>
      <c r="H57" s="277"/>
      <c r="I57" s="277"/>
    </row>
    <row r="58" spans="2:9" ht="31.5" customHeight="1">
      <c r="B58" s="47" t="s">
        <v>178</v>
      </c>
      <c r="C58" s="277"/>
      <c r="D58" s="277"/>
      <c r="E58" s="487"/>
      <c r="F58" s="487"/>
      <c r="G58" s="277"/>
      <c r="H58" s="277"/>
      <c r="I58" s="277"/>
    </row>
    <row r="59" spans="2:9" ht="15" hidden="1">
      <c r="B59" s="60"/>
      <c r="C59" s="60"/>
      <c r="D59" s="1"/>
      <c r="E59" s="1"/>
      <c r="F59" s="1"/>
      <c r="G59" s="1"/>
      <c r="H59" s="1"/>
      <c r="I59" s="61"/>
    </row>
    <row r="60" spans="2:9" ht="12.75" hidden="1">
      <c r="B60" s="62"/>
      <c r="C60" s="63"/>
      <c r="D60" s="63"/>
      <c r="E60" s="64"/>
      <c r="F60" s="64"/>
      <c r="G60" s="65"/>
      <c r="H60" s="66"/>
      <c r="I60" s="63"/>
    </row>
    <row r="61" spans="2:9" ht="12.75" hidden="1">
      <c r="B61" s="62"/>
      <c r="C61" s="63"/>
      <c r="D61" s="63"/>
      <c r="E61" s="64"/>
      <c r="F61" s="64"/>
      <c r="G61" s="65"/>
      <c r="H61" s="66"/>
      <c r="I61" s="63"/>
    </row>
    <row r="62" spans="2:9" ht="12.75" hidden="1">
      <c r="B62" s="62"/>
      <c r="C62" s="63"/>
      <c r="D62" s="63"/>
      <c r="E62" s="64"/>
      <c r="F62" s="64"/>
      <c r="G62" s="65"/>
      <c r="H62" s="66"/>
      <c r="I62" s="63"/>
    </row>
    <row r="63" spans="2:9" ht="12.75" hidden="1">
      <c r="B63" s="62"/>
      <c r="C63" s="63"/>
      <c r="D63" s="63"/>
      <c r="E63" s="64"/>
      <c r="F63" s="64"/>
      <c r="G63" s="65"/>
      <c r="H63" s="66"/>
      <c r="I63" s="63"/>
    </row>
    <row r="64" spans="2:9" ht="12.75" hidden="1">
      <c r="B64" s="62"/>
      <c r="C64" s="63"/>
      <c r="D64" s="63"/>
      <c r="E64" s="64"/>
      <c r="F64" s="64"/>
      <c r="G64" s="65"/>
      <c r="H64" s="66"/>
      <c r="I64" s="63"/>
    </row>
    <row r="65" spans="2:9" ht="12.75" hidden="1">
      <c r="B65" s="62"/>
      <c r="C65" s="63"/>
      <c r="D65" s="63"/>
      <c r="E65" s="64"/>
      <c r="F65" s="64"/>
      <c r="G65" s="65"/>
      <c r="H65" s="66"/>
      <c r="I65" s="63"/>
    </row>
    <row r="66" spans="2:9" ht="12.75" hidden="1">
      <c r="B66" s="62"/>
      <c r="C66" s="63"/>
      <c r="D66" s="63"/>
      <c r="E66" s="64"/>
      <c r="F66" s="64"/>
      <c r="G66" s="65"/>
      <c r="H66" s="66"/>
      <c r="I66" s="63"/>
    </row>
    <row r="67" spans="2:9" ht="12.75" hidden="1">
      <c r="B67" s="62"/>
      <c r="C67" s="63"/>
      <c r="D67" s="63"/>
      <c r="E67" s="64"/>
      <c r="F67" s="64"/>
      <c r="G67" s="65"/>
      <c r="H67" s="66"/>
      <c r="I67" s="63"/>
    </row>
  </sheetData>
  <sheetProtection/>
  <mergeCells count="65">
    <mergeCell ref="B43:I43"/>
    <mergeCell ref="B44:I48"/>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F9:I9"/>
    <mergeCell ref="D10:E10"/>
    <mergeCell ref="F10:G10"/>
    <mergeCell ref="B2:B5"/>
    <mergeCell ref="C5:F5"/>
    <mergeCell ref="C2:I2"/>
    <mergeCell ref="C3:I3"/>
    <mergeCell ref="C4:I4"/>
    <mergeCell ref="B6:I6"/>
    <mergeCell ref="G5:I5"/>
  </mergeCells>
  <dataValidations count="6">
    <dataValidation type="list" allowBlank="1" showInputMessage="1" showErrorMessage="1" sqref="C27:E27">
      <formula1>'HV 3_PAAC'!#REF!</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'HV 3_PAAC'!#REF!</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s>
  <printOptions/>
  <pageMargins left="0.7" right="0.7" top="0.75" bottom="0.75" header="0.3" footer="0.3"/>
  <pageSetup fitToWidth="0" fitToHeight="1" horizontalDpi="600" verticalDpi="600" orientation="portrait" scale="39" r:id="rId4"/>
  <drawing r:id="rId3"/>
  <legacyDrawing r:id="rId2"/>
</worksheet>
</file>

<file path=xl/worksheets/sheet8.xml><?xml version="1.0" encoding="utf-8"?>
<worksheet xmlns="http://schemas.openxmlformats.org/spreadsheetml/2006/main" xmlns:r="http://schemas.openxmlformats.org/officeDocument/2006/relationships">
  <sheetPr>
    <tabColor rgb="FF002060"/>
  </sheetPr>
  <dimension ref="B1:K25"/>
  <sheetViews>
    <sheetView zoomScalePageLayoutView="0" workbookViewId="0" topLeftCell="E10">
      <selection activeCell="I14" sqref="I14"/>
    </sheetView>
  </sheetViews>
  <sheetFormatPr defaultColWidth="11.421875" defaultRowHeight="15"/>
  <cols>
    <col min="1" max="1" width="1.28515625" style="0" customWidth="1"/>
    <col min="2" max="2" width="21.8515625" style="74" customWidth="1"/>
    <col min="3" max="3" width="31.28125" style="0" customWidth="1"/>
    <col min="4" max="4" width="17.7109375" style="0" customWidth="1"/>
    <col min="5" max="5" width="5.8515625" style="0" customWidth="1"/>
    <col min="6" max="6" width="59.00390625" style="0" customWidth="1"/>
    <col min="7" max="7" width="11.28125" style="0" customWidth="1"/>
    <col min="8" max="8" width="16.140625" style="0" customWidth="1"/>
    <col min="9" max="9" width="16.28125" style="0" customWidth="1"/>
    <col min="10" max="10" width="15.7109375" style="0" customWidth="1"/>
    <col min="11" max="11" width="55.7109375" style="0" customWidth="1"/>
    <col min="12" max="12" width="4.57421875" style="0" customWidth="1"/>
    <col min="13" max="14" width="16.421875" style="0" customWidth="1"/>
    <col min="108" max="108" width="11.421875" style="0" customWidth="1"/>
    <col min="198" max="198" width="1.421875" style="0" customWidth="1"/>
  </cols>
  <sheetData>
    <row r="1" spans="2:10" ht="18" customHeight="1" thickBot="1">
      <c r="B1" s="394"/>
      <c r="C1" s="388" t="s">
        <v>251</v>
      </c>
      <c r="D1" s="389"/>
      <c r="E1" s="389"/>
      <c r="F1" s="389"/>
      <c r="G1" s="389"/>
      <c r="H1" s="389"/>
      <c r="I1" s="389"/>
      <c r="J1" s="390"/>
    </row>
    <row r="2" spans="2:10" ht="18" customHeight="1" thickBot="1">
      <c r="B2" s="395"/>
      <c r="C2" s="391" t="s">
        <v>15</v>
      </c>
      <c r="D2" s="392"/>
      <c r="E2" s="392"/>
      <c r="F2" s="392"/>
      <c r="G2" s="392"/>
      <c r="H2" s="392"/>
      <c r="I2" s="392"/>
      <c r="J2" s="393"/>
    </row>
    <row r="3" spans="2:10" ht="18" customHeight="1" thickBot="1">
      <c r="B3" s="395"/>
      <c r="C3" s="391" t="s">
        <v>225</v>
      </c>
      <c r="D3" s="392"/>
      <c r="E3" s="392"/>
      <c r="F3" s="392"/>
      <c r="G3" s="392"/>
      <c r="H3" s="392"/>
      <c r="I3" s="392"/>
      <c r="J3" s="393"/>
    </row>
    <row r="4" spans="2:10" ht="18" customHeight="1" thickBot="1">
      <c r="B4" s="396"/>
      <c r="C4" s="391" t="s">
        <v>250</v>
      </c>
      <c r="D4" s="392"/>
      <c r="E4" s="392"/>
      <c r="F4" s="392"/>
      <c r="G4" s="392"/>
      <c r="H4" s="397" t="s">
        <v>248</v>
      </c>
      <c r="I4" s="398"/>
      <c r="J4" s="399"/>
    </row>
    <row r="5" spans="2:10" ht="18" customHeight="1" thickBot="1">
      <c r="B5" s="67"/>
      <c r="C5" s="68"/>
      <c r="D5" s="68"/>
      <c r="E5" s="68"/>
      <c r="F5" s="68"/>
      <c r="G5" s="68"/>
      <c r="H5" s="68"/>
      <c r="I5" s="68"/>
      <c r="J5" s="69"/>
    </row>
    <row r="6" spans="2:10" ht="51.75" customHeight="1" thickBot="1">
      <c r="B6" s="70" t="s">
        <v>226</v>
      </c>
      <c r="C6" s="405" t="s">
        <v>261</v>
      </c>
      <c r="D6" s="406"/>
      <c r="E6" s="407"/>
      <c r="F6" s="71"/>
      <c r="G6" s="68"/>
      <c r="H6" s="68"/>
      <c r="I6" s="68"/>
      <c r="J6" s="69"/>
    </row>
    <row r="7" spans="2:10" ht="32.25" customHeight="1" thickBot="1">
      <c r="B7" s="72" t="s">
        <v>23</v>
      </c>
      <c r="C7" s="408" t="str">
        <f>+Metas_Magnitud!C7</f>
        <v>SUBSECRETARIA DE GESTION DE LA MOVILIDAD</v>
      </c>
      <c r="D7" s="409"/>
      <c r="E7" s="410"/>
      <c r="F7" s="71"/>
      <c r="G7" s="68"/>
      <c r="H7" s="68"/>
      <c r="I7" s="68"/>
      <c r="J7" s="69"/>
    </row>
    <row r="8" spans="2:10" ht="32.25" customHeight="1" thickBot="1">
      <c r="B8" s="72" t="s">
        <v>227</v>
      </c>
      <c r="C8" s="411" t="str">
        <f>+C7</f>
        <v>SUBSECRETARIA DE GESTION DE LA MOVILIDAD</v>
      </c>
      <c r="D8" s="412"/>
      <c r="E8" s="413"/>
      <c r="F8" s="73"/>
      <c r="G8" s="68"/>
      <c r="H8" s="68"/>
      <c r="I8" s="68"/>
      <c r="J8" s="69"/>
    </row>
    <row r="9" spans="2:10" ht="33.75" customHeight="1" thickBot="1">
      <c r="B9" s="72" t="s">
        <v>228</v>
      </c>
      <c r="C9" s="414" t="s">
        <v>260</v>
      </c>
      <c r="D9" s="415"/>
      <c r="E9" s="416"/>
      <c r="F9" s="71"/>
      <c r="G9" s="68"/>
      <c r="H9" s="68"/>
      <c r="I9" s="68"/>
      <c r="J9" s="69"/>
    </row>
    <row r="10" spans="2:10" ht="42.75" customHeight="1" thickBot="1">
      <c r="B10" s="72" t="s">
        <v>229</v>
      </c>
      <c r="C10" s="417" t="str">
        <f>+'HV 3_PAAC'!F9</f>
        <v>3. Realizar el 100% de las actividades programadas en el Plan Anticorrupción y de Atención al Ciudadano de la vigencia por la Subsecretaria de Gestión de la Movilidad</v>
      </c>
      <c r="D10" s="418"/>
      <c r="E10" s="419"/>
      <c r="F10" s="71"/>
      <c r="G10" s="68"/>
      <c r="H10" s="68"/>
      <c r="I10" s="68"/>
      <c r="J10" s="69"/>
    </row>
    <row r="11" ht="15"/>
    <row r="12" spans="2:11" ht="15">
      <c r="B12" s="460" t="s">
        <v>506</v>
      </c>
      <c r="C12" s="461"/>
      <c r="D12" s="461"/>
      <c r="E12" s="461"/>
      <c r="F12" s="461"/>
      <c r="G12" s="461"/>
      <c r="H12" s="462"/>
      <c r="I12" s="401" t="s">
        <v>230</v>
      </c>
      <c r="J12" s="402"/>
      <c r="K12" s="402"/>
    </row>
    <row r="13" spans="2:11" s="77" customFormat="1" ht="56.25" customHeight="1">
      <c r="B13" s="75" t="s">
        <v>231</v>
      </c>
      <c r="C13" s="75" t="s">
        <v>232</v>
      </c>
      <c r="D13" s="75" t="s">
        <v>233</v>
      </c>
      <c r="E13" s="75" t="s">
        <v>234</v>
      </c>
      <c r="F13" s="75" t="s">
        <v>235</v>
      </c>
      <c r="G13" s="75" t="s">
        <v>236</v>
      </c>
      <c r="H13" s="75" t="s">
        <v>237</v>
      </c>
      <c r="I13" s="76" t="s">
        <v>238</v>
      </c>
      <c r="J13" s="76" t="s">
        <v>239</v>
      </c>
      <c r="K13" s="76" t="s">
        <v>240</v>
      </c>
    </row>
    <row r="14" spans="2:11" ht="39.75" customHeight="1">
      <c r="B14" s="490">
        <v>1</v>
      </c>
      <c r="C14" s="489" t="s">
        <v>241</v>
      </c>
      <c r="D14" s="491" t="s">
        <v>179</v>
      </c>
      <c r="E14" s="78">
        <v>1</v>
      </c>
      <c r="F14" s="79" t="s">
        <v>288</v>
      </c>
      <c r="G14" s="92" t="s">
        <v>179</v>
      </c>
      <c r="H14" s="87">
        <v>43952</v>
      </c>
      <c r="I14" s="92" t="s">
        <v>179</v>
      </c>
      <c r="J14" s="80">
        <v>43981</v>
      </c>
      <c r="K14" s="167" t="s">
        <v>513</v>
      </c>
    </row>
    <row r="15" spans="2:11" ht="39.75" customHeight="1">
      <c r="B15" s="490"/>
      <c r="C15" s="489"/>
      <c r="D15" s="492"/>
      <c r="E15" s="78">
        <v>2</v>
      </c>
      <c r="F15" s="79" t="s">
        <v>289</v>
      </c>
      <c r="G15" s="92" t="s">
        <v>179</v>
      </c>
      <c r="H15" s="80">
        <v>44044</v>
      </c>
      <c r="I15" s="165"/>
      <c r="J15" s="166"/>
      <c r="K15" s="164"/>
    </row>
    <row r="16" spans="2:11" ht="39.75" customHeight="1">
      <c r="B16" s="490"/>
      <c r="C16" s="489"/>
      <c r="D16" s="493"/>
      <c r="E16" s="78">
        <v>4</v>
      </c>
      <c r="F16" s="79" t="s">
        <v>290</v>
      </c>
      <c r="G16" s="92" t="s">
        <v>179</v>
      </c>
      <c r="H16" s="89">
        <v>44166</v>
      </c>
      <c r="I16" s="165"/>
      <c r="J16" s="166"/>
      <c r="K16" s="164"/>
    </row>
    <row r="17" spans="2:11" s="85" customFormat="1" ht="21.75" customHeight="1">
      <c r="B17" s="403" t="s">
        <v>242</v>
      </c>
      <c r="C17" s="404"/>
      <c r="D17" s="81" t="s">
        <v>179</v>
      </c>
      <c r="E17" s="94">
        <v>3</v>
      </c>
      <c r="F17" s="93"/>
      <c r="G17" s="81" t="s">
        <v>179</v>
      </c>
      <c r="H17" s="82"/>
      <c r="I17" s="83">
        <f>SUM(I14:I16)</f>
        <v>0</v>
      </c>
      <c r="J17" s="84"/>
      <c r="K17" s="84"/>
    </row>
    <row r="18" ht="15"/>
    <row r="19" ht="15"/>
    <row r="20" ht="15">
      <c r="H20" s="86"/>
    </row>
    <row r="21" spans="8:9" ht="15">
      <c r="H21" s="86"/>
      <c r="I21" s="86"/>
    </row>
    <row r="22" ht="15">
      <c r="H22" s="86"/>
    </row>
    <row r="23" ht="15">
      <c r="H23" s="86"/>
    </row>
    <row r="24" ht="15">
      <c r="H24" s="86"/>
    </row>
    <row r="25" ht="15">
      <c r="H25" s="86"/>
    </row>
  </sheetData>
  <sheetProtection/>
  <mergeCells count="17">
    <mergeCell ref="B17:C17"/>
    <mergeCell ref="C14:C16"/>
    <mergeCell ref="B14:B16"/>
    <mergeCell ref="D14:D16"/>
    <mergeCell ref="C6:E6"/>
    <mergeCell ref="C7:E7"/>
    <mergeCell ref="C8:E8"/>
    <mergeCell ref="C9:E9"/>
    <mergeCell ref="C10:E10"/>
    <mergeCell ref="B12:H12"/>
    <mergeCell ref="I12:K12"/>
    <mergeCell ref="B1:B4"/>
    <mergeCell ref="C1:J1"/>
    <mergeCell ref="C2:J2"/>
    <mergeCell ref="C3:J3"/>
    <mergeCell ref="C4:G4"/>
    <mergeCell ref="H4:J4"/>
  </mergeCells>
  <printOptions/>
  <pageMargins left="0.7" right="0.7" top="0.75" bottom="0.75" header="0.3" footer="0.3"/>
  <pageSetup horizontalDpi="600" verticalDpi="600" orientation="landscape" scale="50" r:id="rId4"/>
  <drawing r:id="rId3"/>
  <legacyDrawing r:id="rId2"/>
</worksheet>
</file>

<file path=xl/worksheets/sheet9.xml><?xml version="1.0" encoding="utf-8"?>
<worksheet xmlns="http://schemas.openxmlformats.org/spreadsheetml/2006/main" xmlns:r="http://schemas.openxmlformats.org/officeDocument/2006/relationships">
  <dimension ref="A1:F40"/>
  <sheetViews>
    <sheetView zoomScalePageLayoutView="0" workbookViewId="0" topLeftCell="A1">
      <selection activeCell="A44" sqref="A44"/>
    </sheetView>
  </sheetViews>
  <sheetFormatPr defaultColWidth="11.421875" defaultRowHeight="15"/>
  <cols>
    <col min="1" max="1" width="65.28125" style="3" bestFit="1" customWidth="1"/>
    <col min="2" max="2" width="11.421875" style="2" customWidth="1"/>
    <col min="3" max="3" width="63.421875" style="3" customWidth="1"/>
    <col min="4" max="4" width="11.421875" style="3" customWidth="1"/>
    <col min="5" max="5" width="11.421875" style="10" customWidth="1"/>
    <col min="6" max="6" width="18.8515625" style="10" customWidth="1"/>
    <col min="7" max="16384" width="11.421875" style="2" customWidth="1"/>
  </cols>
  <sheetData>
    <row r="1" spans="1:6" ht="23.25" customHeight="1">
      <c r="A1" s="138" t="s">
        <v>301</v>
      </c>
      <c r="C1" s="138" t="s">
        <v>24</v>
      </c>
      <c r="E1" s="138" t="s">
        <v>25</v>
      </c>
      <c r="F1" s="138" t="s">
        <v>26</v>
      </c>
    </row>
    <row r="2" spans="1:6" ht="37.5" customHeight="1">
      <c r="A2" s="4" t="s">
        <v>302</v>
      </c>
      <c r="C2" s="5" t="s">
        <v>27</v>
      </c>
      <c r="E2" s="6">
        <v>1</v>
      </c>
      <c r="F2" s="6" t="s">
        <v>28</v>
      </c>
    </row>
    <row r="3" spans="1:6" ht="37.5" customHeight="1">
      <c r="A3" s="139" t="s">
        <v>303</v>
      </c>
      <c r="C3" s="5" t="s">
        <v>29</v>
      </c>
      <c r="E3" s="6">
        <v>2</v>
      </c>
      <c r="F3" s="6" t="s">
        <v>30</v>
      </c>
    </row>
    <row r="4" spans="3:6" ht="37.5" customHeight="1">
      <c r="C4" s="5" t="s">
        <v>31</v>
      </c>
      <c r="E4" s="6">
        <v>3</v>
      </c>
      <c r="F4" s="6" t="s">
        <v>32</v>
      </c>
    </row>
    <row r="5" spans="3:6" ht="37.5" customHeight="1">
      <c r="C5" s="5" t="s">
        <v>33</v>
      </c>
      <c r="E5" s="6">
        <v>4</v>
      </c>
      <c r="F5" s="6" t="s">
        <v>34</v>
      </c>
    </row>
    <row r="6" spans="1:6" ht="37.5" customHeight="1">
      <c r="A6" s="7" t="s">
        <v>18</v>
      </c>
      <c r="C6" s="5" t="s">
        <v>35</v>
      </c>
      <c r="E6" s="6">
        <v>5</v>
      </c>
      <c r="F6" s="6" t="s">
        <v>36</v>
      </c>
    </row>
    <row r="7" spans="1:6" ht="37.5" customHeight="1">
      <c r="A7" s="5" t="s">
        <v>37</v>
      </c>
      <c r="C7" s="5" t="s">
        <v>38</v>
      </c>
      <c r="E7" s="6">
        <v>6</v>
      </c>
      <c r="F7" s="6" t="s">
        <v>39</v>
      </c>
    </row>
    <row r="8" spans="1:6" ht="37.5" customHeight="1">
      <c r="A8" s="5" t="s">
        <v>40</v>
      </c>
      <c r="C8" s="5" t="s">
        <v>41</v>
      </c>
      <c r="E8" s="6">
        <v>7</v>
      </c>
      <c r="F8" s="6" t="s">
        <v>42</v>
      </c>
    </row>
    <row r="9" spans="1:6" ht="37.5" customHeight="1">
      <c r="A9" s="5" t="s">
        <v>43</v>
      </c>
      <c r="C9" s="138" t="s">
        <v>44</v>
      </c>
      <c r="E9" s="6">
        <v>8</v>
      </c>
      <c r="F9" s="6" t="s">
        <v>45</v>
      </c>
    </row>
    <row r="10" spans="1:6" ht="37.5" customHeight="1">
      <c r="A10" s="5" t="s">
        <v>46</v>
      </c>
      <c r="C10" s="5" t="s">
        <v>47</v>
      </c>
      <c r="E10" s="6">
        <v>9</v>
      </c>
      <c r="F10" s="6" t="s">
        <v>48</v>
      </c>
    </row>
    <row r="11" spans="1:6" ht="37.5" customHeight="1">
      <c r="A11" s="5" t="s">
        <v>49</v>
      </c>
      <c r="C11" s="5" t="s">
        <v>50</v>
      </c>
      <c r="E11" s="6">
        <v>10</v>
      </c>
      <c r="F11" s="6" t="s">
        <v>51</v>
      </c>
    </row>
    <row r="12" spans="1:6" ht="37.5" customHeight="1">
      <c r="A12" s="5" t="s">
        <v>52</v>
      </c>
      <c r="C12" s="5" t="s">
        <v>53</v>
      </c>
      <c r="E12" s="6">
        <v>11</v>
      </c>
      <c r="F12" s="6" t="s">
        <v>54</v>
      </c>
    </row>
    <row r="13" spans="1:6" ht="37.5" customHeight="1">
      <c r="A13" s="5" t="s">
        <v>55</v>
      </c>
      <c r="C13" s="5" t="s">
        <v>56</v>
      </c>
      <c r="E13" s="6">
        <v>12</v>
      </c>
      <c r="F13" s="6" t="s">
        <v>57</v>
      </c>
    </row>
    <row r="14" spans="1:6" ht="37.5" customHeight="1">
      <c r="A14" s="5" t="s">
        <v>58</v>
      </c>
      <c r="C14" s="5" t="s">
        <v>59</v>
      </c>
      <c r="E14" s="6">
        <v>13</v>
      </c>
      <c r="F14" s="6" t="s">
        <v>60</v>
      </c>
    </row>
    <row r="15" spans="1:6" ht="37.5" customHeight="1">
      <c r="A15" s="5" t="s">
        <v>61</v>
      </c>
      <c r="C15" s="5" t="s">
        <v>62</v>
      </c>
      <c r="E15" s="6">
        <v>14</v>
      </c>
      <c r="F15" s="6" t="s">
        <v>63</v>
      </c>
    </row>
    <row r="16" spans="1:6" ht="37.5" customHeight="1">
      <c r="A16" s="5" t="s">
        <v>20</v>
      </c>
      <c r="C16" s="5" t="s">
        <v>64</v>
      </c>
      <c r="E16" s="6">
        <v>15</v>
      </c>
      <c r="F16" s="6" t="s">
        <v>65</v>
      </c>
    </row>
    <row r="17" spans="1:6" ht="37.5" customHeight="1">
      <c r="A17" s="7" t="s">
        <v>66</v>
      </c>
      <c r="C17" s="5" t="s">
        <v>67</v>
      </c>
      <c r="E17" s="6">
        <v>16</v>
      </c>
      <c r="F17" s="6" t="s">
        <v>68</v>
      </c>
    </row>
    <row r="18" spans="1:6" ht="37.5" customHeight="1">
      <c r="A18" s="140" t="s">
        <v>196</v>
      </c>
      <c r="C18" s="5" t="s">
        <v>69</v>
      </c>
      <c r="E18" s="6">
        <v>17</v>
      </c>
      <c r="F18" s="6" t="s">
        <v>70</v>
      </c>
    </row>
    <row r="19" spans="1:6" ht="37.5" customHeight="1">
      <c r="A19" s="140" t="s">
        <v>198</v>
      </c>
      <c r="C19" s="5" t="s">
        <v>71</v>
      </c>
      <c r="E19" s="6">
        <v>18</v>
      </c>
      <c r="F19" s="6" t="s">
        <v>72</v>
      </c>
    </row>
    <row r="20" spans="1:6" ht="37.5" customHeight="1">
      <c r="A20" s="140" t="s">
        <v>199</v>
      </c>
      <c r="C20" s="5" t="s">
        <v>73</v>
      </c>
      <c r="E20" s="6">
        <v>19</v>
      </c>
      <c r="F20" s="6" t="s">
        <v>74</v>
      </c>
    </row>
    <row r="21" spans="1:6" ht="37.5" customHeight="1">
      <c r="A21" s="140" t="s">
        <v>201</v>
      </c>
      <c r="C21" s="5" t="s">
        <v>75</v>
      </c>
      <c r="E21" s="6">
        <v>20</v>
      </c>
      <c r="F21" s="6" t="s">
        <v>76</v>
      </c>
    </row>
    <row r="22" spans="1:6" ht="37.5" customHeight="1">
      <c r="A22" s="140" t="s">
        <v>202</v>
      </c>
      <c r="C22" s="5" t="s">
        <v>77</v>
      </c>
      <c r="E22" s="6">
        <v>55</v>
      </c>
      <c r="F22" s="6" t="s">
        <v>78</v>
      </c>
    </row>
    <row r="23" spans="1:6" ht="37.5" customHeight="1">
      <c r="A23" s="140" t="s">
        <v>204</v>
      </c>
      <c r="C23" s="8" t="s">
        <v>79</v>
      </c>
      <c r="E23" s="6">
        <v>66</v>
      </c>
      <c r="F23" s="6" t="s">
        <v>80</v>
      </c>
    </row>
    <row r="24" spans="1:6" ht="37.5" customHeight="1">
      <c r="A24" s="140" t="s">
        <v>205</v>
      </c>
      <c r="C24" s="5" t="s">
        <v>81</v>
      </c>
      <c r="E24" s="6">
        <v>77</v>
      </c>
      <c r="F24" s="6" t="s">
        <v>82</v>
      </c>
    </row>
    <row r="25" spans="1:6" ht="37.5" customHeight="1">
      <c r="A25" s="140" t="s">
        <v>206</v>
      </c>
      <c r="C25" s="5" t="s">
        <v>83</v>
      </c>
      <c r="E25" s="6">
        <v>88</v>
      </c>
      <c r="F25" s="6" t="s">
        <v>84</v>
      </c>
    </row>
    <row r="26" spans="1:6" ht="37.5" customHeight="1">
      <c r="A26" s="7" t="s">
        <v>100</v>
      </c>
      <c r="C26" s="5" t="s">
        <v>85</v>
      </c>
      <c r="E26" s="6">
        <v>98</v>
      </c>
      <c r="F26" s="6" t="s">
        <v>86</v>
      </c>
    </row>
    <row r="27" spans="1:6" ht="37.5" customHeight="1">
      <c r="A27" s="141" t="s">
        <v>101</v>
      </c>
      <c r="C27" s="5" t="s">
        <v>87</v>
      </c>
      <c r="E27" s="9"/>
      <c r="F27" s="9"/>
    </row>
    <row r="28" spans="1:3" ht="37.5" customHeight="1">
      <c r="A28" s="141" t="s">
        <v>304</v>
      </c>
      <c r="C28" s="5" t="s">
        <v>88</v>
      </c>
    </row>
    <row r="29" spans="1:3" ht="37.5" customHeight="1">
      <c r="A29" s="141" t="s">
        <v>305</v>
      </c>
      <c r="C29" s="5" t="s">
        <v>89</v>
      </c>
    </row>
    <row r="30" spans="1:3" ht="37.5" customHeight="1">
      <c r="A30" s="141" t="s">
        <v>306</v>
      </c>
      <c r="C30" s="5" t="s">
        <v>90</v>
      </c>
    </row>
    <row r="31" spans="1:3" ht="37.5" customHeight="1">
      <c r="A31" s="141" t="s">
        <v>307</v>
      </c>
      <c r="C31" s="5" t="s">
        <v>91</v>
      </c>
    </row>
    <row r="32" spans="1:3" ht="37.5" customHeight="1">
      <c r="A32" s="138" t="s">
        <v>308</v>
      </c>
      <c r="C32" s="5" t="s">
        <v>92</v>
      </c>
    </row>
    <row r="33" spans="1:3" ht="37.5" customHeight="1">
      <c r="A33" s="142" t="s">
        <v>216</v>
      </c>
      <c r="C33" s="138" t="s">
        <v>93</v>
      </c>
    </row>
    <row r="34" spans="1:3" ht="37.5" customHeight="1">
      <c r="A34" s="143" t="s">
        <v>286</v>
      </c>
      <c r="C34" s="5" t="s">
        <v>41</v>
      </c>
    </row>
    <row r="35" spans="1:3" ht="37.5" customHeight="1">
      <c r="A35" s="144" t="s">
        <v>309</v>
      </c>
      <c r="C35" s="5" t="s">
        <v>94</v>
      </c>
    </row>
    <row r="36" spans="1:3" ht="37.5" customHeight="1">
      <c r="A36" s="145" t="s">
        <v>310</v>
      </c>
      <c r="C36" s="5" t="s">
        <v>95</v>
      </c>
    </row>
    <row r="37" spans="1:4" ht="37.5" customHeight="1">
      <c r="A37" s="145" t="s">
        <v>311</v>
      </c>
      <c r="C37" s="5" t="s">
        <v>96</v>
      </c>
      <c r="D37" s="11"/>
    </row>
    <row r="38" spans="1:4" ht="37.5" customHeight="1">
      <c r="A38" s="146" t="s">
        <v>312</v>
      </c>
      <c r="C38" s="5" t="s">
        <v>97</v>
      </c>
      <c r="D38" s="12"/>
    </row>
    <row r="39" spans="1:4" ht="37.5" customHeight="1">
      <c r="A39" s="143"/>
      <c r="C39" s="5" t="s">
        <v>98</v>
      </c>
      <c r="D39" s="12"/>
    </row>
    <row r="40" spans="3:4" ht="37.5" customHeight="1">
      <c r="C40" s="5" t="s">
        <v>99</v>
      </c>
      <c r="D40" s="12"/>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2018-03-13T16:52:12Z</cp:lastPrinted>
  <dcterms:created xsi:type="dcterms:W3CDTF">2010-03-25T16:40:43Z</dcterms:created>
  <dcterms:modified xsi:type="dcterms:W3CDTF">2020-07-07T17:11:52Z</dcterms:modified>
  <cp:category/>
  <cp:version/>
  <cp:contentType/>
  <cp:contentStatus/>
</cp:coreProperties>
</file>