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995" tabRatio="813" activeTab="0"/>
  </bookViews>
  <sheets>
    <sheet name="Metas_Magnitud" sheetId="1" r:id="rId1"/>
    <sheet name="Anualización" sheetId="2" r:id="rId2"/>
    <sheet name="HV 1" sheetId="3" r:id="rId3"/>
    <sheet name="Act.1" sheetId="4" r:id="rId4"/>
    <sheet name="HV 2 " sheetId="5" r:id="rId5"/>
    <sheet name="Act 2." sheetId="6" r:id="rId6"/>
    <sheet name="HV 3" sheetId="7" r:id="rId7"/>
    <sheet name="Act. 3" sheetId="8" r:id="rId8"/>
    <sheet name="HV 4" sheetId="9" r:id="rId9"/>
    <sheet name="Act. 4" sheetId="10" r:id="rId10"/>
    <sheet name="Variables" sheetId="11" r:id="rId11"/>
    <sheet name="ODS" sheetId="12" r:id="rId12"/>
    <sheet name="Hoja1" sheetId="13" state="hidden" r:id="rId13"/>
    <sheet name="Hoja2" sheetId="14" state="hidden" r:id="rId14"/>
    <sheet name="ESRI_MAPINFO_SHEET" sheetId="15" state="veryHidden" r:id="rId15"/>
  </sheets>
  <externalReferences>
    <externalReference r:id="rId18"/>
    <externalReference r:id="rId19"/>
    <externalReference r:id="rId20"/>
    <externalReference r:id="rId21"/>
  </externalReferences>
  <definedNames>
    <definedName name="_xlfn.SINGLE" hidden="1">#NAME?</definedName>
    <definedName name="CONDICION_POBLACIONAL" localSheetId="1">#N/A</definedName>
    <definedName name="CONDICION_POBLACIONAL">#N/A</definedName>
    <definedName name="GRUPO_ETAREO" localSheetId="1">#N/A</definedName>
    <definedName name="GRUPO_ETAREO">#N/A</definedName>
    <definedName name="GRUPO_ETAREOS" localSheetId="2">#REF!</definedName>
    <definedName name="GRUPO_ETAREOS">#REF!</definedName>
    <definedName name="GRUPO_ETARIO" localSheetId="2">#REF!</definedName>
    <definedName name="GRUPO_ETARIO">#REF!</definedName>
    <definedName name="GRUPO_ETNICO" localSheetId="2">#REF!</definedName>
    <definedName name="GRUPO_ETNICO">#REF!</definedName>
    <definedName name="GRUPOETNICO" localSheetId="2">#REF!</definedName>
    <definedName name="GRUPOETNICO">#REF!</definedName>
    <definedName name="GRUPOS_ETNICOS" localSheetId="1">#N/A</definedName>
    <definedName name="GRUPOS_ETNICOS">#N/A</definedName>
    <definedName name="LOCALIDAD" localSheetId="2">#REF!</definedName>
    <definedName name="LOCALIDAD">#REF!</definedName>
    <definedName name="LOCALIZACION" localSheetId="2">#REF!</definedName>
    <definedName name="LOCALIZACION">#REF!</definedName>
  </definedNames>
  <calcPr fullCalcOnLoad="1"/>
</workbook>
</file>

<file path=xl/comments10.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2.xml><?xml version="1.0" encoding="utf-8"?>
<comments xmlns="http://schemas.openxmlformats.org/spreadsheetml/2006/main">
  <authors>
    <author>Luz Dary Guerrero Tibat?</author>
  </authors>
  <commentList>
    <comment ref="D12" authorId="0">
      <text>
        <r>
          <rPr>
            <sz val="9"/>
            <rFont val="Tahoma"/>
            <family val="2"/>
          </rPr>
          <t xml:space="preserve">                       TIPOLOGÍAS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Suma:
La sumatoria de la anualización debe ser igual a la cantidad programada para la meta del
proyecto.
Constante:
El valor programado para cada año es el mismo, y debe ser igual a la cantidad
programada para la meta del proyecto y los años no se suman para obtener la cantidad
total de la meta.
</t>
        </r>
      </text>
    </comment>
  </commentList>
</comments>
</file>

<file path=xl/comments3.xml><?xml version="1.0" encoding="utf-8"?>
<comments xmlns="http://schemas.openxmlformats.org/spreadsheetml/2006/main">
  <authors>
    <author>Luz Dary Guerrero Tibata</author>
    <author>Julieth Zulima Rojas Rodriguez</author>
  </authors>
  <commentList>
    <comment ref="B9" authorId="0">
      <text>
        <r>
          <rPr>
            <b/>
            <sz val="9"/>
            <rFont val="Tahoma"/>
            <family val="2"/>
          </rPr>
          <t>Corresponde al número asignado para
la meta.</t>
        </r>
      </text>
    </comment>
    <comment ref="E9" authorId="0">
      <text>
        <r>
          <rPr>
            <b/>
            <sz val="9"/>
            <rFont val="Tahoma"/>
            <family val="2"/>
          </rPr>
          <t>Corresponde a
la meta del proyecto de inversión, gestión, producto, etc, a la cual está asociada el
indicador.</t>
        </r>
        <r>
          <rPr>
            <sz val="9"/>
            <rFont val="Tahoma"/>
            <family val="2"/>
          </rPr>
          <t xml:space="preserve">
</t>
        </r>
      </text>
    </comment>
    <comment ref="B10" authorId="0">
      <text>
        <r>
          <rPr>
            <b/>
            <sz val="9"/>
            <rFont val="Tahoma"/>
            <family val="2"/>
          </rPr>
          <t>Este campo identifica si la meta es fuente para el aplicativo
PREDIS como indicador de Productos, Metas y Resultados. Se debe
colocar Si o No según corresponda.</t>
        </r>
        <r>
          <rPr>
            <sz val="9"/>
            <rFont val="Tahoma"/>
            <family val="2"/>
          </rPr>
          <t xml:space="preserve">
</t>
        </r>
      </text>
    </comment>
    <comment ref="E10" authorId="0">
      <text>
        <r>
          <rPr>
            <b/>
            <sz val="9"/>
            <rFont val="Tahoma"/>
            <family val="2"/>
          </rPr>
          <t>Corresponde al área responsable de la
construcción y seguimiento al indicador.</t>
        </r>
        <r>
          <rPr>
            <sz val="9"/>
            <rFont val="Tahoma"/>
            <family val="2"/>
          </rPr>
          <t xml:space="preserve">
</t>
        </r>
      </text>
    </comment>
    <comment ref="B11" authorId="0">
      <text>
        <r>
          <rPr>
            <b/>
            <sz val="9"/>
            <rFont val="Tahoma"/>
            <family val="2"/>
          </rPr>
          <t>Corresponde (en caso de que aplique) al proyecto de inversión
bajo el cual se define el indicador.</t>
        </r>
        <r>
          <rPr>
            <sz val="9"/>
            <rFont val="Tahoma"/>
            <family val="2"/>
          </rPr>
          <t xml:space="preserve">
</t>
        </r>
      </text>
    </comment>
    <comment ref="I11" authorId="0">
      <text>
        <r>
          <rPr>
            <b/>
            <sz val="9"/>
            <rFont val="Tahoma"/>
            <family val="2"/>
          </rPr>
          <t>Se refiere al número de identificación del proyecto
de inversión.</t>
        </r>
      </text>
    </comment>
    <comment ref="B12" authorId="0">
      <text>
        <r>
          <rPr>
            <b/>
            <sz val="9"/>
            <rFont val="Tahoma"/>
            <family val="2"/>
          </rPr>
          <t>Define el tipo (Misional, Estratégico, de Apoyo o de Evaluación) y
el nombre del proceso que ampara el indicador. Este se encuentra
debidamente publicado en la Intranet en el mapa de procesos.</t>
        </r>
        <r>
          <rPr>
            <sz val="9"/>
            <rFont val="Tahoma"/>
            <family val="2"/>
          </rPr>
          <t xml:space="preserve">
</t>
        </r>
      </text>
    </comment>
    <comment ref="I12" authorId="0">
      <text>
        <r>
          <rPr>
            <b/>
            <sz val="9"/>
            <rFont val="Tahoma"/>
            <family val="2"/>
          </rPr>
          <t>Corresponde al valor alfanumérico de identificación
asignado al proceso. Este se encuentra debidamente publicado en la
Intranet en el mapa de procesos.</t>
        </r>
        <r>
          <rPr>
            <sz val="9"/>
            <rFont val="Tahoma"/>
            <family val="2"/>
          </rPr>
          <t xml:space="preserve">
</t>
        </r>
      </text>
    </comment>
    <comment ref="B13" authorId="0">
      <text>
        <r>
          <rPr>
            <b/>
            <sz val="9"/>
            <rFont val="Tahoma"/>
            <family val="2"/>
          </rPr>
          <t>Se refiere al objetivo estratégico que define al
indicador según el manual de calidad.</t>
        </r>
        <r>
          <rPr>
            <sz val="9"/>
            <rFont val="Tahoma"/>
            <family val="2"/>
          </rPr>
          <t xml:space="preserve">
</t>
        </r>
      </text>
    </comment>
    <comment ref="B14" authorId="0">
      <text>
        <r>
          <rPr>
            <b/>
            <sz val="9"/>
            <rFont val="Tahoma"/>
            <family val="2"/>
          </rPr>
          <t>Es la meta definida para la SDM en el Plan de Desarrollo
Distrital a la cual está asociada la meta del proyecto de inversión.</t>
        </r>
        <r>
          <rPr>
            <sz val="9"/>
            <rFont val="Tahoma"/>
            <family val="2"/>
          </rPr>
          <t xml:space="preserve">
</t>
        </r>
      </text>
    </comment>
    <comment ref="B15" authorId="0">
      <text>
        <r>
          <rPr>
            <b/>
            <sz val="9"/>
            <rFont val="Tahoma"/>
            <family val="2"/>
          </rPr>
          <t>Se refiere a la denominación dada al dato estadístico,
que exprese la característica, el evento o el hecho que se pretende medir
con el mismo. No es igual a la descripción de la meta.
Ejemplo: si la meta es “Realizar la instalación de 80 intersecciones
semaforizadas”, el Nombre del dato estadístico es “Instalación de intersecciones
semaforizadas”.</t>
        </r>
        <r>
          <rPr>
            <sz val="9"/>
            <rFont val="Tahoma"/>
            <family val="2"/>
          </rPr>
          <t xml:space="preserve">
</t>
        </r>
      </text>
    </comment>
    <comment ref="B16" authorId="0">
      <text>
        <r>
          <rPr>
            <b/>
            <sz val="9"/>
            <rFont val="Tahoma"/>
            <family val="2"/>
          </rPr>
          <t>Corresponde al mes y año en que cada
dependencia realiza la programación de los indicadores a reportar en la
vigencia. Entiéndase que en el transcurso de la vigencia puede surgir la
necesidad de crear un indicador, por lo tanto el mes que debe registrarse
será el mes en el que se viabilice el indicador por parte de la Oficina
Asesora de Planeación.</t>
        </r>
        <r>
          <rPr>
            <sz val="9"/>
            <rFont val="Tahoma"/>
            <family val="2"/>
          </rPr>
          <t xml:space="preserve">
</t>
        </r>
      </text>
    </comment>
    <comment ref="B17" authorId="0">
      <text>
        <r>
          <rPr>
            <b/>
            <sz val="9"/>
            <rFont val="Tahoma"/>
            <family val="2"/>
          </rPr>
          <t>En este campo se define qué se
pretende reportar con el dato estadístico. Así mismo, y si se requiere, se
relaciona una breve reseña en donde se explica de qué trata el mismo.</t>
        </r>
        <r>
          <rPr>
            <sz val="9"/>
            <rFont val="Tahoma"/>
            <family val="2"/>
          </rPr>
          <t xml:space="preserve">
</t>
        </r>
      </text>
    </comment>
    <comment ref="B18" authorId="0">
      <text>
        <r>
          <rPr>
            <b/>
            <sz val="9"/>
            <rFont val="Tahoma"/>
            <family val="2"/>
          </rPr>
          <t>Describe de dónde se obtiene la información
para alimentar el indicador: Área, Registro Administrativo (documento
interno a la entidad), censo (dato externo en el cual se efectúa un estudio al
total de una población), muestra (dato externo en el cual se efectúa un
estudio a un subconjunto de una población), estadística (análisis,
recolección e interpretación de datos que pueden ser internos o externos),
encuesta (preguntas aleatorias efectuadas para evaluar un temas
específico a una población objetivo), dato interno (cifras oficiales internas,
diferentes a las de una encuesta, un registro o una estadística), Otro,
¿cuál? (dato diferente a los anteriores). El valor registrado en el avance del
indicador debe ser coherente con los registros de la fuente de cada dato.</t>
        </r>
        <r>
          <rPr>
            <sz val="9"/>
            <rFont val="Tahoma"/>
            <family val="2"/>
          </rPr>
          <t xml:space="preserve">
</t>
        </r>
      </text>
    </comment>
    <comment ref="B19" authorId="0">
      <text>
        <r>
          <rPr>
            <b/>
            <sz val="9"/>
            <rFont val="Tahoma"/>
            <family val="2"/>
          </rPr>
          <t>Es la cantidad estandarizada de la
magnitud de las variables (cantidad, tasa, proporción, porcentaje, etc.). Se
debe guardar total coherencia entre la unidad de medida programada y la
reportada en el seguimiento del indicador.</t>
        </r>
        <r>
          <rPr>
            <sz val="9"/>
            <rFont val="Tahoma"/>
            <family val="2"/>
          </rPr>
          <t xml:space="preserve">
</t>
        </r>
      </text>
    </comment>
    <comment ref="B20" authorId="0">
      <text>
        <r>
          <rPr>
            <b/>
            <sz val="9"/>
            <rFont val="Tahoma"/>
            <family val="2"/>
          </rPr>
          <t>Es la fecha de inicio de la medición del indicador en la
vigencia.</t>
        </r>
        <r>
          <rPr>
            <sz val="9"/>
            <rFont val="Tahoma"/>
            <family val="2"/>
          </rPr>
          <t xml:space="preserve">
</t>
        </r>
      </text>
    </comment>
    <comment ref="I20" authorId="0">
      <text>
        <r>
          <rPr>
            <b/>
            <sz val="9"/>
            <rFont val="Tahoma"/>
            <family val="2"/>
          </rPr>
          <t>Es la fecha de finalización de la medición del indicador en
la vigencia (Ejemplo: diciembre de 2013).</t>
        </r>
      </text>
    </comment>
    <comment ref="B21" authorId="0">
      <text>
        <r>
          <rPr>
            <b/>
            <sz val="9"/>
            <rFont val="Tahoma"/>
            <family val="2"/>
          </rPr>
          <t>Indica la periodicidad en que se reporta el
indicador (Anual, Semestral, Trimestral, Bimestral o Mensual).</t>
        </r>
      </text>
    </comment>
    <comment ref="C23" authorId="1">
      <text>
        <r>
          <rPr>
            <b/>
            <sz val="9"/>
            <rFont val="Tahoma"/>
            <family val="2"/>
          </rPr>
          <t>Julieth Zulima Rojas Rodriguez:</t>
        </r>
        <r>
          <rPr>
            <sz val="9"/>
            <rFont val="Tahoma"/>
            <family val="2"/>
          </rPr>
          <t xml:space="preserve">
Corresponde al valor alcanzado en el periodo de reporte</t>
        </r>
      </text>
    </comment>
    <comment ref="D23" authorId="1">
      <text>
        <r>
          <rPr>
            <b/>
            <sz val="9"/>
            <rFont val="Tahoma"/>
            <family val="2"/>
          </rPr>
          <t>Julieth Zulima Rojas Rodriguez:</t>
        </r>
        <r>
          <rPr>
            <sz val="9"/>
            <rFont val="Tahoma"/>
            <family val="2"/>
          </rPr>
          <t xml:space="preserve">
Corresponde al valor alcanzado en el periodo de reporte</t>
        </r>
      </text>
    </comment>
    <comment ref="E23" authorId="1">
      <text>
        <r>
          <rPr>
            <b/>
            <sz val="9"/>
            <rFont val="Tahoma"/>
            <family val="2"/>
          </rPr>
          <t>Julieth Zulima Rojas Rodriguez:</t>
        </r>
        <r>
          <rPr>
            <sz val="9"/>
            <rFont val="Tahoma"/>
            <family val="2"/>
          </rPr>
          <t xml:space="preserve">
Corresponde al valor alcanzado en el periodo de reporte</t>
        </r>
      </text>
    </comment>
    <comment ref="F23" authorId="1">
      <text>
        <r>
          <rPr>
            <b/>
            <sz val="9"/>
            <rFont val="Tahoma"/>
            <family val="2"/>
          </rPr>
          <t>Julieth Zulima Rojas Rodriguez:</t>
        </r>
        <r>
          <rPr>
            <sz val="9"/>
            <rFont val="Tahoma"/>
            <family val="2"/>
          </rPr>
          <t xml:space="preserve">
Corresponde al valor alcanzado en el periodo de reporte</t>
        </r>
      </text>
    </comment>
    <comment ref="G23" authorId="1">
      <text>
        <r>
          <rPr>
            <b/>
            <sz val="9"/>
            <rFont val="Tahoma"/>
            <family val="2"/>
          </rPr>
          <t>Julieth Zulima Rojas Rodriguez:</t>
        </r>
        <r>
          <rPr>
            <sz val="9"/>
            <rFont val="Tahoma"/>
            <family val="2"/>
          </rPr>
          <t xml:space="preserve">
Corresponde al valor alcanzado en el periodo de reporte</t>
        </r>
      </text>
    </comment>
    <comment ref="H23" authorId="1">
      <text>
        <r>
          <rPr>
            <b/>
            <sz val="9"/>
            <rFont val="Tahoma"/>
            <family val="2"/>
          </rPr>
          <t>Julieth Zulima Rojas Rodriguez:</t>
        </r>
        <r>
          <rPr>
            <sz val="9"/>
            <rFont val="Tahoma"/>
            <family val="2"/>
          </rPr>
          <t xml:space="preserve">
Corresponde al valor alcanzado en el periodo de reporte</t>
        </r>
      </text>
    </comment>
    <comment ref="I23" authorId="1">
      <text>
        <r>
          <rPr>
            <b/>
            <sz val="9"/>
            <rFont val="Tahoma"/>
            <family val="2"/>
          </rPr>
          <t>Julieth Zulima Rojas Rodriguez:</t>
        </r>
        <r>
          <rPr>
            <sz val="9"/>
            <rFont val="Tahoma"/>
            <family val="2"/>
          </rPr>
          <t xml:space="preserve">
Corresponde al valor alcanzado en el periodo de reporte</t>
        </r>
      </text>
    </comment>
    <comment ref="J23" authorId="1">
      <text>
        <r>
          <rPr>
            <b/>
            <sz val="9"/>
            <rFont val="Tahoma"/>
            <family val="2"/>
          </rPr>
          <t>Julieth Zulima Rojas Rodriguez:</t>
        </r>
        <r>
          <rPr>
            <sz val="9"/>
            <rFont val="Tahoma"/>
            <family val="2"/>
          </rPr>
          <t xml:space="preserve">
Corresponde al valor alcanzado en el periodo de reporte</t>
        </r>
      </text>
    </comment>
    <comment ref="K23" authorId="1">
      <text>
        <r>
          <rPr>
            <b/>
            <sz val="9"/>
            <rFont val="Tahoma"/>
            <family val="2"/>
          </rPr>
          <t>Julieth Zulima Rojas Rodriguez:</t>
        </r>
        <r>
          <rPr>
            <sz val="9"/>
            <rFont val="Tahoma"/>
            <family val="2"/>
          </rPr>
          <t xml:space="preserve">
Corresponde al valor alcanzado en el periodo de reporte</t>
        </r>
      </text>
    </comment>
    <comment ref="L23" authorId="1">
      <text>
        <r>
          <rPr>
            <b/>
            <sz val="9"/>
            <rFont val="Tahoma"/>
            <family val="2"/>
          </rPr>
          <t>Julieth Zulima Rojas Rodriguez:</t>
        </r>
        <r>
          <rPr>
            <sz val="9"/>
            <rFont val="Tahoma"/>
            <family val="2"/>
          </rPr>
          <t xml:space="preserve">
Corresponde al valor alcanzado en el periodo de reporte</t>
        </r>
      </text>
    </comment>
    <comment ref="M23" authorId="1">
      <text>
        <r>
          <rPr>
            <b/>
            <sz val="9"/>
            <rFont val="Tahoma"/>
            <family val="2"/>
          </rPr>
          <t>Julieth Zulima Rojas Rodriguez:</t>
        </r>
        <r>
          <rPr>
            <sz val="9"/>
            <rFont val="Tahoma"/>
            <family val="2"/>
          </rPr>
          <t xml:space="preserve">
Corresponde al valor alcanzado en el periodo de reporte</t>
        </r>
      </text>
    </comment>
    <comment ref="N23" authorId="1">
      <text>
        <r>
          <rPr>
            <b/>
            <sz val="9"/>
            <rFont val="Tahoma"/>
            <family val="2"/>
          </rPr>
          <t>Julieth Zulima Rojas Rodriguez:</t>
        </r>
        <r>
          <rPr>
            <sz val="9"/>
            <rFont val="Tahoma"/>
            <family val="2"/>
          </rPr>
          <t xml:space="preserve">
Corresponde al valor alcanzado en el periodo de reporte</t>
        </r>
      </text>
    </comment>
    <comment ref="B31" authorId="0">
      <text>
        <r>
          <rPr>
            <b/>
            <sz val="9"/>
            <rFont val="Tahoma"/>
            <family val="2"/>
          </rPr>
          <t>En este campo se
describen los aspectos relevantes del avance en el período de evaluación
(mes, trimestre, semestre, año).</t>
        </r>
        <r>
          <rPr>
            <sz val="9"/>
            <rFont val="Tahoma"/>
            <family val="2"/>
          </rPr>
          <t xml:space="preserve">
</t>
        </r>
      </text>
    </comment>
    <comment ref="B33" authorId="0">
      <text>
        <r>
          <rPr>
            <b/>
            <sz val="9"/>
            <rFont val="Tahoma"/>
            <family val="2"/>
          </rPr>
          <t>Se dispone este campo para registrar las
actualizaciones o modificaciones realizadas durante la vigencia a
cualquiera de los campos que componen la Sección 1, las cuales requieren
aprobación de la Oficina Asesora de Planeación, y la Sección 4 (campos
de responsables del reporte). Ejemplo, Nombre del Indicador, Fuente de
Datos, Variables, etc.
Cuando el campo actualizado sea el Valor de la Meta, deberá cumplir con
lo establecido en el documento PE01 PR 01 Procedimiento para la
Formulación, Seguimiento y Evaluación del Plan de Acción Institucional.</t>
        </r>
      </text>
    </comment>
    <comment ref="C33" authorId="0">
      <text>
        <r>
          <rPr>
            <b/>
            <sz val="9"/>
            <rFont val="Tahoma"/>
            <family val="2"/>
          </rPr>
          <t>Corresponde a la fecha en la cual fue realizada la actualización por
parte del área. Para el caso de los campos de la Sección 1 corresponde a
la fecha en la cual fue aprobada la actualización por parte de la Oficina
Asesora de Planeación teniendo en cuenta lo establecido en el
procedimiento PE01 PR01.</t>
        </r>
        <r>
          <rPr>
            <sz val="9"/>
            <rFont val="Tahoma"/>
            <family val="2"/>
          </rPr>
          <t xml:space="preserve">
</t>
        </r>
      </text>
    </comment>
    <comment ref="F33" authorId="0">
      <text>
        <r>
          <rPr>
            <b/>
            <sz val="9"/>
            <rFont val="Tahoma"/>
            <family val="2"/>
          </rPr>
          <t>Campo para describir de manera breve la
modificación o actualización realizada.</t>
        </r>
        <r>
          <rPr>
            <sz val="9"/>
            <rFont val="Tahoma"/>
            <family val="2"/>
          </rPr>
          <t xml:space="preserve">
</t>
        </r>
      </text>
    </comment>
    <comment ref="I33" authorId="0">
      <text>
        <r>
          <rPr>
            <b/>
            <sz val="9"/>
            <rFont val="Tahoma"/>
            <family val="2"/>
          </rPr>
          <t>Campo para describir de manera breve la
modificación o actualización realizada.</t>
        </r>
        <r>
          <rPr>
            <sz val="9"/>
            <rFont val="Tahoma"/>
            <family val="2"/>
          </rPr>
          <t xml:space="preserve">
</t>
        </r>
      </text>
    </comment>
    <comment ref="B35" authorId="0">
      <text>
        <r>
          <rPr>
            <b/>
            <sz val="9"/>
            <rFont val="Tahoma"/>
            <family val="2"/>
          </rPr>
          <t>Funcionario que suministra al responsable del
reporte la información para la construcción del resultado del indicador.</t>
        </r>
        <r>
          <rPr>
            <sz val="9"/>
            <rFont val="Tahoma"/>
            <family val="2"/>
          </rPr>
          <t xml:space="preserve">
</t>
        </r>
      </text>
    </comment>
    <comment ref="G35" authorId="0">
      <text>
        <r>
          <rPr>
            <b/>
            <sz val="9"/>
            <rFont val="Tahoma"/>
            <family val="2"/>
          </rPr>
          <t>Es el funcionario que realiza la consolidación en
el formato PE01-PR02-F01 y PE01-PR02-F02 de la información entregada
por el responsable del análisis.</t>
        </r>
        <r>
          <rPr>
            <sz val="9"/>
            <rFont val="Tahoma"/>
            <family val="2"/>
          </rPr>
          <t xml:space="preserve">
</t>
        </r>
      </text>
    </comment>
    <comment ref="B36" authorId="0">
      <text>
        <r>
          <rPr>
            <b/>
            <sz val="9"/>
            <rFont val="Tahoma"/>
            <family val="2"/>
          </rPr>
          <t>Funcionario Jefe de Área
responsable del indicador.</t>
        </r>
        <r>
          <rPr>
            <sz val="9"/>
            <rFont val="Tahoma"/>
            <family val="2"/>
          </rPr>
          <t xml:space="preserve">
</t>
        </r>
      </text>
    </comment>
    <comment ref="G36" authorId="0">
      <text>
        <r>
          <rPr>
            <b/>
            <sz val="9"/>
            <rFont val="Tahoma"/>
            <family val="2"/>
          </rPr>
          <t>Corresponde al nombre del
funcionario ordenador del gasto.</t>
        </r>
        <r>
          <rPr>
            <sz val="9"/>
            <rFont val="Tahoma"/>
            <family val="2"/>
          </rPr>
          <t xml:space="preserve">
</t>
        </r>
      </text>
    </comment>
    <comment ref="B37" authorId="0">
      <text>
        <r>
          <rPr>
            <b/>
            <sz val="9"/>
            <rFont val="Tahoma"/>
            <family val="2"/>
          </rPr>
          <t>campo para la firma del Jefe de Área
responsable del indicador.</t>
        </r>
      </text>
    </comment>
    <comment ref="G37" authorId="0">
      <text>
        <r>
          <rPr>
            <b/>
            <sz val="9"/>
            <rFont val="Tahoma"/>
            <family val="2"/>
          </rPr>
          <t>Campo para la firma
del funcionario ordenador del gasto.</t>
        </r>
        <r>
          <rPr>
            <sz val="9"/>
            <rFont val="Tahoma"/>
            <family val="2"/>
          </rPr>
          <t xml:space="preserve">
</t>
        </r>
      </text>
    </comment>
    <comment ref="B38" authorId="0">
      <text>
        <r>
          <rPr>
            <b/>
            <sz val="9"/>
            <rFont val="Tahoma"/>
            <family val="2"/>
          </rPr>
          <t>Campo para la firma del subdirector, en los casos que
aplique.</t>
        </r>
      </text>
    </comment>
  </commentList>
</comments>
</file>

<file path=xl/comments4.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5.xml><?xml version="1.0" encoding="utf-8"?>
<comments xmlns="http://schemas.openxmlformats.org/spreadsheetml/2006/main">
  <authors>
    <author>Luz Dary Guerrero Tibata</author>
    <author>Julieth Zulima Rojas Rodriguez</author>
  </authors>
  <commentList>
    <comment ref="B9" authorId="0">
      <text>
        <r>
          <rPr>
            <b/>
            <sz val="9"/>
            <rFont val="Tahoma"/>
            <family val="2"/>
          </rPr>
          <t>Corresponde al número asignado para
la meta.</t>
        </r>
      </text>
    </comment>
    <comment ref="E9" authorId="0">
      <text>
        <r>
          <rPr>
            <b/>
            <sz val="9"/>
            <rFont val="Tahoma"/>
            <family val="2"/>
          </rPr>
          <t>Corresponde a
la meta del proyecto de inversión, gestión, producto, etc, a la cual está asociada el
indicador.</t>
        </r>
        <r>
          <rPr>
            <sz val="9"/>
            <rFont val="Tahoma"/>
            <family val="2"/>
          </rPr>
          <t xml:space="preserve">
</t>
        </r>
      </text>
    </comment>
    <comment ref="B10" authorId="0">
      <text>
        <r>
          <rPr>
            <b/>
            <sz val="9"/>
            <rFont val="Tahoma"/>
            <family val="2"/>
          </rPr>
          <t>Este campo identifica si la meta es fuente para el aplicativo
PREDIS como indicador de Productos, Metas y Resultados. Se debe
colocar Si o No según corresponda.</t>
        </r>
        <r>
          <rPr>
            <sz val="9"/>
            <rFont val="Tahoma"/>
            <family val="2"/>
          </rPr>
          <t xml:space="preserve">
</t>
        </r>
      </text>
    </comment>
    <comment ref="E10" authorId="0">
      <text>
        <r>
          <rPr>
            <b/>
            <sz val="9"/>
            <rFont val="Tahoma"/>
            <family val="2"/>
          </rPr>
          <t>Corresponde al área responsable de la
construcción y seguimiento al indicador.</t>
        </r>
        <r>
          <rPr>
            <sz val="9"/>
            <rFont val="Tahoma"/>
            <family val="2"/>
          </rPr>
          <t xml:space="preserve">
</t>
        </r>
      </text>
    </comment>
    <comment ref="B11" authorId="0">
      <text>
        <r>
          <rPr>
            <b/>
            <sz val="9"/>
            <rFont val="Tahoma"/>
            <family val="2"/>
          </rPr>
          <t>Corresponde (en caso de que aplique) al proyecto de inversión
bajo el cual se define el indicador.</t>
        </r>
        <r>
          <rPr>
            <sz val="9"/>
            <rFont val="Tahoma"/>
            <family val="2"/>
          </rPr>
          <t xml:space="preserve">
</t>
        </r>
      </text>
    </comment>
    <comment ref="I11" authorId="0">
      <text>
        <r>
          <rPr>
            <b/>
            <sz val="9"/>
            <rFont val="Tahoma"/>
            <family val="2"/>
          </rPr>
          <t>Se refiere al número de identificación del proyecto
de inversión.</t>
        </r>
      </text>
    </comment>
    <comment ref="B12" authorId="0">
      <text>
        <r>
          <rPr>
            <b/>
            <sz val="9"/>
            <rFont val="Tahoma"/>
            <family val="2"/>
          </rPr>
          <t>Define el tipo (Misional, Estratégico, de Apoyo o de Evaluación) y
el nombre del proceso que ampara el indicador. Este se encuentra
debidamente publicado en la Intranet en el mapa de procesos.</t>
        </r>
        <r>
          <rPr>
            <sz val="9"/>
            <rFont val="Tahoma"/>
            <family val="2"/>
          </rPr>
          <t xml:space="preserve">
</t>
        </r>
      </text>
    </comment>
    <comment ref="I12" authorId="0">
      <text>
        <r>
          <rPr>
            <b/>
            <sz val="9"/>
            <rFont val="Tahoma"/>
            <family val="2"/>
          </rPr>
          <t>Corresponde al valor alfanumérico de identificación
asignado al proceso. Este se encuentra debidamente publicado en la
Intranet en el mapa de procesos.</t>
        </r>
        <r>
          <rPr>
            <sz val="9"/>
            <rFont val="Tahoma"/>
            <family val="2"/>
          </rPr>
          <t xml:space="preserve">
</t>
        </r>
      </text>
    </comment>
    <comment ref="B13" authorId="0">
      <text>
        <r>
          <rPr>
            <b/>
            <sz val="9"/>
            <rFont val="Tahoma"/>
            <family val="2"/>
          </rPr>
          <t>Se refiere al objetivo estratégico que define al
indicador según el manual de calidad.</t>
        </r>
        <r>
          <rPr>
            <sz val="9"/>
            <rFont val="Tahoma"/>
            <family val="2"/>
          </rPr>
          <t xml:space="preserve">
</t>
        </r>
      </text>
    </comment>
    <comment ref="B14" authorId="0">
      <text>
        <r>
          <rPr>
            <b/>
            <sz val="9"/>
            <rFont val="Tahoma"/>
            <family val="2"/>
          </rPr>
          <t>Es la meta definida para la SDM en el Plan de Desarrollo
Distrital a la cual está asociada la meta del proyecto de inversión.</t>
        </r>
        <r>
          <rPr>
            <sz val="9"/>
            <rFont val="Tahoma"/>
            <family val="2"/>
          </rPr>
          <t xml:space="preserve">
</t>
        </r>
      </text>
    </comment>
    <comment ref="B15" authorId="0">
      <text>
        <r>
          <rPr>
            <b/>
            <sz val="9"/>
            <rFont val="Tahoma"/>
            <family val="2"/>
          </rPr>
          <t>Se refiere a la denominación dada al dato estadístico,
que exprese la característica, el evento o el hecho que se pretende medir
con el mismo. No es igual a la descripción de la meta.
Ejemplo: si la meta es “Realizar la instalación de 80 intersecciones
semaforizadas”, el Nombre del dato estadístico es “Instalación de intersecciones
semaforizadas”.</t>
        </r>
        <r>
          <rPr>
            <sz val="9"/>
            <rFont val="Tahoma"/>
            <family val="2"/>
          </rPr>
          <t xml:space="preserve">
</t>
        </r>
      </text>
    </comment>
    <comment ref="B16" authorId="0">
      <text>
        <r>
          <rPr>
            <b/>
            <sz val="9"/>
            <rFont val="Tahoma"/>
            <family val="2"/>
          </rPr>
          <t>Corresponde al mes y año en que cada
dependencia realiza la programación de los indicadores a reportar en la
vigencia. Entiéndase que en el transcurso de la vigencia puede surgir la
necesidad de crear un indicador, por lo tanto el mes que debe registrarse
será el mes en el que se viabilice el indicador por parte de la Oficina
Asesora de Planeación.</t>
        </r>
        <r>
          <rPr>
            <sz val="9"/>
            <rFont val="Tahoma"/>
            <family val="2"/>
          </rPr>
          <t xml:space="preserve">
</t>
        </r>
      </text>
    </comment>
    <comment ref="B17" authorId="0">
      <text>
        <r>
          <rPr>
            <b/>
            <sz val="9"/>
            <rFont val="Tahoma"/>
            <family val="2"/>
          </rPr>
          <t>En este campo se define qué se
pretende reportar con el dato estadístico. Así mismo, y si se requiere, se
relaciona una breve reseña en donde se explica de qué trata el mismo.</t>
        </r>
        <r>
          <rPr>
            <sz val="9"/>
            <rFont val="Tahoma"/>
            <family val="2"/>
          </rPr>
          <t xml:space="preserve">
</t>
        </r>
      </text>
    </comment>
    <comment ref="B18" authorId="0">
      <text>
        <r>
          <rPr>
            <b/>
            <sz val="9"/>
            <rFont val="Tahoma"/>
            <family val="2"/>
          </rPr>
          <t>Describe de dónde se obtiene la información
para alimentar el indicador: Área, Registro Administrativo (documento
interno a la entidad), censo (dato externo en el cual se efectúa un estudio al
total de una población), muestra (dato externo en el cual se efectúa un
estudio a un subconjunto de una población), estadística (análisis,
recolección e interpretación de datos que pueden ser internos o externos),
encuesta (preguntas aleatorias efectuadas para evaluar un temas
específico a una población objetivo), dato interno (cifras oficiales internas,
diferentes a las de una encuesta, un registro o una estadística), Otro,
¿cuál? (dato diferente a los anteriores). El valor registrado en el avance del
indicador debe ser coherente con los registros de la fuente de cada dato.</t>
        </r>
        <r>
          <rPr>
            <sz val="9"/>
            <rFont val="Tahoma"/>
            <family val="2"/>
          </rPr>
          <t xml:space="preserve">
</t>
        </r>
      </text>
    </comment>
    <comment ref="B19" authorId="0">
      <text>
        <r>
          <rPr>
            <b/>
            <sz val="9"/>
            <rFont val="Tahoma"/>
            <family val="2"/>
          </rPr>
          <t>Es la cantidad estandarizada de la
magnitud de las variables (cantidad, tasa, proporción, porcentaje, etc.). Se
debe guardar total coherencia entre la unidad de medida programada y la
reportada en el seguimiento del indicador.</t>
        </r>
        <r>
          <rPr>
            <sz val="9"/>
            <rFont val="Tahoma"/>
            <family val="2"/>
          </rPr>
          <t xml:space="preserve">
</t>
        </r>
      </text>
    </comment>
    <comment ref="B20" authorId="0">
      <text>
        <r>
          <rPr>
            <b/>
            <sz val="9"/>
            <rFont val="Tahoma"/>
            <family val="2"/>
          </rPr>
          <t>Es la fecha de inicio de la medición del indicador en la
vigencia.</t>
        </r>
        <r>
          <rPr>
            <sz val="9"/>
            <rFont val="Tahoma"/>
            <family val="2"/>
          </rPr>
          <t xml:space="preserve">
</t>
        </r>
      </text>
    </comment>
    <comment ref="I20" authorId="0">
      <text>
        <r>
          <rPr>
            <b/>
            <sz val="9"/>
            <rFont val="Tahoma"/>
            <family val="2"/>
          </rPr>
          <t>Es la fecha de finalización de la medición del indicador en
la vigencia (Ejemplo: diciembre de 2013).</t>
        </r>
      </text>
    </comment>
    <comment ref="B21" authorId="0">
      <text>
        <r>
          <rPr>
            <b/>
            <sz val="9"/>
            <rFont val="Tahoma"/>
            <family val="2"/>
          </rPr>
          <t>Indica la periodicidad en que se reporta el
indicador (Anual, Semestral, Trimestral, Bimestral o Mensual).</t>
        </r>
      </text>
    </comment>
    <comment ref="C23" authorId="1">
      <text>
        <r>
          <rPr>
            <b/>
            <sz val="9"/>
            <rFont val="Tahoma"/>
            <family val="2"/>
          </rPr>
          <t>Julieth Zulima Rojas Rodriguez:</t>
        </r>
        <r>
          <rPr>
            <sz val="9"/>
            <rFont val="Tahoma"/>
            <family val="2"/>
          </rPr>
          <t xml:space="preserve">
Corresponde al valor alcanzado en el periodo de reporte</t>
        </r>
      </text>
    </comment>
    <comment ref="D23" authorId="1">
      <text>
        <r>
          <rPr>
            <b/>
            <sz val="9"/>
            <rFont val="Tahoma"/>
            <family val="2"/>
          </rPr>
          <t>Julieth Zulima Rojas Rodriguez:</t>
        </r>
        <r>
          <rPr>
            <sz val="9"/>
            <rFont val="Tahoma"/>
            <family val="2"/>
          </rPr>
          <t xml:space="preserve">
Corresponde al valor alcanzado en el periodo de reporte</t>
        </r>
      </text>
    </comment>
    <comment ref="E23" authorId="1">
      <text>
        <r>
          <rPr>
            <b/>
            <sz val="9"/>
            <rFont val="Tahoma"/>
            <family val="2"/>
          </rPr>
          <t>Julieth Zulima Rojas Rodriguez:</t>
        </r>
        <r>
          <rPr>
            <sz val="9"/>
            <rFont val="Tahoma"/>
            <family val="2"/>
          </rPr>
          <t xml:space="preserve">
Corresponde al valor alcanzado en el periodo de reporte</t>
        </r>
      </text>
    </comment>
    <comment ref="F23" authorId="1">
      <text>
        <r>
          <rPr>
            <b/>
            <sz val="9"/>
            <rFont val="Tahoma"/>
            <family val="2"/>
          </rPr>
          <t>Julieth Zulima Rojas Rodriguez:</t>
        </r>
        <r>
          <rPr>
            <sz val="9"/>
            <rFont val="Tahoma"/>
            <family val="2"/>
          </rPr>
          <t xml:space="preserve">
Corresponde al valor alcanzado en el periodo de reporte</t>
        </r>
      </text>
    </comment>
    <comment ref="G23" authorId="1">
      <text>
        <r>
          <rPr>
            <b/>
            <sz val="9"/>
            <rFont val="Tahoma"/>
            <family val="2"/>
          </rPr>
          <t>Julieth Zulima Rojas Rodriguez:</t>
        </r>
        <r>
          <rPr>
            <sz val="9"/>
            <rFont val="Tahoma"/>
            <family val="2"/>
          </rPr>
          <t xml:space="preserve">
Corresponde al valor alcanzado en el periodo de reporte</t>
        </r>
      </text>
    </comment>
    <comment ref="H23" authorId="1">
      <text>
        <r>
          <rPr>
            <b/>
            <sz val="9"/>
            <rFont val="Tahoma"/>
            <family val="2"/>
          </rPr>
          <t>Julieth Zulima Rojas Rodriguez:</t>
        </r>
        <r>
          <rPr>
            <sz val="9"/>
            <rFont val="Tahoma"/>
            <family val="2"/>
          </rPr>
          <t xml:space="preserve">
Corresponde al valor alcanzado en el periodo de reporte</t>
        </r>
      </text>
    </comment>
    <comment ref="I23" authorId="1">
      <text>
        <r>
          <rPr>
            <b/>
            <sz val="9"/>
            <rFont val="Tahoma"/>
            <family val="2"/>
          </rPr>
          <t>Julieth Zulima Rojas Rodriguez:</t>
        </r>
        <r>
          <rPr>
            <sz val="9"/>
            <rFont val="Tahoma"/>
            <family val="2"/>
          </rPr>
          <t xml:space="preserve">
Corresponde al valor alcanzado en el periodo de reporte</t>
        </r>
      </text>
    </comment>
    <comment ref="J23" authorId="1">
      <text>
        <r>
          <rPr>
            <b/>
            <sz val="9"/>
            <rFont val="Tahoma"/>
            <family val="2"/>
          </rPr>
          <t>Julieth Zulima Rojas Rodriguez:</t>
        </r>
        <r>
          <rPr>
            <sz val="9"/>
            <rFont val="Tahoma"/>
            <family val="2"/>
          </rPr>
          <t xml:space="preserve">
Corresponde al valor alcanzado en el periodo de reporte</t>
        </r>
      </text>
    </comment>
    <comment ref="K23" authorId="1">
      <text>
        <r>
          <rPr>
            <b/>
            <sz val="9"/>
            <rFont val="Tahoma"/>
            <family val="2"/>
          </rPr>
          <t>Julieth Zulima Rojas Rodriguez:</t>
        </r>
        <r>
          <rPr>
            <sz val="9"/>
            <rFont val="Tahoma"/>
            <family val="2"/>
          </rPr>
          <t xml:space="preserve">
Corresponde al valor alcanzado en el periodo de reporte</t>
        </r>
      </text>
    </comment>
    <comment ref="L23" authorId="1">
      <text>
        <r>
          <rPr>
            <b/>
            <sz val="9"/>
            <rFont val="Tahoma"/>
            <family val="2"/>
          </rPr>
          <t>Julieth Zulima Rojas Rodriguez:</t>
        </r>
        <r>
          <rPr>
            <sz val="9"/>
            <rFont val="Tahoma"/>
            <family val="2"/>
          </rPr>
          <t xml:space="preserve">
Corresponde al valor alcanzado en el periodo de reporte</t>
        </r>
      </text>
    </comment>
    <comment ref="M23" authorId="1">
      <text>
        <r>
          <rPr>
            <b/>
            <sz val="9"/>
            <rFont val="Tahoma"/>
            <family val="2"/>
          </rPr>
          <t>Julieth Zulima Rojas Rodriguez:</t>
        </r>
        <r>
          <rPr>
            <sz val="9"/>
            <rFont val="Tahoma"/>
            <family val="2"/>
          </rPr>
          <t xml:space="preserve">
Corresponde al valor alcanzado en el periodo de reporte</t>
        </r>
      </text>
    </comment>
    <comment ref="N23" authorId="1">
      <text>
        <r>
          <rPr>
            <b/>
            <sz val="9"/>
            <rFont val="Tahoma"/>
            <family val="2"/>
          </rPr>
          <t>Julieth Zulima Rojas Rodriguez:</t>
        </r>
        <r>
          <rPr>
            <sz val="9"/>
            <rFont val="Tahoma"/>
            <family val="2"/>
          </rPr>
          <t xml:space="preserve">
Corresponde al valor alcanzado en el periodo de reporte</t>
        </r>
      </text>
    </comment>
    <comment ref="B34" authorId="0">
      <text>
        <r>
          <rPr>
            <b/>
            <sz val="9"/>
            <rFont val="Tahoma"/>
            <family val="2"/>
          </rPr>
          <t>En este campo se
describen los aspectos relevantes del avance en el período de evaluación
(mes, trimestre, semestre, año).</t>
        </r>
        <r>
          <rPr>
            <sz val="9"/>
            <rFont val="Tahoma"/>
            <family val="2"/>
          </rPr>
          <t xml:space="preserve">
</t>
        </r>
      </text>
    </comment>
    <comment ref="B36" authorId="0">
      <text>
        <r>
          <rPr>
            <b/>
            <sz val="9"/>
            <rFont val="Tahoma"/>
            <family val="2"/>
          </rPr>
          <t>Se dispone este campo para registrar las
actualizaciones o modificaciones realizadas durante la vigencia a
cualquiera de los campos que componen la Sección 1, las cuales requieren
aprobación de la Oficina Asesora de Planeación, y la Sección 4 (campos
de responsables del reporte). Ejemplo, Nombre del Indicador, Fuente de
Datos, Variables, etc.
Cuando el campo actualizado sea el Valor de la Meta, deberá cumplir con
lo establecido en el documento PE01 PR 01 Procedimiento para la
Formulación, Seguimiento y Evaluación del Plan de Acción Institucional.</t>
        </r>
      </text>
    </comment>
    <comment ref="C36" authorId="0">
      <text>
        <r>
          <rPr>
            <b/>
            <sz val="9"/>
            <rFont val="Tahoma"/>
            <family val="2"/>
          </rPr>
          <t>Corresponde a la fecha en la cual fue realizada la actualización por
parte del área. Para el caso de los campos de la Sección 1 corresponde a
la fecha en la cual fue aprobada la actualización por parte de la Oficina
Asesora de Planeación teniendo en cuenta lo establecido en el
procedimiento PE01 PR01.</t>
        </r>
        <r>
          <rPr>
            <sz val="9"/>
            <rFont val="Tahoma"/>
            <family val="2"/>
          </rPr>
          <t xml:space="preserve">
</t>
        </r>
      </text>
    </comment>
    <comment ref="F36" authorId="0">
      <text>
        <r>
          <rPr>
            <b/>
            <sz val="9"/>
            <rFont val="Tahoma"/>
            <family val="2"/>
          </rPr>
          <t>Campo para describir de manera breve la
modificación o actualización realizada.</t>
        </r>
        <r>
          <rPr>
            <sz val="9"/>
            <rFont val="Tahoma"/>
            <family val="2"/>
          </rPr>
          <t xml:space="preserve">
</t>
        </r>
      </text>
    </comment>
    <comment ref="I36" authorId="0">
      <text>
        <r>
          <rPr>
            <b/>
            <sz val="9"/>
            <rFont val="Tahoma"/>
            <family val="2"/>
          </rPr>
          <t>Campo para describir de manera breve la
modificación o actualización realizada.</t>
        </r>
        <r>
          <rPr>
            <sz val="9"/>
            <rFont val="Tahoma"/>
            <family val="2"/>
          </rPr>
          <t xml:space="preserve">
</t>
        </r>
      </text>
    </comment>
    <comment ref="B38" authorId="0">
      <text>
        <r>
          <rPr>
            <b/>
            <sz val="9"/>
            <rFont val="Tahoma"/>
            <family val="2"/>
          </rPr>
          <t>Funcionario que suministra al responsable del
reporte la información para la construcción del resultado del indicador.</t>
        </r>
        <r>
          <rPr>
            <sz val="9"/>
            <rFont val="Tahoma"/>
            <family val="2"/>
          </rPr>
          <t xml:space="preserve">
</t>
        </r>
      </text>
    </comment>
    <comment ref="G38" authorId="0">
      <text>
        <r>
          <rPr>
            <b/>
            <sz val="9"/>
            <rFont val="Tahoma"/>
            <family val="2"/>
          </rPr>
          <t>Es el funcionario que realiza la consolidación en
el formato PE01-PR02-F01 y PE01-PR02-F02 de la información entregada
por el responsable del análisis.</t>
        </r>
        <r>
          <rPr>
            <sz val="9"/>
            <rFont val="Tahoma"/>
            <family val="2"/>
          </rPr>
          <t xml:space="preserve">
</t>
        </r>
      </text>
    </comment>
    <comment ref="B39" authorId="0">
      <text>
        <r>
          <rPr>
            <b/>
            <sz val="9"/>
            <rFont val="Tahoma"/>
            <family val="2"/>
          </rPr>
          <t>Funcionario Jefe de Área
responsable del indicador.</t>
        </r>
        <r>
          <rPr>
            <sz val="9"/>
            <rFont val="Tahoma"/>
            <family val="2"/>
          </rPr>
          <t xml:space="preserve">
</t>
        </r>
      </text>
    </comment>
    <comment ref="G39" authorId="0">
      <text>
        <r>
          <rPr>
            <b/>
            <sz val="9"/>
            <rFont val="Tahoma"/>
            <family val="2"/>
          </rPr>
          <t>Corresponde al nombre del
funcionario ordenador del gasto.</t>
        </r>
        <r>
          <rPr>
            <sz val="9"/>
            <rFont val="Tahoma"/>
            <family val="2"/>
          </rPr>
          <t xml:space="preserve">
</t>
        </r>
      </text>
    </comment>
    <comment ref="B40" authorId="0">
      <text>
        <r>
          <rPr>
            <b/>
            <sz val="9"/>
            <rFont val="Tahoma"/>
            <family val="2"/>
          </rPr>
          <t>campo para la firma del Jefe de Área
responsable del indicador.</t>
        </r>
      </text>
    </comment>
    <comment ref="G40" authorId="0">
      <text>
        <r>
          <rPr>
            <b/>
            <sz val="9"/>
            <rFont val="Tahoma"/>
            <family val="2"/>
          </rPr>
          <t>Campo para la firma
del funcionario ordenador del gasto.</t>
        </r>
        <r>
          <rPr>
            <sz val="9"/>
            <rFont val="Tahoma"/>
            <family val="2"/>
          </rPr>
          <t xml:space="preserve">
</t>
        </r>
      </text>
    </comment>
    <comment ref="B41" authorId="0">
      <text>
        <r>
          <rPr>
            <b/>
            <sz val="9"/>
            <rFont val="Tahoma"/>
            <family val="2"/>
          </rPr>
          <t>Campo para la firma del subdirector, en los casos que
aplique.</t>
        </r>
      </text>
    </comment>
  </commentList>
</comments>
</file>

<file path=xl/comments6.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9.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List>
</comments>
</file>

<file path=xl/sharedStrings.xml><?xml version="1.0" encoding="utf-8"?>
<sst xmlns="http://schemas.openxmlformats.org/spreadsheetml/2006/main" count="2094" uniqueCount="1012">
  <si>
    <t>Jun</t>
  </si>
  <si>
    <t>Jul</t>
  </si>
  <si>
    <t>Ago</t>
  </si>
  <si>
    <t>Sep</t>
  </si>
  <si>
    <t>Oct</t>
  </si>
  <si>
    <t>Nov</t>
  </si>
  <si>
    <t>Dic</t>
  </si>
  <si>
    <t>No.</t>
  </si>
  <si>
    <t>PLAN ESTRATÉGICO SDM</t>
  </si>
  <si>
    <t>Mar</t>
  </si>
  <si>
    <t>Abr</t>
  </si>
  <si>
    <t>May</t>
  </si>
  <si>
    <t>Ene</t>
  </si>
  <si>
    <t>Feb</t>
  </si>
  <si>
    <t>NOMBRE DEL INDICADOR</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</si>
  <si>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</si>
  <si>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</si>
  <si>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</si>
  <si>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</si>
  <si>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</si>
  <si>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</si>
  <si>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</si>
  <si>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</si>
  <si>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</si>
  <si>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GRUPO ETAREO</t>
  </si>
  <si>
    <t>CODIGO</t>
  </si>
  <si>
    <t>LOCALIZACION</t>
  </si>
  <si>
    <t xml:space="preserve">0-5 años Primera infancia </t>
  </si>
  <si>
    <t>Usaquen</t>
  </si>
  <si>
    <t xml:space="preserve">6 - 13 años Infancia </t>
  </si>
  <si>
    <t>Chapinero</t>
  </si>
  <si>
    <t>USAQUÉN</t>
  </si>
  <si>
    <t>14 - 17 años Adolescencia</t>
  </si>
  <si>
    <t>Santa Fe</t>
  </si>
  <si>
    <t>CHAPINERO</t>
  </si>
  <si>
    <t>18 - 26 años Juventud</t>
  </si>
  <si>
    <t>San Cristobal</t>
  </si>
  <si>
    <t>SANTA FE</t>
  </si>
  <si>
    <t>27 - 59 años Adultez</t>
  </si>
  <si>
    <t>Usme</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</si>
  <si>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</si>
  <si>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</si>
  <si>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</si>
  <si>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</si>
  <si>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</si>
  <si>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</si>
  <si>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</si>
  <si>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</si>
  <si>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</si>
  <si>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</si>
  <si>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</si>
  <si>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</si>
  <si>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</si>
  <si>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</si>
  <si>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</si>
  <si>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</si>
  <si>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</si>
  <si>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</si>
  <si>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</si>
  <si>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</si>
  <si>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</si>
  <si>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</si>
  <si>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</si>
  <si>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</si>
  <si>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</si>
  <si>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</si>
  <si>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</si>
  <si>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</si>
  <si>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</si>
  <si>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</si>
  <si>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</si>
  <si>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 xml:space="preserve">Infraestructura Vial </t>
  </si>
  <si>
    <t>Familias en emergencia social y catastrófica</t>
  </si>
  <si>
    <t>Los Martires</t>
  </si>
  <si>
    <t>TEUSAQUILLO</t>
  </si>
  <si>
    <t>Familias en situacion de vulnerabilidad</t>
  </si>
  <si>
    <t>Antonio Nariño</t>
  </si>
  <si>
    <t xml:space="preserve">OBJETIVOS ESTRATÉGICOS </t>
  </si>
  <si>
    <t>Familias ubicadas en zonas de alto deterioro urbano</t>
  </si>
  <si>
    <t>Puente Aranda</t>
  </si>
  <si>
    <t>Jovenes desescolarizados</t>
  </si>
  <si>
    <t>La Candelaria</t>
  </si>
  <si>
    <t>Jovenes escolarizados</t>
  </si>
  <si>
    <t>Rafael Uribe Uribe</t>
  </si>
  <si>
    <t>CANDELARIA</t>
  </si>
  <si>
    <t>Mujeres gestantes y lactantes</t>
  </si>
  <si>
    <t>Ciudad Bolivar</t>
  </si>
  <si>
    <t>Niños y niñas de primera infancia</t>
  </si>
  <si>
    <t>Sumapaz</t>
  </si>
  <si>
    <t>Niños, niñas y adolescentes desescolarizados</t>
  </si>
  <si>
    <t>Especial</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</si>
  <si>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</si>
  <si>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</si>
  <si>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</si>
  <si>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</si>
  <si>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</si>
  <si>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</si>
  <si>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</si>
  <si>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</si>
  <si>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</si>
  <si>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</si>
  <si>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</si>
  <si>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</si>
  <si>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</si>
  <si>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</si>
  <si>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</si>
  <si>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</si>
  <si>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</si>
  <si>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</si>
  <si>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</si>
  <si>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</si>
  <si>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</si>
  <si>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COMPONENTES DE LA MISIÓN</t>
  </si>
  <si>
    <t>META</t>
  </si>
  <si>
    <t>VARIABLES FÓRMULA DEL INDICADOR</t>
  </si>
  <si>
    <t>% de Cumplimiento = (Numerador / Denominador )*100</t>
  </si>
  <si>
    <t>Producto</t>
  </si>
  <si>
    <t>Proceso</t>
  </si>
  <si>
    <t>Formato de Hoja de Vida Indicador</t>
  </si>
  <si>
    <t>Actividad</t>
  </si>
  <si>
    <t xml:space="preserve">CODIGO: PE01-PR01-F03 </t>
  </si>
  <si>
    <t>Operación</t>
  </si>
  <si>
    <t>HOJA DE VIDA INDICADOR</t>
  </si>
  <si>
    <t>SECRETARÍA DISTRITAL DE MOVILIDAD</t>
  </si>
  <si>
    <t>SECCIÓN 1. Identificación del Indicador</t>
  </si>
  <si>
    <t>Constante</t>
  </si>
  <si>
    <t>Apoyo</t>
  </si>
  <si>
    <t>Creciente</t>
  </si>
  <si>
    <t>3. Fuente PMR</t>
  </si>
  <si>
    <t>4. Dependencia responsable</t>
  </si>
  <si>
    <t>5. Meta con territorialización</t>
  </si>
  <si>
    <t>Misional</t>
  </si>
  <si>
    <t>Decreciente</t>
  </si>
  <si>
    <t>Estratégico</t>
  </si>
  <si>
    <t>Suma</t>
  </si>
  <si>
    <t>Evaluación</t>
  </si>
  <si>
    <t>10. Objetivo estratégico</t>
  </si>
  <si>
    <t>11. Meta Producto</t>
  </si>
  <si>
    <t>SI</t>
  </si>
  <si>
    <t>12. Nombre del indicador</t>
  </si>
  <si>
    <t>13. Tipología</t>
  </si>
  <si>
    <t>Eficiencia</t>
  </si>
  <si>
    <t>Anual</t>
  </si>
  <si>
    <t>NO</t>
  </si>
  <si>
    <t>14. Fecha de programación</t>
  </si>
  <si>
    <t>15. Tipo anualización</t>
  </si>
  <si>
    <t>Semestral</t>
  </si>
  <si>
    <t>16. Objetivo y descripción del Indicador</t>
  </si>
  <si>
    <t>Trimestral</t>
  </si>
  <si>
    <t>1. Orientar las acciones de la Secretaría Distrital de Movilidad hacia la visión cero, es decir, la reducción sustancial de víctimas fatales y lesionadas en siniestros de tránsito</t>
  </si>
  <si>
    <t>17. Fuente u origen de Datos</t>
  </si>
  <si>
    <t>Mensual</t>
  </si>
  <si>
    <t xml:space="preserve">2. Fomentar la cultura ciudadana y el respeto entre todos los usuarios de todas las formas de transporte, protegiendo en especial los actores vulnerables y los modos activos </t>
  </si>
  <si>
    <t>18. Fórmula de Cálculo</t>
  </si>
  <si>
    <t>3. Propender por la sostenibilidad ambiental, económica y social de la movilidad en una visión integral de planeción de ciudad y movilidad</t>
  </si>
  <si>
    <t>19. Unidad de medida del indicador</t>
  </si>
  <si>
    <t>Eficacia</t>
  </si>
  <si>
    <t>4. Ser ejemplo en la rendición de cuentas a la ciudadanía</t>
  </si>
  <si>
    <t xml:space="preserve">20.  Nombre de las Variables </t>
  </si>
  <si>
    <t>VARIABLE 1 - Numerador</t>
  </si>
  <si>
    <t>VARIABLE 2 - Denominador</t>
  </si>
  <si>
    <t>5. Ser transparente, incluyente, equitativa en género y garantista de la participación e involucramiento ciudadanos y del sectro privado</t>
  </si>
  <si>
    <t>Efectividad</t>
  </si>
  <si>
    <t xml:space="preserve">6. Proveer un ecosistema adecuado para la innovación y adopción  de nuevas y mejores tecnologías de movilidad y de información y comunicación </t>
  </si>
  <si>
    <t>21. Unidad de medida (de la variable)</t>
  </si>
  <si>
    <t xml:space="preserve">7. Prestar servicios eficientes, oportunos y de calidad a la ciudadanía, tanto en gestión como en trámites de la movilidad </t>
  </si>
  <si>
    <t>22. Descripción de la variable</t>
  </si>
  <si>
    <t>8. Contar con un excelente equipo humano y condiciones laborales que hagan de la Secretaría Distrital de Movilidad un lugar atractivo para trabajar y desarrollarse profesionalmente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</si>
  <si>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</si>
  <si>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</si>
  <si>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</si>
  <si>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</si>
  <si>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</si>
  <si>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</si>
  <si>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</si>
  <si>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</si>
  <si>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</si>
  <si>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</si>
  <si>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</si>
  <si>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</si>
  <si>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</si>
  <si>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</si>
  <si>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</si>
  <si>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</si>
  <si>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</si>
  <si>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</si>
  <si>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</si>
  <si>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</si>
  <si>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</si>
  <si>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</si>
  <si>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</si>
  <si>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</si>
  <si>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</si>
  <si>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</si>
  <si>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</si>
  <si>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</si>
  <si>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</si>
  <si>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</si>
  <si>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</si>
  <si>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</si>
  <si>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</si>
  <si>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</si>
  <si>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</si>
  <si>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</si>
  <si>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</si>
  <si>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</si>
  <si>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</si>
  <si>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</si>
  <si>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</si>
  <si>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</si>
  <si>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</si>
  <si>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</si>
  <si>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N.A</t>
  </si>
  <si>
    <t>N.A.</t>
  </si>
  <si>
    <t>Porcentaje</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</si>
  <si>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</si>
  <si>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Formato de programación y seguimiento al Plan Operativo Anual de gestión sin inversión</t>
  </si>
  <si>
    <t>ID</t>
  </si>
  <si>
    <t>FECHA</t>
  </si>
  <si>
    <t>NUMERO OP</t>
  </si>
  <si>
    <t>LOCALIDAD</t>
  </si>
  <si>
    <t>LUGAR O ZONA DEL OPERATIVO</t>
  </si>
  <si>
    <t>TIPO DE OPERATIVO</t>
  </si>
  <si>
    <t>DIRECCIÓN</t>
  </si>
  <si>
    <t>FUNCIONARIO SDM</t>
  </si>
  <si>
    <t>UNIDADES SOLICITADAS</t>
  </si>
  <si>
    <t>PLANCHÓN</t>
  </si>
  <si>
    <t>GANCHO</t>
  </si>
  <si>
    <t>COMPARENDOS</t>
  </si>
  <si>
    <t>INMOVILIZADOS</t>
  </si>
  <si>
    <t>ID DRIVE</t>
  </si>
  <si>
    <t>KR 15 X CL 127</t>
  </si>
  <si>
    <t>TRICIMOTORES</t>
  </si>
  <si>
    <t xml:space="preserve"> KR 23 CL 125</t>
  </si>
  <si>
    <t>ALCALÁ</t>
  </si>
  <si>
    <t xml:space="preserve"> KR 23 CL137</t>
  </si>
  <si>
    <t>MILENIO PLAZA</t>
  </si>
  <si>
    <t xml:space="preserve"> CL 42a Sur AV 86 </t>
  </si>
  <si>
    <t>ALAMEDA EL PORVENIR LIMITE NORTE</t>
  </si>
  <si>
    <t xml:space="preserve"> KR 94 CL 10</t>
  </si>
  <si>
    <t>AV CALI X CL 10</t>
  </si>
  <si>
    <t xml:space="preserve"> AV CIUDAD CALI X CL 9</t>
  </si>
  <si>
    <t>CALLE 187</t>
  </si>
  <si>
    <t xml:space="preserve"> CL 187 AV 45</t>
  </si>
  <si>
    <t xml:space="preserve"> CL 145 KR 104</t>
  </si>
  <si>
    <t>BIBLIOTECA TINTAL</t>
  </si>
  <si>
    <t xml:space="preserve"> CL 6d, KR 87</t>
  </si>
  <si>
    <t>MUNDO AVENTURA</t>
  </si>
  <si>
    <t xml:space="preserve"> CL 6, KR 71b</t>
  </si>
  <si>
    <t>MARSELLA</t>
  </si>
  <si>
    <t xml:space="preserve"> Cra. 69b #5c-2</t>
  </si>
  <si>
    <t>PORTAL TM AMÉRICAS</t>
  </si>
  <si>
    <t xml:space="preserve"> Cl. 43 Sur #86-73 a 86-99</t>
  </si>
  <si>
    <t>LA CAMPIÑA</t>
  </si>
  <si>
    <t xml:space="preserve"> Cl. 145 #98b-2 a 98b-80</t>
  </si>
  <si>
    <t>CALLE 167 SUBA</t>
  </si>
  <si>
    <t xml:space="preserve"> Ak 45 #165-1 a 165-99</t>
  </si>
  <si>
    <t>KR 14 X 145</t>
  </si>
  <si>
    <t xml:space="preserve"> Cl. 145 #15-1</t>
  </si>
  <si>
    <t>PUENTE ARANDA</t>
  </si>
  <si>
    <t>ESTACIÓN TM SENA</t>
  </si>
  <si>
    <t xml:space="preserve"> Dg. 16 Sur #31-20 a 31-64</t>
  </si>
  <si>
    <t>CIUDAD BOLÍVAR</t>
  </si>
  <si>
    <t>MADELENA</t>
  </si>
  <si>
    <t xml:space="preserve"> AUTOPISTA Sur x KR 67</t>
  </si>
  <si>
    <t>BARROS UNIDOS</t>
  </si>
  <si>
    <t>SIMÓN BOLÍVAR</t>
  </si>
  <si>
    <t xml:space="preserve"> Ak 30 #63g-29 a 63g-49</t>
  </si>
  <si>
    <t>CL 106 X KR 15</t>
  </si>
  <si>
    <t xml:space="preserve"> CL 106 CON KR 15</t>
  </si>
  <si>
    <t>MINUTO DE DIOS</t>
  </si>
  <si>
    <t xml:space="preserve"> CL 80 X TV 77</t>
  </si>
  <si>
    <t>METROSUR</t>
  </si>
  <si>
    <t xml:space="preserve"> AUTOPISTA SUR X KR 73</t>
  </si>
  <si>
    <t>PORTAL TM DEL SUR</t>
  </si>
  <si>
    <t xml:space="preserve"> KR 72D X CL 57 K SUR</t>
  </si>
  <si>
    <t>TOBERIN SUBA</t>
  </si>
  <si>
    <t xml:space="preserve"> AUTORNOTE X CL 167</t>
  </si>
  <si>
    <t>USAQUEN</t>
  </si>
  <si>
    <t>TOBERIN USAQUEN</t>
  </si>
  <si>
    <t>JACK HURTADO</t>
  </si>
  <si>
    <t>b5</t>
  </si>
  <si>
    <t>EXITO Y MARANTA</t>
  </si>
  <si>
    <t xml:space="preserve"> AUTORNOTE X CL 183</t>
  </si>
  <si>
    <t>MAZUREN</t>
  </si>
  <si>
    <t xml:space="preserve"> AUTORNOTE X CL 152</t>
  </si>
  <si>
    <t>ESTACIÓN TOBERIN SUBA</t>
  </si>
  <si>
    <t xml:space="preserve"> ESPECIAL A TPC</t>
  </si>
  <si>
    <t xml:space="preserve"> KR 46 X CL 166</t>
  </si>
  <si>
    <t>VERBENAL</t>
  </si>
  <si>
    <t xml:space="preserve"> ESPECIAL Y PARTICULAR A TPC</t>
  </si>
  <si>
    <t xml:space="preserve"> KR 23 BIS X CL 187</t>
  </si>
  <si>
    <t xml:space="preserve"> AUTOPISTA NORTE X CL 150</t>
  </si>
  <si>
    <t>BANDERAS - METRO</t>
  </si>
  <si>
    <t xml:space="preserve"> Kra 78 A x Cll 6 A</t>
  </si>
  <si>
    <t>CC PLAZA IMPERIAL</t>
  </si>
  <si>
    <t xml:space="preserve"> CL 145 X KR 104</t>
  </si>
  <si>
    <t>MARLY - HOSPITAL MILITAR</t>
  </si>
  <si>
    <t xml:space="preserve"> KR 14 X CL 49</t>
  </si>
  <si>
    <t>BANDERAS SUR</t>
  </si>
  <si>
    <t xml:space="preserve"> AV AMÉRICAS x KR 78</t>
  </si>
  <si>
    <t xml:space="preserve"> AV CIUDAD DE CALI</t>
  </si>
  <si>
    <t>MILENIO PLAZA COSTADO SUR</t>
  </si>
  <si>
    <t xml:space="preserve"> CL 42 g Sur X KR 86 Bis a</t>
  </si>
  <si>
    <t>PORTAL AMÉRICAS COSTADO SUR</t>
  </si>
  <si>
    <t xml:space="preserve"> CL 46 Sur x KR 86</t>
  </si>
  <si>
    <t>BOSA ESTACIÓN</t>
  </si>
  <si>
    <t xml:space="preserve"> CL 63 Sur x KR 77g</t>
  </si>
  <si>
    <t>ESTACIÓN MOLINOS</t>
  </si>
  <si>
    <t xml:space="preserve"> PARTICULAR Y ESPECIAL A TPC</t>
  </si>
  <si>
    <t xml:space="preserve"> KR 8a x CL 51 sur</t>
  </si>
  <si>
    <t>ESTACIÓN DE SERVICIO ESSO SAN FRANCISCO</t>
  </si>
  <si>
    <t xml:space="preserve"> CK 19d x CL 64b Sur</t>
  </si>
  <si>
    <t>RAFAEL URIBE</t>
  </si>
  <si>
    <t>RAFAEL URIBE A SANCRISTOBAL</t>
  </si>
  <si>
    <t xml:space="preserve"> KR 17d X CL 33 Sur</t>
  </si>
  <si>
    <t>CADE SANTA LUCIA</t>
  </si>
  <si>
    <t xml:space="preserve"> CL 41b Sur x AV CARACAS</t>
  </si>
  <si>
    <t>FERROCARRIL FONTIBÓN</t>
  </si>
  <si>
    <t xml:space="preserve"> KR 100 x CL 22</t>
  </si>
  <si>
    <t>CONVENIO R1</t>
  </si>
  <si>
    <t>CONVENIO BOGOTÁ SOACHA</t>
  </si>
  <si>
    <t xml:space="preserve"> KR 68 x CL 24</t>
  </si>
  <si>
    <t>KR 68 x AV 1 MAYO, R1</t>
  </si>
  <si>
    <t xml:space="preserve"> KR 68 x AV 1 DE MAYO</t>
  </si>
  <si>
    <t>ALKOSTO</t>
  </si>
  <si>
    <t xml:space="preserve"> AUTO SUR x KR 51</t>
  </si>
  <si>
    <t>CORUÑA</t>
  </si>
  <si>
    <t xml:space="preserve"> CL 68 Sur X TV 60c</t>
  </si>
  <si>
    <t xml:space="preserve"> LOS MÁRTIRES</t>
  </si>
  <si>
    <t>SAMPER MENDOZA R3</t>
  </si>
  <si>
    <t xml:space="preserve"> KR 19b x CL 24</t>
  </si>
  <si>
    <t>TERMINAL R2</t>
  </si>
  <si>
    <t xml:space="preserve"> AV BOYACÁ x CL 22d</t>
  </si>
  <si>
    <t>CASTILLA R2</t>
  </si>
  <si>
    <t xml:space="preserve"> AV BOYACÁ x CL 11A</t>
  </si>
  <si>
    <t>AUTO SUR</t>
  </si>
  <si>
    <t xml:space="preserve"> AUTOPISTA SUR x KR 65b Sur</t>
  </si>
  <si>
    <t>ANTONIO NARIÑO</t>
  </si>
  <si>
    <t>CIUDAD JARDÍN SUR R5</t>
  </si>
  <si>
    <t xml:space="preserve"> CL 22 Sur x KR 11</t>
  </si>
  <si>
    <t>1 DE MAYO X BOYACÁ R5</t>
  </si>
  <si>
    <t xml:space="preserve"> AV PRIMERA DE MAYO x BOYACÁ</t>
  </si>
  <si>
    <t>BOSA R6</t>
  </si>
  <si>
    <t xml:space="preserve"> KR 80 x CL 58j Sur</t>
  </si>
  <si>
    <t>AV NOVENA</t>
  </si>
  <si>
    <t xml:space="preserve"> AV KR NOVENA x CL 1327</t>
  </si>
  <si>
    <t>ALQUERÍA DESMONTE</t>
  </si>
  <si>
    <t xml:space="preserve"> DESMONTE</t>
  </si>
  <si>
    <t xml:space="preserve"> KR 68 x CL 42 Sur</t>
  </si>
  <si>
    <t>AV VILLAO x 80</t>
  </si>
  <si>
    <t xml:space="preserve"> AV VILLAVICENCIO x KR 79</t>
  </si>
  <si>
    <t>AV 1 DE MAYO</t>
  </si>
  <si>
    <t xml:space="preserve"> AV 1 DE MAYO x 72b</t>
  </si>
  <si>
    <t>AV SUBA X 91</t>
  </si>
  <si>
    <t xml:space="preserve"> ESPECIAL A TPC Y DESMONTE</t>
  </si>
  <si>
    <t xml:space="preserve"> AV SUBA x KR 91</t>
  </si>
  <si>
    <t>SANTA FÉ</t>
  </si>
  <si>
    <t>PARQUE NACIONAL Y KR 10</t>
  </si>
  <si>
    <t xml:space="preserve"> KR 7 x CL 39 A CL 22</t>
  </si>
  <si>
    <t>ZAMIR ALFONSO</t>
  </si>
  <si>
    <t>b6</t>
  </si>
  <si>
    <t>MONSERRATE Y U ANDES</t>
  </si>
  <si>
    <t>ILEGALIDAD  ESPECIAL</t>
  </si>
  <si>
    <t>KR 3 X CL 22</t>
  </si>
  <si>
    <t>b2</t>
  </si>
  <si>
    <t>GOBERNACIÓN, EMBAJADA EU Y TRIBUNAL</t>
  </si>
  <si>
    <t>Carrera 54 entre Av Esperanza y Av CL 26</t>
  </si>
  <si>
    <t>b18</t>
  </si>
  <si>
    <t>Cra. 19 #19B-16 SUR PLAZA DE MERCADO RESTREPO</t>
  </si>
  <si>
    <t>Espacio público</t>
  </si>
  <si>
    <t xml:space="preserve"> CATHERINE GARCIA</t>
  </si>
  <si>
    <t>54a</t>
  </si>
  <si>
    <t>CALLE 18 SUR ENTRE CARRERA 24 Y 17 ZONA COMERCIAL BARRIO RESTREPO</t>
  </si>
  <si>
    <t xml:space="preserve">CENTRO COMERCIAL CENTRO MAYOR </t>
  </si>
  <si>
    <t>56a</t>
  </si>
  <si>
    <t>AV PRIMERO DE MAYO ENTRE CARRERA 10 Y CARRERA 27  CARRIL PREFERENCIAL SITP</t>
  </si>
  <si>
    <t>57a</t>
  </si>
  <si>
    <t xml:space="preserve">BARRIOS UNIDOS </t>
  </si>
  <si>
    <t xml:space="preserve">Desde Cl 100 hasta Cl 97 entre Kr 47 A hasta Kr 52 LA CASTELLANA  </t>
  </si>
  <si>
    <t xml:space="preserve">Desde Cl 94 hasta Cl 95 entre Kr 45 A hasta Kr 50 LA CASTELLANA </t>
  </si>
  <si>
    <t xml:space="preserve">Kr 14 A desde la Cl 68 hasta Cl 72 UNIANDINA </t>
  </si>
  <si>
    <t xml:space="preserve">Kr 28 entre AC 72 y AC 80   SANTA SOFIA </t>
  </si>
  <si>
    <t>UNI. ANDES CALLES 19A ENTRE CARRERA 1 Y CARRERA 4 ESTE</t>
  </si>
  <si>
    <t>UNI. AMERICAS, CARRERA 1 ENTRE CALLE 12 Y CALLE 14</t>
  </si>
  <si>
    <t>EJE AMBIENTAL, DESDE CARRERA 3 HASTA CIRCUNVALAR</t>
  </si>
  <si>
    <t>UNI. EXTERNADO, CARRERA1 ENTRE CALLE 12 Y CALLE 14</t>
  </si>
  <si>
    <t>ZONA T, CARRERA 15 Y CARRERA 11 ENTRE CALLE 85 Y CALLE 82</t>
  </si>
  <si>
    <t>ZONA G, CARRERA 7 Y CARRERA 3 ENTRE CALLES 72 CALLE 69</t>
  </si>
  <si>
    <t>JOSE MISAEL ANGARITA</t>
  </si>
  <si>
    <t>29a</t>
  </si>
  <si>
    <t>CARRERA 11 Y CARRERA 14 ENTRE CALLE 89 Y CALLE 94</t>
  </si>
  <si>
    <t>CARRERA 7 ENTRE CALLE 49 Y CALLE 72, CARRIL PREFERENCIAL</t>
  </si>
  <si>
    <t>31a</t>
  </si>
  <si>
    <t xml:space="preserve">CIUDAD BOLIVAR </t>
  </si>
  <si>
    <t xml:space="preserve">DIAGONAL 62 CON AV BOYACA </t>
  </si>
  <si>
    <t xml:space="preserve">ENGATIVA </t>
  </si>
  <si>
    <t>Sector minuto de dios dg 81c por cl 72b, inmediaciones plazoleta de banderas minuto de dios. UNIMINUTO</t>
  </si>
  <si>
    <t>FABIAN ACEVEDO</t>
  </si>
  <si>
    <t>21a</t>
  </si>
  <si>
    <t xml:space="preserve">Cl 72 entre Kr 90 y Kr 91  /  Dg 72 entre Kr 96 y Kr 99 A CC DIVER PLAZA </t>
  </si>
  <si>
    <t xml:space="preserve">Kr 70 entre Cl 63 y Cl 67 BOSQUE POPULAR </t>
  </si>
  <si>
    <t xml:space="preserve">FONTIBON </t>
  </si>
  <si>
    <t xml:space="preserve">AV. LA ESPERANZA ENTRE KR 75 Y KR 82 (ambas calzadas) MODELIA </t>
  </si>
  <si>
    <t>CAMILO GARZON</t>
  </si>
  <si>
    <t>67a</t>
  </si>
  <si>
    <t xml:space="preserve">Desde CL 19 hasta Cl 20 entre Kr 102 y Kr 104 PLAZA DE MERCADO </t>
  </si>
  <si>
    <t>68a</t>
  </si>
  <si>
    <t>Cl 26 entre Av. Ciudad de Cali y Kr 104 AEROPUERTO</t>
  </si>
  <si>
    <t xml:space="preserve">KENNEDY </t>
  </si>
  <si>
    <t xml:space="preserve">ZONA BANCARIA KENNEDY </t>
  </si>
  <si>
    <t>CARRERA 78K ENTRE CALLE 26 SUR Y 40 SUR</t>
  </si>
  <si>
    <t xml:space="preserve">CARRERA 80 ENTRE CALLE 55 Y 58 SUR </t>
  </si>
  <si>
    <t>CARRERA 71D CON CALLE 6 CLINICA DE OCCIDENTE</t>
  </si>
  <si>
    <t xml:space="preserve">DIAGONAL 38 SUR ENTRE CARRERA 80 Y TRANSVERSAL 83 CORABASTOS </t>
  </si>
  <si>
    <t>AV PRIMERO DE MAYO ENTRE AV BOYACA Y AV VILLAVICENCIO CARRIL PREFERENCIAL SITP</t>
  </si>
  <si>
    <t>A 1 DE MAYO ENTRE CALLE 41 B Y 41 G SUR COMPENSAR AV 1 DE MAYO</t>
  </si>
  <si>
    <t>CALLE 38 SUR ENTRE AV CARRERA 86 Y CARRERA 89</t>
  </si>
  <si>
    <t>CALLE 6A ENTRE CARRERA 87 A Y 94 A TINTAL</t>
  </si>
  <si>
    <t xml:space="preserve">AV LAS AMERICAS ENTRE CARRERA 68 Y AV BOYACA </t>
  </si>
  <si>
    <t>CARRERA 71D Y AV BOYACA ENTRE CALLE 12 Y 12B</t>
  </si>
  <si>
    <t>LOS MARTIRES</t>
  </si>
  <si>
    <t>CARRERA 28A ENTRE CALLE 19 Y CALLE 15</t>
  </si>
  <si>
    <t>CARRERA 24 ENTRE LA CALLE 13 Y CALLE 9</t>
  </si>
  <si>
    <t>ALCALDIA MARTIRES, CARRERA 19 Y CARRERA 19 A ENTRE CALLE 13 HASTA CALLE 9</t>
  </si>
  <si>
    <t>SAN ANDRESITO SAN JOSE, CALLE 6 Y CALLE 13 HASTA CARRERA 27 HASTA LA CALLE 19</t>
  </si>
  <si>
    <t xml:space="preserve">PUENTE ARANDA </t>
  </si>
  <si>
    <t>Desde Cl 6 hasta Cl 10 entre Kr 36 y Kr 40 SAN ANDRESITO DE LA 38</t>
  </si>
  <si>
    <t xml:space="preserve">Desde Cl 9 hasta Cl 13 entre Kr 60 y Kr 65 OUTLETS DE LAS AMERICAS </t>
  </si>
  <si>
    <t>Desde la carrera 56 hasta la carrera 68 entre calles 13 y 22</t>
  </si>
  <si>
    <t>Desde Cl 3 hasta Cl 9 (Av. Américas) entre Kr 54 y Kr 56    /    Desde Cl 3 hasta Cl 9 (Av. Américas) entre Kr 60 y Kr 65</t>
  </si>
  <si>
    <t xml:space="preserve">RAFAEL URIBE </t>
  </si>
  <si>
    <t xml:space="preserve">CARRERA 24 ENTRE AV 1 DE MAYO Y CALLE 27 SUR PARQUE  OLAYA HERRERA </t>
  </si>
  <si>
    <t>SAN CRISTOBAL</t>
  </si>
  <si>
    <t>IGLESIA 20 DE JULIO- CARRERA 5A ENTRE CALLE 22 SUR Y CALLE 29 SUR</t>
  </si>
  <si>
    <t>AV. PRIMERA DE MAYO,  ENTRE CARRERA 5 Y CARRERA 30, CARRIL PREFERENCIAL</t>
  </si>
  <si>
    <t>SAN VICTORINO, CARRERA 14 HASTA CARRERA 12 ENTRE CALLE 13 Y CAALLE 19</t>
  </si>
  <si>
    <t>CALLE 18 ENTRE CARRERA 5 Y CARRERA 10</t>
  </si>
  <si>
    <t>CARRERA 9 ENTRE CALLE 19 Y CALLE 24</t>
  </si>
  <si>
    <t>Desde Cl 45 C hasta Cl 45 C BIS entre Kr 21 y Kr 23 CLINICA PALERMO</t>
  </si>
  <si>
    <t xml:space="preserve">Desde Dg 46 hasta Dg 46 A entre Kr 14 y Tv 16 BIS UNIVERSIDAD CATOLICA </t>
  </si>
  <si>
    <t xml:space="preserve">Desde Cl 24 hasta Cl 26 entre Kr 60 y Kr 66 GRAN ESTACION </t>
  </si>
  <si>
    <t>Desde Cl 53 hasta Cl 53 B entre Av. Kr 14 y Kr 30 CC GALERIAS</t>
  </si>
  <si>
    <t xml:space="preserve">AV BOYACA ENTRE DIAGONAL 47 A SUR Y DIAGONAL 51 SUR PARQUE LAGUNETA </t>
  </si>
  <si>
    <t xml:space="preserve">TRANSVERSAL 22 ENTRE CALLE 47B SUR Y 48C SUR HOSPITAL EL TUNAL </t>
  </si>
  <si>
    <t xml:space="preserve">Desde Cl 117 hasta Cl 120A entre Kr 7 y Kr 5 PARQUE DE USAQUEN </t>
  </si>
  <si>
    <t xml:space="preserve">Cl 195 entre Autopista Norte (Kr 45) y Kr 19A SAN ANDRESITO DEL NORTE </t>
  </si>
  <si>
    <t xml:space="preserve">Kr 15 entre Cl 127 a Cl 116 CC UNICENTRO </t>
  </si>
  <si>
    <t>Cl 122 entre Kr 15 y Autopista Norte</t>
  </si>
  <si>
    <t>Desde Kr 21 hasta Kr 20 entre Cl 127 y Cl 151 CLINICA REINA SOFIA</t>
  </si>
  <si>
    <t>Portal Usme- Av.caracas entre calle 65 sur y calle 68 sur</t>
  </si>
  <si>
    <t>YOMASA- CARRERA 12 Y AV.BOYACA</t>
  </si>
  <si>
    <t>MARCELA DIAZ</t>
  </si>
  <si>
    <t>74a</t>
  </si>
  <si>
    <t>CLINICA CORPAS  (AUTOPISTA NORTE)</t>
  </si>
  <si>
    <t>C.C. CENTRO SUBA</t>
  </si>
  <si>
    <t>51a</t>
  </si>
  <si>
    <t>C.C. SUBAZAR</t>
  </si>
  <si>
    <t>C.C. BULEVAR (ALREDEDORES CONCESIONARIOS)</t>
  </si>
  <si>
    <t>Autonorte con calle 116, costado oriental</t>
  </si>
  <si>
    <t>Fundacion Cardio Infantil</t>
  </si>
  <si>
    <t>Estacion Toberin Costado Oriental</t>
  </si>
  <si>
    <t>Estación Calle 146, costado oriental</t>
  </si>
  <si>
    <t xml:space="preserve">Carrera 13 F entreCalle 55 sur y 58 sur </t>
  </si>
  <si>
    <t xml:space="preserve">Carrera 24 entre Calle 47 B sur y 48 B sur </t>
  </si>
  <si>
    <t>Av. Americas entre Carrera 50 y 86 - Carril preferencial ambos sentidos</t>
  </si>
  <si>
    <t>Calle 44 entre Carrera 50 y Carrera 60</t>
  </si>
  <si>
    <t>Calle 49 hasta Calle 51 entre Carrera 20 y Carrera 22</t>
  </si>
  <si>
    <t>Calle 51 hasta Calle 53 entre Carrera 15 y Carrera 16</t>
  </si>
  <si>
    <t>Carrera 36 entre Calle 24 y Calle 23 (Av. Américas) - Costado Occidental</t>
  </si>
  <si>
    <t>Calle 23 entre Carrera 66 y Carrera 68</t>
  </si>
  <si>
    <t>NQS entre Calle 24 y Av. Calle 26</t>
  </si>
  <si>
    <t>BARRIOS UNIDOS</t>
  </si>
  <si>
    <t>Calle 63 F entre Av. Carrera 24 y Av. Carrera 30</t>
  </si>
  <si>
    <t>Carrera 29 B  entre Calle 66 y Calle 68</t>
  </si>
  <si>
    <t>Calle 66 entre Carrera 29 B y Carrera 20</t>
  </si>
  <si>
    <t>Diagonal 71 Bis hasta Calle 79 B entre Carrera 50 y Carrera 51</t>
  </si>
  <si>
    <t>Av. Suba hasta Calle 94 entre Carrera 58 y Carrera 60</t>
  </si>
  <si>
    <t>Carrera 28 hasta  entre Calle 63 C y Calle 68</t>
  </si>
  <si>
    <t>Calle 140 con carrera 12 B</t>
  </si>
  <si>
    <t>Carrera 13 con calle 42</t>
  </si>
  <si>
    <t>teusaquillo (Entre calle 39 y 45 entre cra 24 y cra 30)</t>
  </si>
  <si>
    <t>Carrera 68 x 80</t>
  </si>
  <si>
    <t>AV. BOYACA CON CALLE 80</t>
  </si>
  <si>
    <t>COORABASTOS</t>
  </si>
  <si>
    <t>PLAZA ESPAÑA</t>
  </si>
  <si>
    <t>CL 71  entre KR 9 y 11</t>
  </si>
  <si>
    <t>Calle 125 entre av. 19 y autopista norte (Bahias Santa barbara)</t>
  </si>
  <si>
    <t>Carrera 69 No 44 - 35 (Contraloría General de la Nación)</t>
  </si>
  <si>
    <t>Parque Santander</t>
  </si>
  <si>
    <t>JULIAN CASTRO</t>
  </si>
  <si>
    <t>46a</t>
  </si>
  <si>
    <t>Carrera 16 entre calle 37 y 63</t>
  </si>
  <si>
    <t>Entre carrera 14 y 16 y entre calles 37 y 40</t>
  </si>
  <si>
    <t>calle 129 entre autopista norte y carrera 55</t>
  </si>
  <si>
    <t>CARRERA 27 ENTRE CALLE 13 Y 10</t>
  </si>
  <si>
    <t>CARRERA 27 ENTRE CALLE 9 Y 6</t>
  </si>
  <si>
    <t xml:space="preserve">CARRERA 78 ENTRE CALLE 8 Y 9 </t>
  </si>
  <si>
    <t>CALLE 7B ENTRE CALLE 2A SUR Y 2A NORTE</t>
  </si>
  <si>
    <t>CALLES 24 Y 26 ENTRE CARRERA 57 Y 60 (CENTRO EMPRESARAL SARMIENTO ANGULO)</t>
  </si>
  <si>
    <t>teusaquillo (Entre calle 34 y 39 entre cra 24 y cra 30)</t>
  </si>
  <si>
    <t>CALLE 40 SUR ENTRE AV. PRIMERO DE MAYO Y CALLE 26 SUR</t>
  </si>
  <si>
    <t>CALLE 24 ENTRE CARRERA 68A Y CRA 70</t>
  </si>
  <si>
    <t>CALLE 26 ENTRE CARRERA 70 Y CARRERA 68</t>
  </si>
  <si>
    <t>CALLE 25B ENTRE CARRERA 68A Y CARRERA 69D</t>
  </si>
  <si>
    <t>CAN (ENTRE CALLE 26 Y CALLE 44)</t>
  </si>
  <si>
    <t>CAN (ENTRE CALLE 44 Y CALLE 53)</t>
  </si>
  <si>
    <t>CALLE 12C ENTRE CARRERA 71D Y CARRERA 71B BIS</t>
  </si>
  <si>
    <t>CALLE 12 BIS ENTRE AV. BOYACA Y CARRERA 71D</t>
  </si>
  <si>
    <t>CLINICA MARLY</t>
  </si>
  <si>
    <t>CARRERA 13 ENTRE 32 Y 39</t>
  </si>
  <si>
    <t>CARRERA 13 ENTRE 39 Y 42</t>
  </si>
  <si>
    <t>CALLES 63 ENTRE AV CARACAS Y CARRERA 11 (Lourdes)</t>
  </si>
  <si>
    <t xml:space="preserve">LA ALQUERIA </t>
  </si>
  <si>
    <t>ENTRE CALLES 17B Y 19 ENTRE CARRERAS 32 Y 34 (FISCALIA)</t>
  </si>
  <si>
    <t>CORFERIAS</t>
  </si>
  <si>
    <t>CARRERA 68G ENTRE CALLES 9C BIS Y CALLE 11 (VILLA VERONICA)</t>
  </si>
  <si>
    <t>MONSERRATE (AV. CIRCUNVALAR CON CALLE 20</t>
  </si>
  <si>
    <t>CARRERA 50 ENTRE AUTOPISTA SUR Y CALLE 3</t>
  </si>
  <si>
    <t>CARRERA 50 ENTRE CALLE 3 AV. DE LAS AMERICAS</t>
  </si>
  <si>
    <t>CARRERA 56 ENTRE CARRERA 3 Y CALLE 2 (EL GALAN)</t>
  </si>
  <si>
    <r>
      <t>Formato de Anexo de Ac</t>
    </r>
    <r>
      <rPr>
        <b/>
        <sz val="10"/>
        <color indexed="8"/>
        <rFont val="Arial"/>
        <family val="2"/>
      </rPr>
      <t>tividades</t>
    </r>
  </si>
  <si>
    <t>CODIGO Y NOMBRE DEL PROYECTO DE INVERSIÓN O DEL POA SIN INVERSIÓN</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</si>
  <si>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</si>
  <si>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</si>
  <si>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</si>
  <si>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</si>
  <si>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</si>
  <si>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</si>
  <si>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</si>
  <si>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</si>
  <si>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</si>
  <si>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</si>
  <si>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</si>
  <si>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</si>
  <si>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</si>
  <si>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</si>
  <si>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TOTAL MAGNITUD VIGENCIA</t>
  </si>
  <si>
    <t xml:space="preserve">JOSE ANGARITA </t>
  </si>
  <si>
    <t>N/A</t>
  </si>
  <si>
    <t>170a</t>
  </si>
  <si>
    <t>CATHERINE GARCIA</t>
  </si>
  <si>
    <t>147a</t>
  </si>
  <si>
    <t>149a</t>
  </si>
  <si>
    <t>CAMILO MONROY</t>
  </si>
  <si>
    <t>395a</t>
  </si>
  <si>
    <t>Desde Kr 20 hasta Kr 24 entre Cl 66 y Cl 72 7 DE AGOSTO</t>
  </si>
  <si>
    <t>Jack Hurtado</t>
  </si>
  <si>
    <t>EDUAR MARIN</t>
  </si>
  <si>
    <t>398a</t>
  </si>
  <si>
    <t>CALLE 65 SUR ENTRE CARRERA 80 Y AUTOPISTA SUR BOSA LA ESTACION</t>
  </si>
  <si>
    <t>Catherine Garcia</t>
  </si>
  <si>
    <t>134a</t>
  </si>
  <si>
    <t>133a</t>
  </si>
  <si>
    <t>411a</t>
  </si>
  <si>
    <t>317a</t>
  </si>
  <si>
    <t>419a</t>
  </si>
  <si>
    <t>SECTOR UNILAGO CHAPINERO</t>
  </si>
  <si>
    <t>ENGATIVA</t>
  </si>
  <si>
    <t>Desde Cl 72 F hasta Cl 80 entre Kr 114 y Kr 116 B VILLAS DE GRANADA</t>
  </si>
  <si>
    <t>Eduar marin</t>
  </si>
  <si>
    <t>Cl 72 entre Kr 68 y Av. Boyacá LAS FERIAS</t>
  </si>
  <si>
    <t>320a</t>
  </si>
  <si>
    <t>143e</t>
  </si>
  <si>
    <t>FONTIBON</t>
  </si>
  <si>
    <t>Desde CL 23 hasta Cl 24 A entre Kr 68 B y Kr 68 D CC SALITRE</t>
  </si>
  <si>
    <t>catherine Garcia</t>
  </si>
  <si>
    <t>Kr 79 entre Cl 19 A y Cl 21 LA FELICIDAD</t>
  </si>
  <si>
    <t>Misael Angarita</t>
  </si>
  <si>
    <t>JOSE ANGARITA</t>
  </si>
  <si>
    <t>300a</t>
  </si>
  <si>
    <t>138a</t>
  </si>
  <si>
    <t>139a</t>
  </si>
  <si>
    <t>281a</t>
  </si>
  <si>
    <t>345a</t>
  </si>
  <si>
    <t>168a</t>
  </si>
  <si>
    <t>Desde Cl 53 A hasta Cl 63 entre Kr 30 y Kr 45 NICOLAS DE FEDERMAN</t>
  </si>
  <si>
    <t>121a</t>
  </si>
  <si>
    <t>177a</t>
  </si>
  <si>
    <t>125a</t>
  </si>
  <si>
    <t>240a</t>
  </si>
  <si>
    <t>305a</t>
  </si>
  <si>
    <t>116a</t>
  </si>
  <si>
    <t>248a</t>
  </si>
  <si>
    <t>307a</t>
  </si>
  <si>
    <t>179a</t>
  </si>
  <si>
    <t>199a</t>
  </si>
  <si>
    <t>420a</t>
  </si>
  <si>
    <t>85a</t>
  </si>
  <si>
    <t>119a</t>
  </si>
  <si>
    <t>432a</t>
  </si>
  <si>
    <t>129a</t>
  </si>
  <si>
    <t>412a</t>
  </si>
  <si>
    <t>176a</t>
  </si>
  <si>
    <t>RICHARD SANABRIA</t>
  </si>
  <si>
    <t>208a</t>
  </si>
  <si>
    <t>361a</t>
  </si>
  <si>
    <t>362a</t>
  </si>
  <si>
    <t>172a</t>
  </si>
  <si>
    <t>114e</t>
  </si>
  <si>
    <t>b235</t>
  </si>
  <si>
    <t>GCTT-DCV</t>
  </si>
  <si>
    <t>b98</t>
  </si>
  <si>
    <t>b54</t>
  </si>
  <si>
    <t>b303</t>
  </si>
  <si>
    <t>b53</t>
  </si>
  <si>
    <t>b146</t>
  </si>
  <si>
    <t>b119</t>
  </si>
  <si>
    <t>b29</t>
  </si>
  <si>
    <t>b435</t>
  </si>
  <si>
    <t>b424</t>
  </si>
  <si>
    <t>b28</t>
  </si>
  <si>
    <t>b210</t>
  </si>
  <si>
    <t>b265</t>
  </si>
  <si>
    <t>b436</t>
  </si>
  <si>
    <t>b260</t>
  </si>
  <si>
    <t>b314</t>
  </si>
  <si>
    <t>b419</t>
  </si>
  <si>
    <t>b236</t>
  </si>
  <si>
    <t>b369</t>
  </si>
  <si>
    <t>GCTT</t>
  </si>
  <si>
    <t>b169</t>
  </si>
  <si>
    <t>b97</t>
  </si>
  <si>
    <t>b308</t>
  </si>
  <si>
    <t>b349</t>
  </si>
  <si>
    <t>b411</t>
  </si>
  <si>
    <t>b433</t>
  </si>
  <si>
    <t>b96</t>
  </si>
  <si>
    <t>b133</t>
  </si>
  <si>
    <t>b129</t>
  </si>
  <si>
    <t xml:space="preserve">2.  Descripción Meta </t>
  </si>
  <si>
    <t>1. Código Meta</t>
  </si>
  <si>
    <t>LEONARDO VASQUEZ ESCOBAR</t>
  </si>
  <si>
    <t xml:space="preserve">SISTEMA INTEGRADO DE GESTION DISTRITAL BAJO EL ESTÁNDAR MIPG
</t>
  </si>
  <si>
    <t>VERSIÓN 1.0</t>
  </si>
  <si>
    <t>Código: PE01-PR01-F02</t>
  </si>
  <si>
    <t>SUBSECRETARIA RESPONSABLE:</t>
  </si>
  <si>
    <t>PROGRAMACIÓN CUATRIENIO</t>
  </si>
  <si>
    <t>% CUMPLIMIENTO CUATRIENIO</t>
  </si>
  <si>
    <t>TIPO DE ANUALIZACIÓN</t>
  </si>
  <si>
    <t xml:space="preserve">VARIABLE </t>
  </si>
  <si>
    <t>MAGNITUD CUATRIENIO</t>
  </si>
  <si>
    <t>VIGENCIA 1</t>
  </si>
  <si>
    <t>VIGENCIA 2</t>
  </si>
  <si>
    <t>VIGENCIA 3</t>
  </si>
  <si>
    <t>VIGENCIA 4</t>
  </si>
  <si>
    <t>VIGENCIA 5</t>
  </si>
  <si>
    <t>CÓDIGO: PE01-PR01-F07</t>
  </si>
  <si>
    <t xml:space="preserve">SISTEMA INTEGRADO DE GESTION DISTRITAL  BAJO EL ESTÁNDAR MIPG
</t>
  </si>
  <si>
    <t>SISTEMA INTEGRADO DE GESTION DISTRITAL  BAJO EL ESTÁNDAR MIPG</t>
  </si>
  <si>
    <t>PM02</t>
  </si>
  <si>
    <t>MAGNITUD META - Vigencia</t>
  </si>
  <si>
    <t>Subdirección de Semaforización</t>
  </si>
  <si>
    <t>Subdirección de semaforización - Reporte de mantenimientos preventivos efectuados al sistema</t>
  </si>
  <si>
    <t>SANDRA PATRICIA GIRALDO CLAVIJO</t>
  </si>
  <si>
    <t>Realizar mantenimientos preventivos al sistema de semaforización de la ciudad</t>
  </si>
  <si>
    <t>Consolidar las cuadrillas de trabajo que realizarán los mantenimientos</t>
  </si>
  <si>
    <t xml:space="preserve">Realizar los mantenimientos preventivos al sistema de semaforización, que han sido previamente programados </t>
  </si>
  <si>
    <t>SUBDIRECCION DE SEMAFORIZACION</t>
  </si>
  <si>
    <t>SUBSECRETARIA DE GESTION DE LA MOVILIDAD</t>
  </si>
  <si>
    <t>Formato de Hoja de Vida Dato Estadístico</t>
  </si>
  <si>
    <t>Código: PE01-PR01-F05</t>
  </si>
  <si>
    <t>Versión 1.0</t>
  </si>
  <si>
    <t>HOJA DE VIDA DATO ESTADÍSTICO</t>
  </si>
  <si>
    <t>SECRETARIA DISTRITAL DE MOVILIDAD</t>
  </si>
  <si>
    <t>SECCIÓN 1. Identificación del Dato Estadístico</t>
  </si>
  <si>
    <t>5. Proyecto</t>
  </si>
  <si>
    <t>6. Código del Proyecto</t>
  </si>
  <si>
    <t>7. Proceso</t>
  </si>
  <si>
    <t>8. Código del proceso</t>
  </si>
  <si>
    <t>9. Objetivo Estratégico</t>
  </si>
  <si>
    <t xml:space="preserve">3. Mantener altos niveles de satisfacción de nuestros usuarios en la prestación de los servicios ofrecidos por la entidad. </t>
  </si>
  <si>
    <t>10. Meta Producto</t>
  </si>
  <si>
    <t>11. Nombre del dato estadístico</t>
  </si>
  <si>
    <t xml:space="preserve">Cantidad de mantenimientos preventivos realizados al sistema de semaforización de la ciudad </t>
  </si>
  <si>
    <t>12. Fecha de programación</t>
  </si>
  <si>
    <t>13. Objetivo y descripción del Dato Estadístico</t>
  </si>
  <si>
    <t>14. Fuente u origen de Datos</t>
  </si>
  <si>
    <t>15. Unidad de medida deldato estadístico</t>
  </si>
  <si>
    <t>16. Inicio de la Serie</t>
  </si>
  <si>
    <t>17. Fin de la Serie</t>
  </si>
  <si>
    <t>18. Frecuencia del reporte</t>
  </si>
  <si>
    <t xml:space="preserve">1. Aumentar la cobertura y efectividad de la presencia en vía. </t>
  </si>
  <si>
    <t>SECCIÓN 2. Seguimiento al Dato Estadístico</t>
  </si>
  <si>
    <t xml:space="preserve">2. Fortalecer la cultura de pago a los infractores. </t>
  </si>
  <si>
    <t>19. Dato Estadístico</t>
  </si>
  <si>
    <t>Enero</t>
  </si>
  <si>
    <t>4. Aumentar la cobertura de la señalización en la ciudad.</t>
  </si>
  <si>
    <t>SECCIÓN 3. Análisis de tendencia del dato estadístico</t>
  </si>
  <si>
    <t>20. Observaciones</t>
  </si>
  <si>
    <t>21. Control de actualizaciones</t>
  </si>
  <si>
    <t xml:space="preserve">22. Fecha </t>
  </si>
  <si>
    <t>23. Campo modificado</t>
  </si>
  <si>
    <t>24.Modificación realizada.</t>
  </si>
  <si>
    <t>25. Responsable del Análisis</t>
  </si>
  <si>
    <t>26. Responsable del reporte</t>
  </si>
  <si>
    <t>27. Director / Jefe de Oficina / Subdirector</t>
  </si>
  <si>
    <t>30. Subsecretario (a) / Ordenador (a) del gasto</t>
  </si>
  <si>
    <t>28.  Firma Director / Jefe Oficina</t>
  </si>
  <si>
    <t>31.  Firma Subsecretario  (a) / Ordenador (a) de gasto</t>
  </si>
  <si>
    <t>29. Firma Subdirector</t>
  </si>
  <si>
    <t xml:space="preserve">Cantidad de mantenimientos correctivos realizados al sistema de semaforización de la ciudad </t>
  </si>
  <si>
    <t>Subdirección de semaforización - Reporte de mantenimientos correctivos efectuados al sistema</t>
  </si>
  <si>
    <t xml:space="preserve">Número de mantenimientos preventivos realizados al sistema de semaforización de la ciudad </t>
  </si>
  <si>
    <t>Mantenimientos preventivos realizados al sistema de semaforización de la ciudad</t>
  </si>
  <si>
    <t>Mantenimientos correctivos realizados al sistema de semaforización de la ciudad</t>
  </si>
  <si>
    <t>POA sin inversión de la Subdirección de Semaforización</t>
  </si>
  <si>
    <t>Realizar el cronograma de mantenimientos preventivos a corde con los criterios técnicos previamente definidos</t>
  </si>
  <si>
    <t>1. Realizar la cantidad de mantenimientos preventivos necesarios en la ciudad para el funcionamiento del sistema de semaforización</t>
  </si>
  <si>
    <t>2. Realizar la cantidad de mantenimientos correctivos necesarios en la ciudad para el funcionamiento del sistema de semaforización</t>
  </si>
  <si>
    <t>El objetivo del indicador es gestionar las acciones necesarias para el correcto funcionamiento del sistema de semaforizaciòn realizando los mantenimientos preventivos que se requieran mensualmente para el sistema de la ciudad, con el fin de prevenir eventos que afecten la disponibilidad del mismo y así mismo poder determinar anticipadamente las necesidades que se puedan llegar a presentar en relación a los repuestos, equipos  y elementos de control con el fin contribuir a la seguridad vial de la ciudad.</t>
  </si>
  <si>
    <t>El objetivo del indicador es  gestionar las acciones necesarias para el correcto funcionamiento del sistema de semaforizaciòn realizando los mantenimientos correctivos  que se requieran mensualmente para el sistema de la ciudad, en funciòn a los eventos e incidentes que lo afecten: siniestros, daños ocasionados por terceros, vandalismo, hurto, casos fortuitos entre otros, con el fin de corregirlos para contribuir a la seguridad vial de Bogota D.C.</t>
  </si>
  <si>
    <t>NELSON ANDRES OVALLE</t>
  </si>
  <si>
    <t>PM03</t>
  </si>
  <si>
    <t>NANCY HAIDY MUÑOZ CHAVARRO</t>
  </si>
  <si>
    <t>Porcentaje de avance en actividades ejecutadas</t>
  </si>
  <si>
    <t>Enero 2020</t>
  </si>
  <si>
    <t>Enero de 2020</t>
  </si>
  <si>
    <t>SISTEMA INTEGRADO DE GESTION DISTRITAL BAJO EL ESTÁNDAR MIPG</t>
  </si>
  <si>
    <t>6. Proyecto</t>
  </si>
  <si>
    <t>7. Código del Proyecto</t>
  </si>
  <si>
    <t>8. Proceso</t>
  </si>
  <si>
    <t>9. Código del proceso</t>
  </si>
  <si>
    <t>Porcentaje de avance en actividades ejecutadas / Porcentaje total de avance de actividades programado en el periodo</t>
  </si>
  <si>
    <t>Porcentaje total de avance de actividades programado en el periodo</t>
  </si>
  <si>
    <t>Corresponde al porcentaje de avance de actividades ejecutadas en el periodo evaluado.</t>
  </si>
  <si>
    <t>Corresponde al al porcentaje de avance de actividades ejecutadas en el periodo evaluado.</t>
  </si>
  <si>
    <t>Subsecretaría de Gestión de la Movilidad</t>
  </si>
  <si>
    <t xml:space="preserve">Sección No. 1: PROGRAMACION  VIGENCIA </t>
  </si>
  <si>
    <t>TOTAL</t>
  </si>
  <si>
    <t>Sudirección de Semaforización</t>
  </si>
  <si>
    <t>Realizar seguimiento a la implementación de las actividades definidas para la segunda etapa de instalación del Sistema de Semáforos Inteligentes</t>
  </si>
  <si>
    <t>Complementar Intersecciones Semaforizadas Existentes.</t>
  </si>
  <si>
    <t>Construir e implementar nuevas intersecciones semaforizadas.</t>
  </si>
  <si>
    <t xml:space="preserve">Suministrar, instalar y poner en operación controladores semafóricos </t>
  </si>
  <si>
    <t>Suministrar, instalar y poner en operación de Detectores Vehiculares</t>
  </si>
  <si>
    <t>Transferir los conocimientos durante la implementación y puesta en operación del Sistema de Semáforos Inteligente.</t>
  </si>
  <si>
    <t>3. Realizar  el 100% de las actividades definidas, en el periodo, para la implementación de la segunda etapa de instalación del Sistema de Semáforos Inteligentes</t>
  </si>
  <si>
    <t>OBJETIVO ESTRATÉGICO, DE CALIDAD Y ANTISOBORNO</t>
  </si>
  <si>
    <t>OBJETIVO Y META DE DESARROLLO SOSTENIBLE_ODS</t>
  </si>
  <si>
    <t>EJECUCIÓN</t>
  </si>
  <si>
    <t>Magnitud Ejecutado vigencia</t>
  </si>
  <si>
    <t>Avance Transcurrido PDD</t>
  </si>
  <si>
    <t>EJES</t>
  </si>
  <si>
    <t>Un territorio que enfrenta el cambio climático y se ordena alrededor del agua</t>
  </si>
  <si>
    <t>Una Bogotá en defensa y fortalecimiento de lo público</t>
  </si>
  <si>
    <t>1. Prestación de servicios, planeación y formulación de políticas del sector.</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</si>
  <si>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</si>
  <si>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</si>
  <si>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</si>
  <si>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</si>
  <si>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 CALIDAD</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</si>
  <si>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</si>
  <si>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</si>
  <si>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</si>
  <si>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</si>
  <si>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</si>
  <si>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</si>
  <si>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</si>
  <si>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</si>
  <si>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</si>
  <si>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</si>
  <si>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</si>
  <si>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</si>
  <si>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</si>
  <si>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</si>
  <si>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</si>
  <si>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</si>
  <si>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</si>
  <si>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</si>
  <si>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</si>
  <si>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</si>
  <si>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</si>
  <si>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</si>
  <si>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</si>
  <si>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</si>
  <si>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</si>
  <si>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</si>
  <si>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</si>
  <si>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</si>
  <si>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</si>
  <si>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</si>
  <si>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</si>
  <si>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</si>
  <si>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</si>
  <si>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</si>
  <si>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</si>
  <si>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</si>
  <si>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</si>
  <si>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</si>
  <si>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</si>
  <si>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</si>
  <si>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</si>
  <si>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</si>
  <si>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</si>
  <si>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</si>
  <si>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</si>
  <si>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</si>
  <si>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</si>
  <si>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</si>
  <si>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</si>
  <si>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</si>
  <si>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</si>
  <si>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</si>
  <si>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</si>
  <si>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</si>
  <si>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</si>
  <si>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</si>
  <si>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</si>
  <si>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</si>
  <si>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</si>
  <si>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</si>
  <si>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</si>
  <si>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</si>
  <si>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</si>
  <si>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</si>
  <si>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</si>
  <si>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</si>
  <si>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</si>
  <si>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</si>
  <si>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</si>
  <si>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</si>
  <si>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</si>
  <si>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</si>
  <si>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</si>
  <si>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</si>
  <si>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</si>
  <si>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</si>
  <si>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</si>
  <si>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</si>
  <si>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</si>
  <si>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</si>
  <si>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</si>
  <si>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</si>
  <si>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</si>
  <si>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</si>
  <si>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</si>
  <si>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</si>
  <si>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</si>
  <si>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</si>
  <si>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</si>
  <si>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</si>
  <si>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</si>
  <si>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</si>
  <si>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</si>
  <si>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</si>
  <si>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</si>
  <si>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</si>
  <si>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</si>
  <si>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</si>
  <si>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</si>
  <si>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</si>
  <si>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</si>
  <si>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</si>
  <si>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</si>
  <si>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</si>
  <si>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</si>
  <si>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</si>
  <si>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</si>
  <si>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</si>
  <si>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</si>
  <si>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</si>
  <si>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</si>
  <si>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</si>
  <si>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</si>
  <si>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</si>
  <si>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</si>
  <si>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</si>
  <si>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</si>
  <si>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</si>
  <si>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</si>
  <si>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</si>
  <si>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</si>
  <si>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</si>
  <si>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</si>
  <si>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</si>
  <si>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</si>
  <si>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</si>
  <si>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</si>
  <si>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</si>
  <si>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</si>
  <si>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</si>
  <si>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</si>
  <si>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</si>
  <si>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</si>
  <si>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</si>
  <si>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</si>
  <si>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</si>
  <si>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</si>
  <si>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</si>
  <si>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</si>
  <si>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</si>
  <si>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</si>
  <si>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</si>
  <si>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</si>
  <si>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</si>
  <si>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</si>
  <si>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</si>
  <si>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</si>
  <si>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</si>
  <si>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</si>
  <si>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</si>
  <si>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</si>
  <si>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</si>
  <si>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</si>
  <si>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</si>
  <si>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</si>
  <si>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</si>
  <si>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</si>
  <si>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</si>
  <si>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</si>
  <si>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</si>
  <si>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</si>
  <si>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</si>
  <si>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</si>
  <si>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</si>
  <si>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</si>
  <si>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</si>
  <si>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</si>
  <si>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</si>
  <si>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</si>
  <si>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</si>
  <si>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</si>
  <si>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</si>
  <si>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</si>
  <si>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</si>
  <si>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</si>
  <si>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</si>
  <si>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</si>
  <si>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</si>
  <si>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</si>
  <si>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</si>
  <si>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</si>
  <si>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</si>
  <si>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</si>
  <si>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</si>
  <si>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</si>
  <si>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</si>
  <si>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</si>
  <si>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</si>
  <si>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</si>
  <si>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</si>
  <si>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</si>
  <si>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SEGUIMIENTO PLAN OPERATIVO ANUAL - POA                                         VIGENCIA:2020</t>
  </si>
  <si>
    <r>
      <t>Sección No. 1: PROGRAMACIÓN  VIGENCIA _</t>
    </r>
    <r>
      <rPr>
        <b/>
        <u val="single"/>
        <sz val="11"/>
        <color indexed="56"/>
        <rFont val="Calibri"/>
        <family val="2"/>
      </rPr>
      <t>2020</t>
    </r>
  </si>
  <si>
    <r>
      <rPr>
        <b/>
        <sz val="12"/>
        <color indexed="8"/>
        <rFont val="Arial"/>
        <family val="2"/>
      </rPr>
      <t xml:space="preserve">Objetivo 3: </t>
    </r>
    <r>
      <rPr>
        <sz val="12"/>
        <color indexed="8"/>
        <rFont val="Arial"/>
        <family val="2"/>
      </rPr>
      <t xml:space="preserve">Garantizar una vida sana y promover el bienestar para todos en todas las edades.
</t>
    </r>
    <r>
      <rPr>
        <b/>
        <sz val="12"/>
        <color indexed="8"/>
        <rFont val="Arial"/>
        <family val="2"/>
      </rPr>
      <t xml:space="preserve">Meta 21: </t>
    </r>
    <r>
      <rPr>
        <sz val="12"/>
        <color indexed="8"/>
        <rFont val="Arial"/>
        <family val="2"/>
      </rPr>
      <t>Para 2020, reducir a la mitad el número de muertes y lesiones causadas por accidentes de tráfico en el mundo.</t>
    </r>
  </si>
  <si>
    <r>
      <rPr>
        <b/>
        <sz val="12"/>
        <color indexed="8"/>
        <rFont val="Arial"/>
        <family val="2"/>
      </rPr>
      <t>Objetivo 3</t>
    </r>
    <r>
      <rPr>
        <sz val="12"/>
        <color indexed="8"/>
        <rFont val="Arial"/>
        <family val="2"/>
      </rPr>
      <t xml:space="preserve">: Garantizar una vida sana y promover el bienestar para todos en todas las edades.
</t>
    </r>
    <r>
      <rPr>
        <b/>
        <sz val="12"/>
        <color indexed="8"/>
        <rFont val="Arial"/>
        <family val="2"/>
      </rPr>
      <t xml:space="preserve">
Meta 21</t>
    </r>
    <r>
      <rPr>
        <sz val="12"/>
        <color indexed="8"/>
        <rFont val="Arial"/>
        <family val="2"/>
      </rPr>
      <t>: Para 2020, reducir a la mitad el número de muertes y lesiones causadas por accidentes de tráfico en el mundo.</t>
    </r>
  </si>
  <si>
    <r>
      <rPr>
        <b/>
        <sz val="12"/>
        <color indexed="8"/>
        <rFont val="Arial"/>
        <family val="2"/>
      </rPr>
      <t>Estratégico:</t>
    </r>
    <r>
      <rPr>
        <sz val="12"/>
        <color indexed="8"/>
        <rFont val="Arial"/>
        <family val="2"/>
      </rPr>
      <t xml:space="preserve"> 1. Orientar las acciones de la Secretaría Distrital de Movilidad hacia la visión cero, es decir, la reducción sustancial de víctimas fatales y lesionadas en siniestros de tránsito.
</t>
    </r>
    <r>
      <rPr>
        <b/>
        <sz val="12"/>
        <color indexed="8"/>
        <rFont val="Arial"/>
        <family val="2"/>
      </rPr>
      <t xml:space="preserve">Calidad: </t>
    </r>
    <r>
      <rPr>
        <sz val="12"/>
        <color indexed="8"/>
        <rFont val="Arial"/>
        <family val="2"/>
      </rPr>
      <t xml:space="preserve">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r>
    <r>
      <rPr>
        <b/>
        <sz val="12"/>
        <color indexed="8"/>
        <rFont val="Arial"/>
        <family val="2"/>
      </rPr>
      <t>Antisoborno</t>
    </r>
    <r>
      <rPr>
        <sz val="12"/>
        <color indexed="8"/>
        <rFont val="Arial"/>
        <family val="2"/>
      </rPr>
      <t xml:space="preserve"> 1. Promover una cultura de integridad y ética pública en los colaboradores de la SDM con tolerancia cero al soborno. </t>
    </r>
  </si>
  <si>
    <r>
      <rPr>
        <b/>
        <sz val="12"/>
        <color indexed="8"/>
        <rFont val="Arial"/>
        <family val="2"/>
      </rPr>
      <t xml:space="preserve">Estratégico: </t>
    </r>
    <r>
      <rPr>
        <sz val="12"/>
        <color indexed="8"/>
        <rFont val="Arial"/>
        <family val="2"/>
      </rPr>
      <t xml:space="preserve">7. Prestar servicios eficientes, ooportunos y de calidad a la ciudadanía, tanto en gestión como en trámites de la movilidad.
</t>
    </r>
    <r>
      <rPr>
        <b/>
        <sz val="12"/>
        <color indexed="8"/>
        <rFont val="Arial"/>
        <family val="2"/>
      </rPr>
      <t>Calidad:</t>
    </r>
    <r>
      <rPr>
        <sz val="12"/>
        <color indexed="8"/>
        <rFont val="Arial"/>
        <family val="2"/>
      </rPr>
      <t xml:space="preserve">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r>
    <r>
      <rPr>
        <b/>
        <sz val="12"/>
        <color indexed="8"/>
        <rFont val="Arial"/>
        <family val="2"/>
      </rPr>
      <t>Antisoborno</t>
    </r>
    <r>
      <rPr>
        <sz val="12"/>
        <color indexed="8"/>
        <rFont val="Arial"/>
        <family val="2"/>
      </rPr>
      <t xml:space="preserve"> 1. Promover una cultura de integridad y ética pública en los colaboradores de la SDM con tolerancia cero al soborno. </t>
    </r>
  </si>
  <si>
    <t>Diciembre de 2020</t>
  </si>
  <si>
    <t>total</t>
  </si>
  <si>
    <t>enero</t>
  </si>
  <si>
    <t>febrero</t>
  </si>
  <si>
    <t>marzo</t>
  </si>
  <si>
    <t>abril</t>
  </si>
  <si>
    <t>mayo</t>
  </si>
  <si>
    <t>junio</t>
  </si>
  <si>
    <t>julio</t>
  </si>
  <si>
    <t>agosto</t>
  </si>
  <si>
    <t>Cronograma de implementaión del Sistema de Semáforos Inteligente ajustado según la ejecución (contrato 2017-1913).</t>
  </si>
  <si>
    <t>NELSON ANDRÉS OVALLE - ANÁLISIS / OMAR MATEUS PINEDA - INFORMACIÓN</t>
  </si>
  <si>
    <t>VERSIÓN: 3.0</t>
  </si>
  <si>
    <t>Versión: 3.0</t>
  </si>
  <si>
    <t>Porcentaje de actividades para la segunda etapa de instalación del Sistema de Semáforos Inteligentes alcanzado</t>
  </si>
  <si>
    <t>Cumplimiento del P.A.A.C</t>
  </si>
  <si>
    <t>Matriz de riesgos de la Secretaria de Movilidad</t>
  </si>
  <si>
    <t>(Total actividades ejecutadas / Total actividades programadas)*100</t>
  </si>
  <si>
    <t xml:space="preserve">Total actividades ejecutadas </t>
  </si>
  <si>
    <t>Total actividades programadas</t>
  </si>
  <si>
    <t>Cantidad</t>
  </si>
  <si>
    <t>Corresponde a las actividades efectivamente realizadas y evidenciadas</t>
  </si>
  <si>
    <t>LEONADO VASQUEZ ESCOBAR</t>
  </si>
  <si>
    <t>Verificar el cumplimiento de los compromisos adquiridos por la  Subdirección de Semaforización  en el P.A.A.C. de la vigencia</t>
  </si>
  <si>
    <t xml:space="preserve">NELSON ANDRÉS OVALLE - ANÁLISIS </t>
  </si>
  <si>
    <t xml:space="preserve">Subsecretaría de Gestión de la Movilidad </t>
  </si>
  <si>
    <t>Leonardo Vasquez Escobar</t>
  </si>
  <si>
    <t>2. Realizar el 100% de las actividades programadas en el Plan Anticorrupción y de Atención al Ciudadano de la vigencia por la Dirección de Gestión de Tránsito y Control de Tránsito y Transporte</t>
  </si>
  <si>
    <t>Componente gestión del Riesgo</t>
  </si>
  <si>
    <r>
      <t>Monitoreo del comportamiento de los riesgos de corrupción de la Subdirección de Semaforización</t>
    </r>
    <r>
      <rPr>
        <sz val="11"/>
        <rFont val="Calibri"/>
        <family val="2"/>
      </rPr>
      <t xml:space="preserve">  a abril </t>
    </r>
  </si>
  <si>
    <r>
      <t xml:space="preserve">Monitoreo del comportamiento de los riesgos de corrupción de la </t>
    </r>
    <r>
      <rPr>
        <sz val="11"/>
        <rFont val="Calibri"/>
        <family val="2"/>
      </rPr>
      <t>Subdirección de Semaforización en Vía a agosto</t>
    </r>
  </si>
  <si>
    <r>
      <t>Monitoreo del comportamiento de los riesgos de corrupción de la Subdirección de Semaforización en Vía</t>
    </r>
    <r>
      <rPr>
        <sz val="11"/>
        <rFont val="Calibri"/>
        <family val="2"/>
      </rPr>
      <t xml:space="preserve"> a diciembre</t>
    </r>
  </si>
  <si>
    <t>4. Realizar el 100% de las actividades programadas en el Plan Anticorrupción y de Atención al Ciudadano de la vigencia por la Subdirección de Semaforización</t>
  </si>
  <si>
    <t>Corresponde a las actividades registradas en cada componente del P.A.A.C. donde participa la Subdirección de Semaforización</t>
  </si>
  <si>
    <t>El perido es de Enero a Mayo de 2020.</t>
  </si>
  <si>
    <t>Ejecutado</t>
  </si>
  <si>
    <t>% Ejecutado</t>
  </si>
  <si>
    <t>Cantidades</t>
  </si>
  <si>
    <t>Porcentajes</t>
  </si>
  <si>
    <t>Total En el periodo</t>
  </si>
  <si>
    <t>Ref.</t>
  </si>
  <si>
    <t>Suma%</t>
  </si>
  <si>
    <t>Eje</t>
  </si>
  <si>
    <t>Acum</t>
  </si>
  <si>
    <t>Proy.</t>
  </si>
  <si>
    <t>Se avanzo en la puesta en servicio de “Complemento de intersecciones semaforización existentes” con paso peatonales, sonoros y/o biciusuarios y en la puesta en servicio de nuevas intersecciones semaforizadas. De igual forma, se avanzó rápidamente en los primeros meses del año en la migración de intersecciones al nuevo Sistema de Semáforos Inteligente. Se avanzó en la instalación se sensores en vía y los reportados corresponden a los recibidos a satisfacción por la interventoría. No obstante, debido a las restricciones que generó la implementación de las medidas de mitigación de la propagación y contagio del COVID-19 en el marco de emergencia sanitaria del país (Resolución 385 del 12 de marzo de 2020), el avance general del proyecto tuvo algunas restricciones lo que se refleja en los indicadores registrados.</t>
  </si>
  <si>
    <t>La implementación de las medidas de mitigación de la propagación y contagio del COVID-19 en el marco de emergencia sanitaria del país (Resolución 385 del 12 de marzo de 2020), tuvo un impacto en el avance general del proyecto. Se ha mitigado en la medida en que se han dispuesto los protocolos de bioseguridad para poder realizar las activadas a cargo del contrato.</t>
  </si>
  <si>
    <t>Con la puesta en funcionamiento de las intersecciones nuevas y los complementos se han dado beneficios a las comunidades del sector al ofrecer condiciones de paso adecuadas y seguras (si se respeta la señalización semafórica) con lo cual se aporta en la seguridad vial.</t>
  </si>
  <si>
    <t>Se realizó la consolidación y reporte de los avances a 30 de abril de las acciones definidas en el mapa de riesgos de gestión y corrupción para la Dirección GTCTT.  Los avances al mapa de riesgos se pueden consultar en https://drive.google.com/open?id=1imS5Kq1ojBVIkTKFXB7J3nZ0haaHWvu4.</t>
  </si>
  <si>
    <t>El objetivo principal del seguimiento consiste en verificar que efectivamante los riesgos en materia de corrupción que han podido ser identificados en la Entidad, sean mitigados, transferidos o eliminados de acuerdo con las competencia del área; es así como se puede garantizar que la Secretaría Distrital de Movilidad es una Entidad comprometida con el cumplimiento de las normas y que lucha porque la corrupción en cualquiera de sus múltiples facetas afecte a la ciudadanía pues ellos son los clientes finales de todas los servicios, trámites e información que suministra la información.  Es una lucha diaría de todos los servidores para hacer de la Entidad un ejemplo digno de mostrar y no solo eso sino que sea ágil, eficaz y seguro ante la comunidad haciendo también que la vida de los ciudadnos sea más fácil y mejor.</t>
  </si>
  <si>
    <t>Se realizó el primer seguimiento al Plan Anticorrupción y de Atención al Ciudadano con corte a 30 de abril de 2020 y se reportó a la OAPI el 5 de mayo de 2020.</t>
  </si>
  <si>
    <t>Se pusieron en operación 41 detectores vehiculares en el perido de Enero a Mayo de 2020.</t>
  </si>
  <si>
    <t>Se pusieron en operación  318 controladores en el perido de Enero a Mayo de 2020.</t>
  </si>
  <si>
    <t>Se implementaron 6 intersecciones nuevas en el perido de Enero a Mayo de 2020.</t>
  </si>
  <si>
    <t>Se complementaron 26 intersecciones en el perido de Enero a Mayo de 2020.</t>
  </si>
  <si>
    <t>Se presenta un avance de 23,25% a mayo de 2020 de los 56,24% programados. Se presenta un cumplimiento del 41,34% de la meta programada a mayo.</t>
  </si>
  <si>
    <t>Durante el primer trimestre se realizaron 1.687 mantenimientos preventivos garantizando la seguridad vial se ve incrementada, todo ello en aras de brindar mejores condiciones de movilidad, desplazamiento y mejores condiciones de seguridad vial de la ciudad.</t>
  </si>
  <si>
    <t>El buen funcionamiento del sistema de semaforización depende de que los mantenimientos preventivos y correctivos se realicen cuando sea necesario, de manera que es una actividad permanente que no puede presentar interrupciones.
Con corte a mayo de 2020 se han realizado 1.687 mantenimientos.</t>
  </si>
  <si>
    <t>Durante el primer  trimestre se realizaron 4.704 mantenimientos correctivos de manera que las fallas que presenta el sistema son solucionadas sin perjudicar la estabilidad del mismo y garantizar la seguridad vial se ve incrementada, todo ello en aras de brindar mejores condiciones de movilidad, desplazamiento y mejores condiciones de seguridad vial de la ciudad.</t>
  </si>
  <si>
    <t>El buen funcionamiento del sistema de semaforización depende de que los mantenimientos preventivos y correctivos se realicen cuando sea necesario, de manera que es una actividad permanente que no puede presentar interrupciones.
Con corte a mayo de 2020 se han realizado 4.704 mantenimientos correctivos.</t>
  </si>
  <si>
    <t>Realizar el cronograma de mantenimientos correctivos a corde con los criterios técnicos previamente definidos</t>
  </si>
  <si>
    <t xml:space="preserve">Realizar los mantenimientos correctivos al sistema de semaforización, que han sido previamente programados </t>
  </si>
  <si>
    <t>Medir el porcentaje de avance en la implementación de las actividades de la segunda etapa de instalación del Sistema de Semáforos Inteligentes donde se encuentra complementar intersecciones semaforizadas existentes, construir e implementar nuevas intersecciones semaforizadas, suministrar, instalar y poner en operación controladores semafóricos, suministrar, instalar y poner en operación detectores vehiculares y Transferir los conocimientos durante la implementación y puesta en operación del Sistema de Semáforos Inteligente.</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</si>
</sst>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0.0%"/>
    <numFmt numFmtId="188" formatCode="&quot;$&quot;\ #,##0"/>
    <numFmt numFmtId="189" formatCode="0.0"/>
    <numFmt numFmtId="190" formatCode="#,##0.0"/>
    <numFmt numFmtId="191" formatCode="_(* #,##0.0_);_(* \(#,##0.0\);_(* &quot;-&quot;??_);_(@_)"/>
    <numFmt numFmtId="192" formatCode="0.000%"/>
    <numFmt numFmtId="193" formatCode="_(* #,##0_);_(* \(#,##0\);_(* &quot;-&quot;??_);_(@_)"/>
    <numFmt numFmtId="194" formatCode="_(* #,##0.0_);_(* \(#,##0.0\);_(* &quot;-&quot;_);_(@_)"/>
    <numFmt numFmtId="195" formatCode="_(* #,##0.00_);_(* \(#,##0.00\);_(* &quot;-&quot;_);_(@_)"/>
    <numFmt numFmtId="196" formatCode="[$-240A]dddd\,\ dd&quot; de &quot;mmmm&quot; de &quot;yyyy"/>
    <numFmt numFmtId="197" formatCode="[$-240A]hh:mm:ss\ AM/PM"/>
    <numFmt numFmtId="198" formatCode="[$-F800]dddd\,\ mmmm\ dd\,\ yyyy"/>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0.0000%"/>
    <numFmt numFmtId="204" formatCode="_(* #,##0.000_);_(* \(#,##0.000\);_(* &quot;-&quot;??_);_(@_)"/>
    <numFmt numFmtId="205" formatCode="_(* #,##0.0000_);_(* \(#,##0.0000\);_(* &quot;-&quot;??_);_(@_)"/>
    <numFmt numFmtId="206" formatCode="[$-240A]dddd\,\ d\ &quot;de&quot;\ mmmm\ &quot;de&quot;\ yyyy"/>
    <numFmt numFmtId="207" formatCode="[$-240A]h:mm:ss\ AM/PM"/>
  </numFmts>
  <fonts count="117">
    <font>
      <sz val="11"/>
      <color theme="1"/>
      <name val="Calibri"/>
      <family val="2"/>
    </font>
    <font>
      <sz val="11"/>
      <color indexed="8"/>
      <name val="Calibri"/>
      <family val="2"/>
    </font>
    <font>
      <sz val="10"/>
      <name val="Arial"/>
      <family val="2"/>
    </font>
    <font>
      <b/>
      <sz val="10"/>
      <name val="Arial"/>
      <family val="2"/>
    </font>
    <font>
      <b/>
      <sz val="9"/>
      <name val="Arial"/>
      <family val="2"/>
    </font>
    <font>
      <sz val="9"/>
      <name val="Arial"/>
      <family val="2"/>
    </font>
    <font>
      <b/>
      <sz val="11"/>
      <name val="Arial"/>
      <family val="2"/>
    </font>
    <font>
      <sz val="12"/>
      <name val="Arial"/>
      <family val="2"/>
    </font>
    <font>
      <u val="single"/>
      <sz val="9"/>
      <name val="Arial"/>
      <family val="2"/>
    </font>
    <font>
      <b/>
      <sz val="10"/>
      <color indexed="8"/>
      <name val="Arial"/>
      <family val="2"/>
    </font>
    <font>
      <b/>
      <u val="single"/>
      <sz val="11"/>
      <color indexed="56"/>
      <name val="Calibri"/>
      <family val="2"/>
    </font>
    <font>
      <b/>
      <sz val="9"/>
      <name val="Tahoma"/>
      <family val="2"/>
    </font>
    <font>
      <sz val="9"/>
      <name val="Tahoma"/>
      <family val="2"/>
    </font>
    <font>
      <b/>
      <sz val="8"/>
      <name val="Arial"/>
      <family val="2"/>
    </font>
    <font>
      <sz val="8"/>
      <name val="Arial"/>
      <family val="2"/>
    </font>
    <font>
      <sz val="11"/>
      <name val="Arial"/>
      <family val="2"/>
    </font>
    <font>
      <sz val="12"/>
      <color indexed="8"/>
      <name val="Arial"/>
      <family val="2"/>
    </font>
    <font>
      <b/>
      <sz val="12"/>
      <color indexed="8"/>
      <name val="Arial"/>
      <family val="2"/>
    </font>
    <font>
      <sz val="8"/>
      <name val="Calibri"/>
      <family val="2"/>
    </font>
    <font>
      <sz val="11"/>
      <name val="Calibri"/>
      <family val="2"/>
    </font>
    <font>
      <sz val="10"/>
      <color indexed="8"/>
      <name val="Calibri"/>
      <family val="0"/>
    </font>
    <font>
      <sz val="7.1"/>
      <color indexed="8"/>
      <name val="Calibri"/>
      <family val="0"/>
    </font>
    <font>
      <sz val="5.05"/>
      <color indexed="8"/>
      <name val="Calibri"/>
      <family val="0"/>
    </font>
    <font>
      <sz val="9"/>
      <color indexed="63"/>
      <name val="Calibri"/>
      <family val="0"/>
    </font>
    <font>
      <sz val="14"/>
      <color indexed="63"/>
      <name val="Calibri"/>
      <family val="0"/>
    </font>
    <font>
      <sz val="3.35"/>
      <color indexed="63"/>
      <name val="Calibri"/>
      <family val="0"/>
    </font>
    <font>
      <b/>
      <sz val="50"/>
      <name val="Verdana"/>
      <family val="0"/>
    </font>
    <font>
      <sz val="12"/>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8"/>
      <name val="Calibri"/>
      <family val="2"/>
    </font>
    <font>
      <b/>
      <sz val="18"/>
      <color indexed="8"/>
      <name val="Calibri"/>
      <family val="2"/>
    </font>
    <font>
      <sz val="9"/>
      <color indexed="8"/>
      <name val="Arial"/>
      <family val="2"/>
    </font>
    <font>
      <sz val="10"/>
      <color indexed="8"/>
      <name val="Arial"/>
      <family val="2"/>
    </font>
    <font>
      <sz val="9"/>
      <color indexed="55"/>
      <name val="Arial"/>
      <family val="2"/>
    </font>
    <font>
      <sz val="9"/>
      <color indexed="22"/>
      <name val="Arial"/>
      <family val="2"/>
    </font>
    <font>
      <sz val="9"/>
      <color indexed="62"/>
      <name val="Arial"/>
      <family val="2"/>
    </font>
    <font>
      <b/>
      <sz val="11"/>
      <color indexed="8"/>
      <name val="Arial"/>
      <family val="2"/>
    </font>
    <font>
      <b/>
      <sz val="8"/>
      <color indexed="9"/>
      <name val="Arial"/>
      <family val="2"/>
    </font>
    <font>
      <sz val="8"/>
      <color indexed="8"/>
      <name val="Calibri"/>
      <family val="2"/>
    </font>
    <font>
      <b/>
      <sz val="9"/>
      <color indexed="8"/>
      <name val="Arial"/>
      <family val="2"/>
    </font>
    <font>
      <b/>
      <sz val="8"/>
      <color indexed="8"/>
      <name val="Arial"/>
      <family val="2"/>
    </font>
    <font>
      <sz val="8"/>
      <color indexed="8"/>
      <name val="Arial"/>
      <family val="2"/>
    </font>
    <font>
      <b/>
      <sz val="9"/>
      <color indexed="62"/>
      <name val="Arial"/>
      <family val="2"/>
    </font>
    <font>
      <b/>
      <sz val="9"/>
      <color indexed="8"/>
      <name val="Calibri"/>
      <family val="2"/>
    </font>
    <font>
      <sz val="9"/>
      <color indexed="8"/>
      <name val="Calibri"/>
      <family val="2"/>
    </font>
    <font>
      <sz val="9"/>
      <color indexed="23"/>
      <name val="Arial"/>
      <family val="2"/>
    </font>
    <font>
      <sz val="7"/>
      <color indexed="8"/>
      <name val="Arial"/>
      <family val="2"/>
    </font>
    <font>
      <b/>
      <sz val="11"/>
      <name val="Calibri"/>
      <family val="2"/>
    </font>
    <font>
      <b/>
      <sz val="14"/>
      <color indexed="8"/>
      <name val="Arial"/>
      <family val="2"/>
    </font>
    <font>
      <sz val="11"/>
      <color indexed="8"/>
      <name val="Arial"/>
      <family val="2"/>
    </font>
    <font>
      <b/>
      <sz val="9"/>
      <color indexed="23"/>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b/>
      <sz val="18"/>
      <color theme="1"/>
      <name val="Calibri"/>
      <family val="2"/>
    </font>
    <font>
      <sz val="9"/>
      <color theme="1"/>
      <name val="Arial"/>
      <family val="2"/>
    </font>
    <font>
      <sz val="12"/>
      <color theme="1"/>
      <name val="Arial"/>
      <family val="2"/>
    </font>
    <font>
      <sz val="10"/>
      <color theme="1"/>
      <name val="Arial"/>
      <family val="2"/>
    </font>
    <font>
      <b/>
      <sz val="10"/>
      <color theme="1"/>
      <name val="Arial"/>
      <family val="2"/>
    </font>
    <font>
      <sz val="9"/>
      <color theme="0" tint="-0.3499799966812134"/>
      <name val="Arial"/>
      <family val="2"/>
    </font>
    <font>
      <sz val="9"/>
      <color theme="0" tint="-0.1499900072813034"/>
      <name val="Arial"/>
      <family val="2"/>
    </font>
    <font>
      <sz val="9"/>
      <color theme="0" tint="-0.24997000396251678"/>
      <name val="Arial"/>
      <family val="2"/>
    </font>
    <font>
      <sz val="9"/>
      <color theme="4"/>
      <name val="Arial"/>
      <family val="2"/>
    </font>
    <font>
      <b/>
      <sz val="12"/>
      <color theme="1"/>
      <name val="Arial"/>
      <family val="2"/>
    </font>
    <font>
      <b/>
      <sz val="11"/>
      <color theme="1"/>
      <name val="Arial"/>
      <family val="2"/>
    </font>
    <font>
      <b/>
      <sz val="8"/>
      <color rgb="FFFFFFFF"/>
      <name val="Arial"/>
      <family val="2"/>
    </font>
    <font>
      <sz val="8"/>
      <color rgb="FF000000"/>
      <name val="Calibri"/>
      <family val="2"/>
    </font>
    <font>
      <sz val="11"/>
      <color rgb="FF000000"/>
      <name val="Calibri"/>
      <family val="2"/>
    </font>
    <font>
      <b/>
      <sz val="9"/>
      <color theme="1"/>
      <name val="Arial"/>
      <family val="2"/>
    </font>
    <font>
      <sz val="8"/>
      <color theme="1"/>
      <name val="Calibri"/>
      <family val="2"/>
    </font>
    <font>
      <b/>
      <sz val="8"/>
      <color theme="1"/>
      <name val="Arial"/>
      <family val="2"/>
    </font>
    <font>
      <sz val="8"/>
      <color theme="1"/>
      <name val="Arial"/>
      <family val="2"/>
    </font>
    <font>
      <b/>
      <sz val="9"/>
      <color theme="4"/>
      <name val="Arial"/>
      <family val="2"/>
    </font>
    <font>
      <b/>
      <sz val="9"/>
      <color theme="1"/>
      <name val="Calibri"/>
      <family val="2"/>
    </font>
    <font>
      <sz val="9"/>
      <color theme="1"/>
      <name val="Calibri"/>
      <family val="2"/>
    </font>
    <font>
      <sz val="9"/>
      <color rgb="FF000000"/>
      <name val="Arial"/>
      <family val="2"/>
    </font>
    <font>
      <sz val="9"/>
      <color rgb="FF747474"/>
      <name val="Arial"/>
      <family val="2"/>
    </font>
    <font>
      <sz val="7"/>
      <color theme="1"/>
      <name val="Arial"/>
      <family val="2"/>
    </font>
    <font>
      <sz val="11"/>
      <color theme="1"/>
      <name val="Arial"/>
      <family val="2"/>
    </font>
    <font>
      <b/>
      <sz val="11"/>
      <color theme="3" tint="-0.4999699890613556"/>
      <name val="Calibri"/>
      <family val="2"/>
    </font>
    <font>
      <b/>
      <sz val="9"/>
      <color rgb="FF747474"/>
      <name val="Arial"/>
      <family val="2"/>
    </font>
    <font>
      <b/>
      <sz val="14"/>
      <color theme="1"/>
      <name val="Arial"/>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indexed="9"/>
        <bgColor indexed="64"/>
      </patternFill>
    </fill>
    <fill>
      <patternFill patternType="solid">
        <fgColor rgb="FF000000"/>
        <bgColor indexed="64"/>
      </patternFill>
    </fill>
    <fill>
      <patternFill patternType="solid">
        <fgColor rgb="FFDDD9C3"/>
        <bgColor indexed="64"/>
      </patternFill>
    </fill>
    <fill>
      <patternFill patternType="solid">
        <fgColor rgb="FFFFFF00"/>
        <bgColor indexed="64"/>
      </patternFill>
    </fill>
    <fill>
      <patternFill patternType="solid">
        <fgColor theme="2"/>
        <bgColor indexed="64"/>
      </patternFill>
    </fill>
    <fill>
      <patternFill patternType="solid">
        <fgColor theme="4" tint="-0.4999699890613556"/>
        <bgColor indexed="64"/>
      </patternFill>
    </fill>
    <fill>
      <patternFill patternType="solid">
        <fgColor theme="6" tint="-0.24997000396251678"/>
        <bgColor indexed="64"/>
      </patternFill>
    </fill>
    <fill>
      <patternFill patternType="solid">
        <fgColor rgb="FFFFC000"/>
        <bgColor indexed="64"/>
      </patternFill>
    </fill>
    <fill>
      <patternFill patternType="solid">
        <fgColor rgb="FF92D050"/>
        <bgColor indexed="64"/>
      </patternFill>
    </fill>
    <fill>
      <patternFill patternType="solid">
        <fgColor rgb="FF00CCFF"/>
        <bgColor indexed="64"/>
      </patternFill>
    </fill>
    <fill>
      <patternFill patternType="solid">
        <fgColor rgb="FF00B0F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medium"/>
      <top style="medium"/>
      <bottom style="medium"/>
    </border>
    <border>
      <left style="medium"/>
      <right/>
      <top style="medium"/>
      <bottom style="medium"/>
    </border>
    <border>
      <left style="thin"/>
      <right style="thin"/>
      <top style="thin"/>
      <bottom/>
    </border>
    <border>
      <left>
        <color indexed="63"/>
      </left>
      <right style="thin"/>
      <top style="thin"/>
      <bottom style="thin"/>
    </border>
    <border>
      <left style="thin"/>
      <right style="medium"/>
      <top style="thin"/>
      <bottom style="thin"/>
    </border>
    <border>
      <left style="thin"/>
      <right style="thin"/>
      <top/>
      <bottom style="thin"/>
    </border>
    <border>
      <left style="medium"/>
      <right style="thin"/>
      <top style="thin"/>
      <bottom style="thin"/>
    </border>
    <border>
      <left style="medium"/>
      <right style="thin"/>
      <top style="thin"/>
      <bottom/>
    </border>
    <border>
      <left style="medium"/>
      <right style="thin"/>
      <top/>
      <bottom style="thin"/>
    </border>
    <border>
      <left style="thin"/>
      <right style="thin"/>
      <top/>
      <bottom/>
    </border>
    <border>
      <left style="thin"/>
      <right/>
      <top/>
      <bottom style="thin"/>
    </border>
    <border>
      <left/>
      <right style="thin"/>
      <top/>
      <bottom style="thin"/>
    </border>
    <border>
      <left style="thin"/>
      <right/>
      <top style="thin"/>
      <bottom/>
    </border>
    <border>
      <left/>
      <right/>
      <top style="thin"/>
      <bottom/>
    </border>
    <border>
      <left/>
      <right/>
      <top style="medium"/>
      <bottom style="medium"/>
    </border>
    <border>
      <left/>
      <right style="medium"/>
      <top style="medium"/>
      <bottom style="medium"/>
    </border>
    <border>
      <left>
        <color indexed="63"/>
      </left>
      <right>
        <color indexed="63"/>
      </right>
      <top style="thin"/>
      <bottom style="thin"/>
    </border>
    <border>
      <left>
        <color indexed="63"/>
      </left>
      <right style="thin"/>
      <top style="thin"/>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bottom style="thin"/>
    </border>
    <border>
      <left/>
      <right style="medium"/>
      <top style="thin"/>
      <bottom style="thin"/>
    </border>
    <border>
      <left style="medium"/>
      <right style="medium"/>
      <top style="medium"/>
      <bottom/>
    </border>
    <border>
      <left style="medium"/>
      <right style="medium"/>
      <top/>
      <bottom/>
    </border>
    <border>
      <left style="medium"/>
      <right style="medium"/>
      <top/>
      <bottom style="medium"/>
    </border>
    <border>
      <left style="thin"/>
      <right/>
      <top/>
      <bottom/>
    </border>
    <border>
      <left/>
      <right style="thin"/>
      <top/>
      <bottom/>
    </border>
    <border>
      <left style="medium"/>
      <right/>
      <top style="thin"/>
      <bottom/>
    </border>
    <border>
      <left/>
      <right style="medium"/>
      <top style="thin"/>
      <bottom/>
    </border>
    <border>
      <left style="medium"/>
      <right>
        <color indexed="63"/>
      </right>
      <top style="thin"/>
      <bottom style="thin"/>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0" applyNumberFormat="0" applyBorder="0" applyAlignment="0" applyProtection="0"/>
    <xf numFmtId="0" fontId="71" fillId="21" borderId="1" applyNumberFormat="0" applyAlignment="0" applyProtection="0"/>
    <xf numFmtId="0" fontId="72" fillId="22" borderId="2" applyNumberFormat="0" applyAlignment="0" applyProtection="0"/>
    <xf numFmtId="0" fontId="73" fillId="0" borderId="3" applyNumberFormat="0" applyFill="0" applyAlignment="0" applyProtection="0"/>
    <xf numFmtId="186" fontId="2" fillId="0" borderId="0" applyFont="0" applyFill="0" applyBorder="0" applyAlignment="0" applyProtection="0"/>
    <xf numFmtId="186" fontId="2" fillId="0" borderId="0" applyFont="0" applyFill="0" applyBorder="0" applyAlignment="0" applyProtection="0"/>
    <xf numFmtId="0" fontId="74" fillId="0" borderId="4" applyNumberFormat="0" applyFill="0" applyAlignment="0" applyProtection="0"/>
    <xf numFmtId="0" fontId="75" fillId="0" borderId="0" applyNumberFormat="0" applyFill="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6" fillId="29" borderId="1"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86" fontId="2"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8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1" fillId="21" borderId="6"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7" applyNumberFormat="0" applyFill="0" applyAlignment="0" applyProtection="0"/>
    <xf numFmtId="0" fontId="75" fillId="0" borderId="8" applyNumberFormat="0" applyFill="0" applyAlignment="0" applyProtection="0"/>
    <xf numFmtId="0" fontId="86" fillId="0" borderId="9" applyNumberFormat="0" applyFill="0" applyAlignment="0" applyProtection="0"/>
  </cellStyleXfs>
  <cellXfs count="625">
    <xf numFmtId="0" fontId="0" fillId="0" borderId="0" xfId="0" applyFont="1" applyAlignment="1">
      <alignment/>
    </xf>
    <xf numFmtId="0" fontId="0" fillId="0" borderId="0" xfId="0" applyFill="1" applyAlignment="1" applyProtection="1">
      <alignment/>
      <protection/>
    </xf>
    <xf numFmtId="0" fontId="0" fillId="0" borderId="0" xfId="0" applyFont="1" applyBorder="1" applyAlignment="1" applyProtection="1">
      <alignment/>
      <protection/>
    </xf>
    <xf numFmtId="0" fontId="87"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0" xfId="0" applyAlignment="1" applyProtection="1">
      <alignment/>
      <protection/>
    </xf>
    <xf numFmtId="0" fontId="88" fillId="0" borderId="0" xfId="0" applyFont="1" applyBorder="1" applyAlignment="1" applyProtection="1">
      <alignment horizontal="center" vertical="center" wrapText="1"/>
      <protection/>
    </xf>
    <xf numFmtId="0" fontId="87" fillId="0" borderId="0" xfId="0" applyFont="1" applyBorder="1" applyAlignment="1" applyProtection="1">
      <alignment vertical="center" wrapText="1"/>
      <protection/>
    </xf>
    <xf numFmtId="0" fontId="0" fillId="33" borderId="0" xfId="0" applyFill="1" applyBorder="1" applyAlignment="1" applyProtection="1">
      <alignment/>
      <protection/>
    </xf>
    <xf numFmtId="0" fontId="87" fillId="33" borderId="0" xfId="0" applyFont="1" applyFill="1" applyBorder="1" applyAlignment="1" applyProtection="1">
      <alignment horizontal="center" vertical="center" wrapText="1"/>
      <protection/>
    </xf>
    <xf numFmtId="0" fontId="87" fillId="33" borderId="0" xfId="0" applyFont="1" applyFill="1" applyBorder="1" applyAlignment="1" applyProtection="1">
      <alignment vertical="center" wrapText="1"/>
      <protection/>
    </xf>
    <xf numFmtId="189" fontId="87" fillId="33" borderId="0" xfId="0" applyNumberFormat="1" applyFont="1" applyFill="1" applyBorder="1" applyAlignment="1" applyProtection="1">
      <alignment horizontal="center" vertical="center" wrapText="1"/>
      <protection/>
    </xf>
    <xf numFmtId="0" fontId="88" fillId="33" borderId="0" xfId="0" applyFont="1" applyFill="1" applyBorder="1" applyAlignment="1" applyProtection="1">
      <alignment vertical="center" wrapText="1"/>
      <protection/>
    </xf>
    <xf numFmtId="0" fontId="87" fillId="33" borderId="0" xfId="0" applyFont="1" applyFill="1" applyBorder="1" applyAlignment="1" applyProtection="1">
      <alignment vertical="center"/>
      <protection/>
    </xf>
    <xf numFmtId="0" fontId="2" fillId="0" borderId="0" xfId="69">
      <alignment/>
      <protection/>
    </xf>
    <xf numFmtId="0" fontId="2" fillId="0" borderId="0" xfId="69" applyAlignment="1">
      <alignment vertical="center"/>
      <protection/>
    </xf>
    <xf numFmtId="0" fontId="2" fillId="0" borderId="10" xfId="66" applyBorder="1" applyAlignment="1">
      <alignment vertical="center"/>
      <protection/>
    </xf>
    <xf numFmtId="0" fontId="2" fillId="0" borderId="10" xfId="69" applyBorder="1" applyAlignment="1">
      <alignment vertical="center"/>
      <protection/>
    </xf>
    <xf numFmtId="0" fontId="2" fillId="0" borderId="10" xfId="69" applyBorder="1" applyAlignment="1">
      <alignment horizontal="center" vertical="center"/>
      <protection/>
    </xf>
    <xf numFmtId="0" fontId="3" fillId="34" borderId="10" xfId="69" applyFont="1" applyFill="1" applyBorder="1" applyAlignment="1">
      <alignment horizontal="center" vertical="center"/>
      <protection/>
    </xf>
    <xf numFmtId="0" fontId="2" fillId="0" borderId="10" xfId="69" applyBorder="1" applyAlignment="1">
      <alignment vertical="center" wrapText="1"/>
      <protection/>
    </xf>
    <xf numFmtId="0" fontId="2" fillId="0" borderId="0" xfId="69" applyBorder="1" applyAlignment="1">
      <alignment horizontal="center" vertical="center"/>
      <protection/>
    </xf>
    <xf numFmtId="0" fontId="2" fillId="0" borderId="0" xfId="69" applyAlignment="1">
      <alignment horizontal="center" vertical="center"/>
      <protection/>
    </xf>
    <xf numFmtId="0" fontId="3" fillId="0" borderId="0" xfId="69" applyFont="1" applyBorder="1" applyAlignment="1">
      <alignment vertical="center"/>
      <protection/>
    </xf>
    <xf numFmtId="0" fontId="2" fillId="0" borderId="0" xfId="69" applyBorder="1" applyAlignment="1">
      <alignment vertical="center"/>
      <protection/>
    </xf>
    <xf numFmtId="0" fontId="89" fillId="0" borderId="0" xfId="0" applyFont="1" applyFill="1" applyAlignment="1" applyProtection="1">
      <alignment/>
      <protection/>
    </xf>
    <xf numFmtId="0" fontId="89" fillId="0" borderId="0" xfId="0" applyFont="1" applyFill="1" applyAlignment="1" applyProtection="1">
      <alignment horizontal="center" vertical="center"/>
      <protection/>
    </xf>
    <xf numFmtId="0" fontId="6" fillId="2" borderId="11" xfId="63" applyFont="1" applyFill="1" applyBorder="1" applyAlignment="1" applyProtection="1">
      <alignment horizontal="center" vertical="center" wrapText="1"/>
      <protection/>
    </xf>
    <xf numFmtId="0" fontId="90" fillId="0" borderId="0" xfId="0" applyFont="1" applyAlignment="1" applyProtection="1">
      <alignment/>
      <protection/>
    </xf>
    <xf numFmtId="0" fontId="91" fillId="0" borderId="0" xfId="0" applyFont="1" applyAlignment="1">
      <alignment/>
    </xf>
    <xf numFmtId="0" fontId="92" fillId="0" borderId="0" xfId="0" applyFont="1" applyAlignment="1">
      <alignment horizontal="center"/>
    </xf>
    <xf numFmtId="0" fontId="92" fillId="0" borderId="0" xfId="0" applyFont="1" applyAlignment="1">
      <alignment/>
    </xf>
    <xf numFmtId="0" fontId="91" fillId="0" borderId="0" xfId="0" applyFont="1" applyFill="1" applyAlignment="1">
      <alignment/>
    </xf>
    <xf numFmtId="0" fontId="89" fillId="0" borderId="0" xfId="0" applyFont="1" applyFill="1" applyAlignment="1">
      <alignment/>
    </xf>
    <xf numFmtId="0" fontId="89" fillId="0" borderId="0" xfId="0" applyFont="1" applyAlignment="1">
      <alignment/>
    </xf>
    <xf numFmtId="0" fontId="93" fillId="0" borderId="0" xfId="63" applyFont="1" applyFill="1" applyAlignment="1" applyProtection="1">
      <alignment vertical="center" wrapText="1"/>
      <protection/>
    </xf>
    <xf numFmtId="0" fontId="94" fillId="0" borderId="0" xfId="0" applyFont="1" applyFill="1" applyAlignment="1">
      <alignment/>
    </xf>
    <xf numFmtId="0" fontId="93" fillId="0" borderId="0" xfId="63" applyFont="1" applyFill="1" applyAlignment="1" applyProtection="1">
      <alignment vertical="center"/>
      <protection/>
    </xf>
    <xf numFmtId="0" fontId="95" fillId="0" borderId="0" xfId="63" applyFont="1" applyFill="1" applyAlignment="1" applyProtection="1">
      <alignment vertical="center"/>
      <protection/>
    </xf>
    <xf numFmtId="0" fontId="4" fillId="35" borderId="10" xfId="0" applyFont="1" applyFill="1" applyBorder="1" applyAlignment="1">
      <alignment horizontal="center" vertical="center" wrapText="1"/>
    </xf>
    <xf numFmtId="0" fontId="3" fillId="36" borderId="0" xfId="67" applyFont="1" applyFill="1" applyAlignment="1">
      <alignment horizontal="center" vertical="center"/>
      <protection/>
    </xf>
    <xf numFmtId="0" fontId="2" fillId="36" borderId="0" xfId="67" applyFont="1" applyFill="1" applyAlignment="1">
      <alignment vertical="center"/>
      <protection/>
    </xf>
    <xf numFmtId="0" fontId="2" fillId="36" borderId="0" xfId="67" applyFont="1" applyFill="1" applyAlignment="1">
      <alignment vertical="top" wrapText="1"/>
      <protection/>
    </xf>
    <xf numFmtId="9" fontId="3" fillId="36" borderId="0" xfId="72" applyFont="1" applyFill="1" applyAlignment="1">
      <alignment vertical="center"/>
    </xf>
    <xf numFmtId="9" fontId="2" fillId="36" borderId="0" xfId="72" applyFont="1" applyFill="1" applyAlignment="1">
      <alignment vertical="center"/>
    </xf>
    <xf numFmtId="3" fontId="96" fillId="36" borderId="10" xfId="72" applyNumberFormat="1" applyFont="1" applyFill="1" applyBorder="1" applyAlignment="1">
      <alignment horizontal="center" vertical="center"/>
    </xf>
    <xf numFmtId="10" fontId="6" fillId="2" borderId="10" xfId="63" applyNumberFormat="1" applyFont="1" applyFill="1" applyBorder="1" applyAlignment="1" applyProtection="1">
      <alignment horizontal="center" vertical="center" wrapText="1"/>
      <protection hidden="1"/>
    </xf>
    <xf numFmtId="193" fontId="90" fillId="0" borderId="10" xfId="51" applyNumberFormat="1" applyFont="1" applyBorder="1" applyAlignment="1" applyProtection="1">
      <alignment vertical="center" wrapText="1"/>
      <protection hidden="1"/>
    </xf>
    <xf numFmtId="193" fontId="97" fillId="33" borderId="10" xfId="51" applyNumberFormat="1" applyFont="1" applyFill="1" applyBorder="1" applyAlignment="1" applyProtection="1">
      <alignment horizontal="center" vertical="center" wrapText="1"/>
      <protection hidden="1"/>
    </xf>
    <xf numFmtId="177" fontId="97" fillId="33" borderId="10" xfId="51" applyFont="1" applyFill="1" applyBorder="1" applyAlignment="1" applyProtection="1">
      <alignment horizontal="center" vertical="center" wrapText="1"/>
      <protection hidden="1"/>
    </xf>
    <xf numFmtId="0" fontId="98" fillId="0" borderId="12" xfId="0" applyFont="1" applyBorder="1" applyAlignment="1" applyProtection="1">
      <alignment vertical="center" wrapText="1"/>
      <protection/>
    </xf>
    <xf numFmtId="9" fontId="0" fillId="0" borderId="0" xfId="71" applyFont="1" applyBorder="1" applyAlignment="1" applyProtection="1">
      <alignment/>
      <protection/>
    </xf>
    <xf numFmtId="14" fontId="99" fillId="37" borderId="10" xfId="63" applyNumberFormat="1" applyFont="1" applyFill="1" applyBorder="1" applyAlignment="1">
      <alignment horizontal="center" vertical="center" wrapText="1"/>
      <protection/>
    </xf>
    <xf numFmtId="14" fontId="99" fillId="37" borderId="0" xfId="63" applyNumberFormat="1" applyFont="1" applyFill="1" applyBorder="1" applyAlignment="1">
      <alignment horizontal="center" vertical="center" wrapText="1"/>
      <protection/>
    </xf>
    <xf numFmtId="198" fontId="99" fillId="37" borderId="10" xfId="63" applyNumberFormat="1" applyFont="1" applyFill="1" applyBorder="1" applyAlignment="1">
      <alignment horizontal="center" vertical="center" wrapText="1"/>
      <protection/>
    </xf>
    <xf numFmtId="0" fontId="99" fillId="37" borderId="10" xfId="63" applyFont="1" applyFill="1" applyBorder="1" applyAlignment="1">
      <alignment horizontal="center" vertical="center" wrapText="1"/>
      <protection/>
    </xf>
    <xf numFmtId="0" fontId="0" fillId="0" borderId="0" xfId="0" applyAlignment="1">
      <alignment horizontal="center" vertical="center"/>
    </xf>
    <xf numFmtId="0" fontId="100" fillId="0" borderId="10" xfId="63" applyFont="1" applyBorder="1" applyAlignment="1">
      <alignment horizontal="center"/>
      <protection/>
    </xf>
    <xf numFmtId="14" fontId="100" fillId="0" borderId="10" xfId="63" applyNumberFormat="1" applyFont="1" applyBorder="1" applyAlignment="1">
      <alignment horizontal="center" vertical="center" wrapText="1"/>
      <protection/>
    </xf>
    <xf numFmtId="0" fontId="101" fillId="0" borderId="10" xfId="63" applyFont="1" applyBorder="1" applyAlignment="1">
      <alignment horizontal="center"/>
      <protection/>
    </xf>
    <xf numFmtId="0" fontId="100" fillId="0" borderId="10" xfId="63" applyFont="1" applyBorder="1" applyAlignment="1">
      <alignment horizontal="center" vertical="center" wrapText="1"/>
      <protection/>
    </xf>
    <xf numFmtId="0" fontId="100" fillId="38" borderId="10" xfId="63" applyFont="1" applyFill="1" applyBorder="1" applyAlignment="1">
      <alignment horizontal="center" vertical="center" wrapText="1"/>
      <protection/>
    </xf>
    <xf numFmtId="0" fontId="100" fillId="39" borderId="10" xfId="63" applyFont="1" applyFill="1" applyBorder="1" applyAlignment="1">
      <alignment horizontal="center"/>
      <protection/>
    </xf>
    <xf numFmtId="1" fontId="0" fillId="0" borderId="0" xfId="0" applyNumberFormat="1" applyAlignment="1">
      <alignment horizontal="center"/>
    </xf>
    <xf numFmtId="0" fontId="0" fillId="0" borderId="0" xfId="0" applyAlignment="1">
      <alignment horizontal="center"/>
    </xf>
    <xf numFmtId="1" fontId="0" fillId="0" borderId="0" xfId="0" applyNumberFormat="1" applyAlignment="1">
      <alignment horizontal="left"/>
    </xf>
    <xf numFmtId="0" fontId="91" fillId="0" borderId="0" xfId="0" applyFont="1" applyBorder="1" applyAlignment="1" applyProtection="1">
      <alignment horizontal="center"/>
      <protection locked="0"/>
    </xf>
    <xf numFmtId="0" fontId="92" fillId="0" borderId="0" xfId="0" applyFont="1" applyBorder="1" applyAlignment="1" applyProtection="1">
      <alignment horizontal="center" vertical="center" wrapText="1"/>
      <protection locked="0"/>
    </xf>
    <xf numFmtId="0" fontId="86" fillId="0" borderId="0" xfId="0" applyFont="1" applyBorder="1" applyAlignment="1">
      <alignment horizontal="center"/>
    </xf>
    <xf numFmtId="0" fontId="102" fillId="0" borderId="13" xfId="0" applyFont="1" applyBorder="1" applyAlignment="1" applyProtection="1">
      <alignment horizontal="justify" vertical="center" wrapText="1"/>
      <protection/>
    </xf>
    <xf numFmtId="0" fontId="102" fillId="0" borderId="0" xfId="0" applyFont="1" applyBorder="1" applyAlignment="1" applyProtection="1">
      <alignment vertical="center" wrapText="1"/>
      <protection/>
    </xf>
    <xf numFmtId="0" fontId="102" fillId="0" borderId="12" xfId="0" applyFont="1" applyBorder="1" applyAlignment="1" applyProtection="1">
      <alignment vertical="center" wrapText="1"/>
      <protection/>
    </xf>
    <xf numFmtId="0" fontId="102" fillId="0" borderId="0" xfId="0" applyFont="1" applyBorder="1" applyAlignment="1" applyProtection="1">
      <alignment horizontal="center" vertical="center" wrapText="1"/>
      <protection/>
    </xf>
    <xf numFmtId="0" fontId="86" fillId="14" borderId="14" xfId="0" applyFont="1" applyFill="1" applyBorder="1" applyAlignment="1">
      <alignment horizontal="center" vertical="center" wrapText="1"/>
    </xf>
    <xf numFmtId="0" fontId="86" fillId="35" borderId="10" xfId="0" applyFont="1" applyFill="1" applyBorder="1" applyAlignment="1">
      <alignment horizontal="center" vertical="center" wrapText="1"/>
    </xf>
    <xf numFmtId="0" fontId="86"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9" fillId="0" borderId="10" xfId="0" applyFont="1" applyFill="1" applyBorder="1" applyAlignment="1">
      <alignment horizontal="justify" vertical="center" wrapText="1"/>
    </xf>
    <xf numFmtId="17" fontId="19" fillId="0" borderId="10" xfId="0" applyNumberFormat="1" applyFont="1" applyFill="1" applyBorder="1" applyAlignment="1" applyProtection="1">
      <alignment horizontal="right" vertical="center" wrapText="1"/>
      <protection locked="0"/>
    </xf>
    <xf numFmtId="10" fontId="86" fillId="14" borderId="10" xfId="71" applyNumberFormat="1" applyFont="1" applyFill="1" applyBorder="1" applyAlignment="1">
      <alignment horizontal="center" vertical="center" wrapText="1"/>
    </xf>
    <xf numFmtId="9" fontId="86" fillId="14" borderId="10" xfId="71" applyFont="1" applyFill="1" applyBorder="1" applyAlignment="1">
      <alignment horizontal="center" vertical="center" wrapText="1"/>
    </xf>
    <xf numFmtId="0" fontId="86" fillId="35" borderId="10" xfId="0" applyFont="1" applyFill="1" applyBorder="1" applyAlignment="1">
      <alignment vertical="center" wrapText="1"/>
    </xf>
    <xf numFmtId="10" fontId="0" fillId="0" borderId="0" xfId="0" applyNumberFormat="1" applyAlignment="1">
      <alignment/>
    </xf>
    <xf numFmtId="17" fontId="0" fillId="0" borderId="10" xfId="0" applyNumberFormat="1" applyBorder="1" applyAlignment="1">
      <alignment vertical="center"/>
    </xf>
    <xf numFmtId="14" fontId="100" fillId="0" borderId="10" xfId="63" applyNumberFormat="1" applyFont="1" applyFill="1" applyBorder="1" applyAlignment="1">
      <alignment horizontal="center" vertical="center" wrapText="1"/>
      <protection/>
    </xf>
    <xf numFmtId="0" fontId="100" fillId="0" borderId="10" xfId="63" applyFont="1" applyFill="1" applyBorder="1" applyAlignment="1">
      <alignment horizontal="center" vertical="center" wrapText="1"/>
      <protection/>
    </xf>
    <xf numFmtId="9" fontId="90" fillId="0" borderId="10" xfId="71" applyFont="1" applyBorder="1" applyAlignment="1" applyProtection="1">
      <alignment vertical="center" wrapText="1"/>
      <protection hidden="1"/>
    </xf>
    <xf numFmtId="177" fontId="0" fillId="0" borderId="10" xfId="51" applyFont="1" applyFill="1" applyBorder="1" applyAlignment="1">
      <alignment horizontal="center" vertical="center"/>
    </xf>
    <xf numFmtId="17" fontId="0" fillId="0" borderId="10" xfId="0" applyNumberFormat="1" applyFont="1" applyFill="1" applyBorder="1" applyAlignment="1" applyProtection="1">
      <alignment horizontal="right" vertical="center" wrapText="1"/>
      <protection locked="0"/>
    </xf>
    <xf numFmtId="9" fontId="86" fillId="14" borderId="15" xfId="71" applyFont="1" applyFill="1" applyBorder="1" applyAlignment="1">
      <alignment vertical="center" wrapText="1"/>
    </xf>
    <xf numFmtId="10" fontId="86" fillId="35" borderId="10" xfId="71" applyNumberFormat="1" applyFont="1" applyFill="1" applyBorder="1" applyAlignment="1">
      <alignment horizontal="center" vertical="center" wrapText="1"/>
    </xf>
    <xf numFmtId="0" fontId="103" fillId="33" borderId="0" xfId="0" applyFont="1" applyFill="1" applyBorder="1" applyAlignment="1" applyProtection="1">
      <alignment/>
      <protection/>
    </xf>
    <xf numFmtId="0" fontId="103" fillId="0" borderId="0" xfId="0" applyFont="1" applyBorder="1" applyAlignment="1" applyProtection="1">
      <alignment/>
      <protection/>
    </xf>
    <xf numFmtId="0" fontId="103" fillId="0" borderId="0" xfId="0" applyFont="1" applyAlignment="1" applyProtection="1">
      <alignment/>
      <protection/>
    </xf>
    <xf numFmtId="0" fontId="104" fillId="0" borderId="0" xfId="0" applyFont="1" applyAlignment="1" applyProtection="1">
      <alignment/>
      <protection/>
    </xf>
    <xf numFmtId="0" fontId="13" fillId="2" borderId="10" xfId="0" applyFont="1" applyFill="1" applyBorder="1" applyAlignment="1" applyProtection="1">
      <alignment horizontal="center" vertical="center" wrapText="1"/>
      <protection/>
    </xf>
    <xf numFmtId="0" fontId="105" fillId="0" borderId="0" xfId="0" applyFont="1" applyAlignment="1" applyProtection="1">
      <alignment/>
      <protection/>
    </xf>
    <xf numFmtId="0" fontId="105" fillId="0" borderId="10" xfId="0" applyFont="1" applyBorder="1" applyAlignment="1" applyProtection="1">
      <alignment horizontal="center" vertical="center" wrapText="1"/>
      <protection locked="0"/>
    </xf>
    <xf numFmtId="0" fontId="105" fillId="0" borderId="10" xfId="0" applyFont="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xf>
    <xf numFmtId="187" fontId="105" fillId="33" borderId="10" xfId="0" applyNumberFormat="1" applyFont="1" applyFill="1" applyBorder="1" applyAlignment="1" applyProtection="1">
      <alignment vertical="center" wrapText="1"/>
      <protection/>
    </xf>
    <xf numFmtId="9" fontId="105" fillId="0" borderId="10" xfId="0" applyNumberFormat="1" applyFont="1" applyBorder="1" applyAlignment="1" applyProtection="1">
      <alignment horizontal="right" vertical="center"/>
      <protection/>
    </xf>
    <xf numFmtId="9" fontId="105" fillId="0" borderId="10" xfId="0" applyNumberFormat="1" applyFont="1" applyBorder="1" applyAlignment="1" applyProtection="1">
      <alignment horizontal="center" vertical="center"/>
      <protection/>
    </xf>
    <xf numFmtId="193" fontId="86" fillId="14" borderId="11" xfId="51" applyNumberFormat="1" applyFont="1" applyFill="1" applyBorder="1" applyAlignment="1">
      <alignment vertical="center" wrapText="1"/>
    </xf>
    <xf numFmtId="0" fontId="102" fillId="33" borderId="0" xfId="0" applyFont="1" applyFill="1" applyBorder="1" applyAlignment="1" applyProtection="1">
      <alignment vertical="center" wrapText="1"/>
      <protection/>
    </xf>
    <xf numFmtId="9" fontId="105" fillId="0" borderId="10" xfId="71" applyFont="1" applyBorder="1" applyAlignment="1" applyProtection="1">
      <alignment horizontal="right" vertical="center"/>
      <protection/>
    </xf>
    <xf numFmtId="0" fontId="5" fillId="40" borderId="10" xfId="0" applyFont="1" applyFill="1" applyBorder="1" applyAlignment="1" applyProtection="1">
      <alignment horizontal="center" vertical="center" wrapText="1"/>
      <protection/>
    </xf>
    <xf numFmtId="0" fontId="103" fillId="33" borderId="0" xfId="0" applyFont="1" applyFill="1" applyBorder="1" applyAlignment="1" applyProtection="1">
      <alignment vertical="center" wrapText="1"/>
      <protection/>
    </xf>
    <xf numFmtId="0" fontId="4" fillId="35" borderId="10" xfId="67" applyFont="1" applyFill="1" applyBorder="1" applyAlignment="1">
      <alignment horizontal="justify" vertical="center" wrapText="1"/>
      <protection/>
    </xf>
    <xf numFmtId="0" fontId="4" fillId="35" borderId="10" xfId="67" applyFont="1" applyFill="1" applyBorder="1" applyAlignment="1">
      <alignment horizontal="center" vertical="center" wrapText="1"/>
      <protection/>
    </xf>
    <xf numFmtId="0" fontId="4" fillId="35" borderId="10" xfId="67" applyFont="1" applyFill="1" applyBorder="1" applyAlignment="1">
      <alignment horizontal="left" vertical="center" wrapText="1"/>
      <protection/>
    </xf>
    <xf numFmtId="0" fontId="97" fillId="34" borderId="10" xfId="0" applyFont="1" applyFill="1" applyBorder="1" applyAlignment="1" applyProtection="1">
      <alignment horizontal="justify" vertical="center" wrapText="1"/>
      <protection/>
    </xf>
    <xf numFmtId="0" fontId="90" fillId="0" borderId="10" xfId="0" applyFont="1" applyBorder="1" applyAlignment="1" applyProtection="1">
      <alignment horizontal="center" vertical="center" wrapText="1"/>
      <protection/>
    </xf>
    <xf numFmtId="0" fontId="7" fillId="0" borderId="10" xfId="63" applyFont="1" applyFill="1" applyBorder="1" applyAlignment="1" applyProtection="1">
      <alignment horizontal="justify" vertical="center" wrapText="1"/>
      <protection locked="0"/>
    </xf>
    <xf numFmtId="0" fontId="91" fillId="0" borderId="0" xfId="0" applyFont="1" applyFill="1" applyBorder="1" applyAlignment="1">
      <alignment/>
    </xf>
    <xf numFmtId="0" fontId="94" fillId="0" borderId="0" xfId="63" applyFont="1" applyFill="1" applyAlignment="1" applyProtection="1">
      <alignment vertical="center" wrapText="1"/>
      <protection/>
    </xf>
    <xf numFmtId="0" fontId="94" fillId="0" borderId="0" xfId="63" applyFont="1" applyFill="1" applyAlignment="1" applyProtection="1">
      <alignment vertical="center"/>
      <protection/>
    </xf>
    <xf numFmtId="0" fontId="90" fillId="33" borderId="10" xfId="0" applyFont="1" applyFill="1" applyBorder="1" applyAlignment="1" applyProtection="1">
      <alignment horizontal="justify" vertical="center" wrapText="1"/>
      <protection/>
    </xf>
    <xf numFmtId="0" fontId="105" fillId="0" borderId="10" xfId="0" applyFont="1" applyBorder="1" applyAlignment="1" applyProtection="1">
      <alignment horizontal="justify" vertical="center" wrapText="1"/>
      <protection/>
    </xf>
    <xf numFmtId="0" fontId="90" fillId="33" borderId="10" xfId="0" applyFont="1" applyFill="1" applyBorder="1" applyAlignment="1" applyProtection="1">
      <alignment horizontal="justify" vertical="center" wrapText="1"/>
      <protection/>
    </xf>
    <xf numFmtId="9" fontId="97" fillId="33" borderId="10" xfId="71" applyFont="1" applyFill="1" applyBorder="1" applyAlignment="1" applyProtection="1">
      <alignment horizontal="center" vertical="center" wrapText="1"/>
      <protection hidden="1"/>
    </xf>
    <xf numFmtId="0" fontId="4" fillId="35" borderId="10" xfId="67" applyFont="1" applyFill="1" applyBorder="1" applyAlignment="1" applyProtection="1">
      <alignment horizontal="left" vertical="center" wrapText="1"/>
      <protection locked="0"/>
    </xf>
    <xf numFmtId="0" fontId="4" fillId="35" borderId="16" xfId="67" applyFont="1" applyFill="1" applyBorder="1" applyAlignment="1" applyProtection="1">
      <alignment horizontal="center" vertical="center" wrapText="1"/>
      <protection locked="0"/>
    </xf>
    <xf numFmtId="0" fontId="5" fillId="33" borderId="17" xfId="67" applyFont="1" applyFill="1" applyBorder="1" applyAlignment="1" applyProtection="1">
      <alignment horizontal="center" vertical="center"/>
      <protection/>
    </xf>
    <xf numFmtId="0" fontId="4" fillId="35" borderId="10" xfId="67" applyFont="1" applyFill="1" applyBorder="1" applyAlignment="1" applyProtection="1">
      <alignment horizontal="left" vertical="center" wrapText="1"/>
      <protection/>
    </xf>
    <xf numFmtId="0" fontId="5" fillId="36" borderId="10" xfId="67" applyFont="1" applyFill="1" applyBorder="1" applyAlignment="1" applyProtection="1">
      <alignment vertical="center"/>
      <protection/>
    </xf>
    <xf numFmtId="0" fontId="4" fillId="35" borderId="10" xfId="67" applyFont="1" applyFill="1" applyBorder="1" applyAlignment="1" applyProtection="1">
      <alignment vertical="center" wrapText="1"/>
      <protection/>
    </xf>
    <xf numFmtId="0" fontId="4" fillId="35" borderId="18" xfId="67" applyFont="1" applyFill="1" applyBorder="1" applyAlignment="1" applyProtection="1">
      <alignment horizontal="left" vertical="center" wrapText="1"/>
      <protection/>
    </xf>
    <xf numFmtId="0" fontId="4" fillId="35" borderId="14" xfId="67" applyFont="1" applyFill="1" applyBorder="1" applyAlignment="1" applyProtection="1">
      <alignment vertical="top" wrapText="1"/>
      <protection/>
    </xf>
    <xf numFmtId="0" fontId="4" fillId="35" borderId="18" xfId="67" applyFont="1" applyFill="1" applyBorder="1" applyAlignment="1" applyProtection="1">
      <alignment horizontal="center" vertical="center" wrapText="1"/>
      <protection locked="0"/>
    </xf>
    <xf numFmtId="0" fontId="4" fillId="35" borderId="10" xfId="0" applyFont="1" applyFill="1" applyBorder="1" applyAlignment="1" applyProtection="1">
      <alignment horizontal="center" vertical="center" wrapText="1"/>
      <protection locked="0"/>
    </xf>
    <xf numFmtId="0" fontId="4" fillId="35" borderId="18" xfId="67" applyFont="1" applyFill="1" applyBorder="1" applyAlignment="1" applyProtection="1">
      <alignment horizontal="center" vertical="center"/>
      <protection locked="0"/>
    </xf>
    <xf numFmtId="10" fontId="106" fillId="0" borderId="10" xfId="71" applyNumberFormat="1" applyFont="1" applyBorder="1" applyAlignment="1" applyProtection="1">
      <alignment horizontal="center" vertical="center" wrapText="1"/>
      <protection locked="0"/>
    </xf>
    <xf numFmtId="10" fontId="96" fillId="0" borderId="10" xfId="71" applyNumberFormat="1" applyFont="1" applyBorder="1" applyAlignment="1" applyProtection="1">
      <alignment horizontal="center" vertical="center" wrapText="1"/>
      <protection locked="0"/>
    </xf>
    <xf numFmtId="10" fontId="89" fillId="0" borderId="16" xfId="71" applyNumberFormat="1" applyFont="1" applyBorder="1" applyAlignment="1" applyProtection="1">
      <alignment horizontal="center" vertical="center" wrapText="1"/>
      <protection locked="0"/>
    </xf>
    <xf numFmtId="14" fontId="5" fillId="36" borderId="10" xfId="67" applyNumberFormat="1" applyFont="1" applyFill="1" applyBorder="1" applyAlignment="1" applyProtection="1">
      <alignment vertical="center" wrapText="1"/>
      <protection/>
    </xf>
    <xf numFmtId="0" fontId="102" fillId="0" borderId="13" xfId="0" applyFont="1" applyBorder="1" applyAlignment="1" applyProtection="1">
      <alignment vertical="center" wrapText="1"/>
      <protection/>
    </xf>
    <xf numFmtId="0" fontId="102" fillId="33" borderId="12" xfId="0" applyFont="1" applyFill="1" applyBorder="1" applyAlignment="1" applyProtection="1">
      <alignment vertical="center" wrapText="1"/>
      <protection/>
    </xf>
    <xf numFmtId="0" fontId="86" fillId="35" borderId="14" xfId="0" applyFont="1" applyFill="1" applyBorder="1" applyAlignment="1">
      <alignment horizontal="center" vertical="center" wrapText="1"/>
    </xf>
    <xf numFmtId="0" fontId="0" fillId="0" borderId="0" xfId="0" applyAlignment="1">
      <alignment vertical="center"/>
    </xf>
    <xf numFmtId="9" fontId="86" fillId="14" borderId="11" xfId="71" applyFont="1" applyFill="1" applyBorder="1" applyAlignment="1">
      <alignment horizontal="center" vertical="center" wrapText="1"/>
    </xf>
    <xf numFmtId="17" fontId="0" fillId="0" borderId="0" xfId="0" applyNumberFormat="1" applyAlignment="1">
      <alignment/>
    </xf>
    <xf numFmtId="10" fontId="5" fillId="33" borderId="10" xfId="71" applyNumberFormat="1" applyFont="1" applyFill="1" applyBorder="1" applyAlignment="1" applyProtection="1">
      <alignment horizontal="center" vertical="center" wrapText="1"/>
      <protection locked="0"/>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9" fontId="0" fillId="0" borderId="10" xfId="71" applyFont="1" applyFill="1" applyBorder="1" applyAlignment="1">
      <alignment horizontal="center" vertical="center"/>
    </xf>
    <xf numFmtId="17" fontId="0" fillId="0" borderId="10" xfId="0" applyNumberFormat="1" applyFill="1" applyBorder="1" applyAlignment="1">
      <alignment vertical="center"/>
    </xf>
    <xf numFmtId="0" fontId="13" fillId="2" borderId="17" xfId="0" applyFont="1" applyFill="1" applyBorder="1" applyAlignment="1" applyProtection="1">
      <alignment horizontal="center" vertical="center" wrapText="1"/>
      <protection/>
    </xf>
    <xf numFmtId="0" fontId="4" fillId="35" borderId="10" xfId="67" applyFont="1" applyFill="1" applyBorder="1" applyAlignment="1" applyProtection="1">
      <alignment horizontal="center" vertical="center" wrapText="1"/>
      <protection locked="0"/>
    </xf>
    <xf numFmtId="0" fontId="4" fillId="35" borderId="10" xfId="67" applyFont="1" applyFill="1" applyBorder="1" applyAlignment="1" applyProtection="1">
      <alignment horizontal="justify" vertical="center" wrapText="1"/>
      <protection locked="0"/>
    </xf>
    <xf numFmtId="0" fontId="4" fillId="35" borderId="10" xfId="67" applyFont="1" applyFill="1" applyBorder="1" applyAlignment="1" applyProtection="1">
      <alignment horizontal="justify" vertical="center" wrapText="1"/>
      <protection/>
    </xf>
    <xf numFmtId="0" fontId="4" fillId="35" borderId="10" xfId="67" applyFont="1" applyFill="1" applyBorder="1" applyAlignment="1" applyProtection="1">
      <alignment horizontal="center" vertical="center" wrapText="1"/>
      <protection/>
    </xf>
    <xf numFmtId="0" fontId="4" fillId="35" borderId="19" xfId="67" applyFont="1" applyFill="1" applyBorder="1" applyAlignment="1" applyProtection="1">
      <alignment horizontal="left" vertical="center" wrapText="1"/>
      <protection/>
    </xf>
    <xf numFmtId="0" fontId="4" fillId="35" borderId="20" xfId="67" applyFont="1" applyFill="1" applyBorder="1" applyAlignment="1" applyProtection="1">
      <alignment horizontal="left" vertical="center" wrapText="1"/>
      <protection/>
    </xf>
    <xf numFmtId="0" fontId="3" fillId="34" borderId="10" xfId="66" applyFont="1" applyFill="1" applyBorder="1" applyAlignment="1">
      <alignment horizontal="center" vertical="center"/>
      <protection/>
    </xf>
    <xf numFmtId="0" fontId="89" fillId="0" borderId="0" xfId="0" applyFont="1" applyAlignment="1" applyProtection="1">
      <alignment/>
      <protection/>
    </xf>
    <xf numFmtId="0" fontId="102" fillId="0" borderId="0" xfId="0" applyFont="1" applyAlignment="1" applyProtection="1">
      <alignment horizontal="center"/>
      <protection/>
    </xf>
    <xf numFmtId="0" fontId="102" fillId="0" borderId="0" xfId="0" applyFont="1" applyAlignment="1" applyProtection="1">
      <alignment/>
      <protection/>
    </xf>
    <xf numFmtId="0" fontId="104" fillId="0" borderId="0" xfId="0" applyFont="1" applyFill="1" applyBorder="1" applyAlignment="1" applyProtection="1">
      <alignment horizontal="center" vertical="center" wrapText="1"/>
      <protection/>
    </xf>
    <xf numFmtId="0" fontId="104" fillId="33" borderId="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2" fillId="0" borderId="10" xfId="66" applyBorder="1" applyAlignment="1">
      <alignment vertical="center" wrapText="1"/>
      <protection/>
    </xf>
    <xf numFmtId="0" fontId="5" fillId="33" borderId="10" xfId="0" applyFont="1" applyFill="1" applyBorder="1" applyAlignment="1">
      <alignment vertical="center" wrapText="1"/>
    </xf>
    <xf numFmtId="0" fontId="15" fillId="0" borderId="10" xfId="0" applyFont="1" applyBorder="1" applyAlignment="1">
      <alignment vertical="center" wrapText="1"/>
    </xf>
    <xf numFmtId="0" fontId="0" fillId="33" borderId="10" xfId="0" applyFont="1" applyFill="1" applyBorder="1" applyAlignment="1">
      <alignment vertical="center" wrapText="1"/>
    </xf>
    <xf numFmtId="0" fontId="0" fillId="0" borderId="10" xfId="0" applyFont="1" applyBorder="1" applyAlignment="1">
      <alignment vertical="center" wrapText="1"/>
    </xf>
    <xf numFmtId="0" fontId="107" fillId="34" borderId="10" xfId="0" applyFont="1" applyFill="1" applyBorder="1" applyAlignment="1">
      <alignment horizontal="center" vertical="center"/>
    </xf>
    <xf numFmtId="0" fontId="108" fillId="0" borderId="10" xfId="0" applyFont="1" applyBorder="1" applyAlignment="1">
      <alignment horizontal="justify" vertical="center"/>
    </xf>
    <xf numFmtId="0" fontId="109" fillId="0" borderId="10" xfId="0" applyFont="1" applyBorder="1" applyAlignment="1">
      <alignment horizontal="justify" vertical="center"/>
    </xf>
    <xf numFmtId="0" fontId="0" fillId="0" borderId="0" xfId="0" applyFill="1" applyAlignment="1">
      <alignment/>
    </xf>
    <xf numFmtId="0" fontId="0" fillId="0" borderId="0" xfId="0" applyBorder="1" applyAlignment="1">
      <alignment/>
    </xf>
    <xf numFmtId="0" fontId="110" fillId="0" borderId="0" xfId="0" applyFont="1" applyAlignment="1">
      <alignment horizontal="center" vertical="center"/>
    </xf>
    <xf numFmtId="0" fontId="110" fillId="0" borderId="0" xfId="0" applyFont="1" applyAlignment="1">
      <alignment horizontal="left" vertical="center" wrapText="1" indent="1"/>
    </xf>
    <xf numFmtId="0" fontId="110" fillId="0" borderId="0" xfId="0" applyFont="1" applyFill="1" applyAlignment="1">
      <alignment horizontal="left" vertical="center" indent="1"/>
    </xf>
    <xf numFmtId="0" fontId="0" fillId="33" borderId="0" xfId="0" applyFill="1" applyAlignment="1">
      <alignment/>
    </xf>
    <xf numFmtId="0" fontId="110" fillId="33" borderId="0" xfId="0" applyFont="1" applyFill="1" applyAlignment="1">
      <alignment horizontal="left" vertical="center" indent="1"/>
    </xf>
    <xf numFmtId="0" fontId="110" fillId="33" borderId="10" xfId="0" applyFont="1" applyFill="1" applyBorder="1" applyAlignment="1">
      <alignment horizontal="center" vertical="center"/>
    </xf>
    <xf numFmtId="0" fontId="110" fillId="33" borderId="10" xfId="0" applyFont="1" applyFill="1" applyBorder="1" applyAlignment="1">
      <alignment horizontal="left" vertical="center" wrapText="1" indent="1"/>
    </xf>
    <xf numFmtId="0" fontId="5" fillId="33" borderId="10" xfId="0" applyFont="1" applyFill="1" applyBorder="1" applyAlignment="1">
      <alignment horizontal="left" vertical="center" wrapText="1" indent="1"/>
    </xf>
    <xf numFmtId="0" fontId="0" fillId="33" borderId="0" xfId="0" applyFill="1" applyBorder="1" applyAlignment="1">
      <alignment/>
    </xf>
    <xf numFmtId="0" fontId="110" fillId="33" borderId="0" xfId="0" applyFont="1" applyFill="1" applyAlignment="1">
      <alignment horizontal="center" vertical="center"/>
    </xf>
    <xf numFmtId="0" fontId="110" fillId="33" borderId="0" xfId="0" applyFont="1" applyFill="1" applyAlignment="1">
      <alignment horizontal="left" vertical="center" wrapText="1" indent="1"/>
    </xf>
    <xf numFmtId="0" fontId="0" fillId="0" borderId="17" xfId="0" applyBorder="1" applyAlignment="1">
      <alignment/>
    </xf>
    <xf numFmtId="0" fontId="0" fillId="0" borderId="10" xfId="0" applyBorder="1" applyAlignment="1">
      <alignment/>
    </xf>
    <xf numFmtId="0" fontId="90" fillId="33" borderId="14" xfId="0" applyFont="1" applyFill="1" applyBorder="1" applyAlignment="1">
      <alignment vertical="center" wrapText="1"/>
    </xf>
    <xf numFmtId="9" fontId="86" fillId="14" borderId="11" xfId="71" applyFont="1" applyFill="1" applyBorder="1" applyAlignment="1">
      <alignment horizontal="center" vertical="center" wrapText="1"/>
    </xf>
    <xf numFmtId="0" fontId="0" fillId="0" borderId="10" xfId="0" applyBorder="1" applyAlignment="1">
      <alignment vertical="center" wrapText="1"/>
    </xf>
    <xf numFmtId="10" fontId="0" fillId="0" borderId="0" xfId="71" applyNumberFormat="1" applyFont="1" applyAlignment="1">
      <alignment/>
    </xf>
    <xf numFmtId="0" fontId="86" fillId="35" borderId="21" xfId="0" applyFont="1" applyFill="1" applyBorder="1" applyAlignment="1">
      <alignment horizontal="center" vertical="center" wrapText="1"/>
    </xf>
    <xf numFmtId="1" fontId="0" fillId="0" borderId="10" xfId="0" applyNumberFormat="1" applyBorder="1" applyAlignment="1">
      <alignment/>
    </xf>
    <xf numFmtId="10" fontId="96" fillId="0" borderId="10" xfId="71" applyNumberFormat="1" applyFont="1" applyFill="1" applyBorder="1" applyAlignment="1" applyProtection="1">
      <alignment horizontal="center" vertical="center"/>
      <protection locked="0"/>
    </xf>
    <xf numFmtId="9" fontId="86" fillId="14" borderId="10" xfId="71" applyFont="1" applyFill="1" applyBorder="1" applyAlignment="1">
      <alignment vertical="center" wrapText="1"/>
    </xf>
    <xf numFmtId="0" fontId="86" fillId="14" borderId="10" xfId="71" applyNumberFormat="1" applyFont="1" applyFill="1" applyBorder="1" applyAlignment="1">
      <alignment horizontal="center" vertical="center" wrapText="1"/>
    </xf>
    <xf numFmtId="0" fontId="5" fillId="0" borderId="0" xfId="0" applyFont="1" applyAlignment="1">
      <alignment/>
    </xf>
    <xf numFmtId="0" fontId="4" fillId="35" borderId="10" xfId="67" applyFont="1" applyFill="1" applyBorder="1" applyAlignment="1" applyProtection="1">
      <alignment horizontal="center" vertical="center" wrapText="1"/>
      <protection locked="0"/>
    </xf>
    <xf numFmtId="0" fontId="4" fillId="35" borderId="10" xfId="67" applyFont="1" applyFill="1" applyBorder="1" applyAlignment="1" applyProtection="1">
      <alignment horizontal="justify" vertical="center" wrapText="1"/>
      <protection locked="0"/>
    </xf>
    <xf numFmtId="0" fontId="4" fillId="35" borderId="10" xfId="67" applyFont="1" applyFill="1" applyBorder="1" applyAlignment="1">
      <alignment horizontal="justify" vertical="center" wrapText="1"/>
      <protection/>
    </xf>
    <xf numFmtId="0" fontId="5" fillId="33" borderId="10" xfId="67" applyFont="1" applyFill="1" applyBorder="1" applyAlignment="1">
      <alignment horizontal="center" vertical="center"/>
      <protection/>
    </xf>
    <xf numFmtId="0" fontId="4" fillId="35" borderId="10" xfId="67" applyFont="1" applyFill="1" applyBorder="1" applyAlignment="1">
      <alignment horizontal="center" vertical="center" wrapText="1"/>
      <protection/>
    </xf>
    <xf numFmtId="0" fontId="97" fillId="34" borderId="10" xfId="0" applyFont="1" applyFill="1" applyBorder="1" applyAlignment="1" applyProtection="1">
      <alignment horizontal="justify" vertical="center" wrapText="1"/>
      <protection/>
    </xf>
    <xf numFmtId="0" fontId="94" fillId="0" borderId="0" xfId="0" applyFont="1" applyAlignment="1">
      <alignment/>
    </xf>
    <xf numFmtId="0" fontId="93" fillId="0" borderId="0" xfId="63" applyFont="1" applyAlignment="1">
      <alignment vertical="center" wrapText="1"/>
      <protection/>
    </xf>
    <xf numFmtId="0" fontId="3" fillId="0" borderId="0" xfId="67" applyFont="1" applyAlignment="1">
      <alignment horizontal="center" vertical="center"/>
      <protection/>
    </xf>
    <xf numFmtId="0" fontId="92" fillId="0" borderId="0" xfId="67" applyFont="1" applyAlignment="1">
      <alignment horizontal="center" vertical="center"/>
      <protection/>
    </xf>
    <xf numFmtId="0" fontId="94" fillId="0" borderId="0" xfId="63" applyFont="1" applyAlignment="1">
      <alignment vertical="center" wrapText="1"/>
      <protection/>
    </xf>
    <xf numFmtId="0" fontId="5" fillId="36" borderId="10" xfId="67" applyFont="1" applyFill="1" applyBorder="1" applyAlignment="1">
      <alignment vertical="center"/>
      <protection/>
    </xf>
    <xf numFmtId="0" fontId="4" fillId="35" borderId="10" xfId="67" applyFont="1" applyFill="1" applyBorder="1" applyAlignment="1">
      <alignment vertical="center" wrapText="1"/>
      <protection/>
    </xf>
    <xf numFmtId="0" fontId="94" fillId="0" borderId="0" xfId="63" applyFont="1" applyAlignment="1">
      <alignment vertical="center"/>
      <protection/>
    </xf>
    <xf numFmtId="0" fontId="4" fillId="35" borderId="10" xfId="67" applyFont="1" applyFill="1" applyBorder="1" applyAlignment="1">
      <alignment vertical="top" wrapText="1"/>
      <protection/>
    </xf>
    <xf numFmtId="0" fontId="4" fillId="35" borderId="10" xfId="67" applyFont="1" applyFill="1" applyBorder="1" applyAlignment="1" applyProtection="1">
      <alignment horizontal="center" vertical="center"/>
      <protection locked="0"/>
    </xf>
    <xf numFmtId="3" fontId="96" fillId="33" borderId="10" xfId="72" applyNumberFormat="1" applyFont="1" applyFill="1" applyBorder="1" applyAlignment="1" applyProtection="1">
      <alignment horizontal="center" vertical="center"/>
      <protection locked="0"/>
    </xf>
    <xf numFmtId="3" fontId="5" fillId="33" borderId="10" xfId="72" applyNumberFormat="1" applyFont="1" applyFill="1" applyBorder="1" applyAlignment="1" applyProtection="1">
      <alignment horizontal="center" vertical="center"/>
      <protection locked="0"/>
    </xf>
    <xf numFmtId="3" fontId="96" fillId="33" borderId="10" xfId="72" applyNumberFormat="1" applyFont="1" applyFill="1" applyBorder="1" applyAlignment="1" applyProtection="1">
      <alignment horizontal="center" vertical="center" wrapText="1"/>
      <protection locked="0"/>
    </xf>
    <xf numFmtId="3" fontId="5" fillId="33" borderId="10" xfId="72" applyNumberFormat="1" applyFont="1" applyFill="1" applyBorder="1" applyAlignment="1" applyProtection="1">
      <alignment horizontal="center" vertical="center" wrapText="1"/>
      <protection locked="0"/>
    </xf>
    <xf numFmtId="10" fontId="89" fillId="0" borderId="10" xfId="71" applyNumberFormat="1" applyFont="1" applyBorder="1" applyAlignment="1" applyProtection="1">
      <alignment horizontal="center" vertical="center" wrapText="1"/>
      <protection locked="0"/>
    </xf>
    <xf numFmtId="14" fontId="5" fillId="0" borderId="10" xfId="67" applyNumberFormat="1" applyFont="1" applyBorder="1" applyAlignment="1">
      <alignment vertical="center" wrapText="1"/>
      <protection/>
    </xf>
    <xf numFmtId="0" fontId="111" fillId="0" borderId="0" xfId="0" applyFont="1" applyAlignment="1">
      <alignment/>
    </xf>
    <xf numFmtId="0" fontId="111" fillId="0" borderId="0" xfId="0" applyFont="1" applyAlignment="1">
      <alignment horizontal="center"/>
    </xf>
    <xf numFmtId="0" fontId="2" fillId="36" borderId="0" xfId="67" applyFill="1" applyAlignment="1">
      <alignment vertical="center"/>
      <protection/>
    </xf>
    <xf numFmtId="0" fontId="2" fillId="36" borderId="0" xfId="67" applyFill="1" applyAlignment="1">
      <alignment vertical="top" wrapText="1"/>
      <protection/>
    </xf>
    <xf numFmtId="9" fontId="3" fillId="36" borderId="0" xfId="72" applyFont="1" applyFill="1" applyAlignment="1" applyProtection="1">
      <alignment vertical="center"/>
      <protection/>
    </xf>
    <xf numFmtId="9" fontId="2" fillId="36" borderId="0" xfId="72" applyFont="1" applyFill="1" applyAlignment="1" applyProtection="1">
      <alignment vertical="center"/>
      <protection/>
    </xf>
    <xf numFmtId="0" fontId="91" fillId="0" borderId="0" xfId="0" applyFont="1" applyAlignment="1" applyProtection="1">
      <alignment horizontal="center"/>
      <protection locked="0"/>
    </xf>
    <xf numFmtId="0" fontId="92" fillId="0" borderId="0" xfId="0" applyFont="1" applyAlignment="1" applyProtection="1">
      <alignment horizontal="center" vertical="center" wrapText="1"/>
      <protection locked="0"/>
    </xf>
    <xf numFmtId="0" fontId="86" fillId="0" borderId="0" xfId="0" applyFont="1" applyAlignment="1">
      <alignment horizontal="center"/>
    </xf>
    <xf numFmtId="0" fontId="102" fillId="0" borderId="13" xfId="0" applyFont="1" applyBorder="1" applyAlignment="1">
      <alignment horizontal="justify" vertical="center" wrapText="1"/>
    </xf>
    <xf numFmtId="0" fontId="102" fillId="0" borderId="0" xfId="0" applyFont="1" applyAlignment="1">
      <alignment vertical="center" wrapText="1"/>
    </xf>
    <xf numFmtId="0" fontId="102" fillId="0" borderId="12" xfId="0" applyFont="1" applyBorder="1" applyAlignment="1">
      <alignment vertical="center" wrapText="1"/>
    </xf>
    <xf numFmtId="0" fontId="102" fillId="0" borderId="0" xfId="0" applyFont="1" applyAlignment="1">
      <alignment horizontal="center" vertical="center" wrapText="1"/>
    </xf>
    <xf numFmtId="0" fontId="86" fillId="0" borderId="0" xfId="0" applyFont="1" applyAlignment="1">
      <alignment horizontal="center" vertical="center" wrapText="1"/>
    </xf>
    <xf numFmtId="0" fontId="0" fillId="0" borderId="10" xfId="0" applyBorder="1" applyAlignment="1">
      <alignment horizontal="center" vertical="center" wrapText="1"/>
    </xf>
    <xf numFmtId="0" fontId="19" fillId="0" borderId="10" xfId="0" applyFont="1" applyBorder="1" applyAlignment="1">
      <alignment horizontal="justify" vertical="center" wrapText="1"/>
    </xf>
    <xf numFmtId="17" fontId="19" fillId="0" borderId="10" xfId="0" applyNumberFormat="1" applyFont="1" applyBorder="1" applyAlignment="1" applyProtection="1">
      <alignment horizontal="right" vertical="center" wrapText="1"/>
      <protection locked="0"/>
    </xf>
    <xf numFmtId="0" fontId="0" fillId="0" borderId="10" xfId="0" applyBorder="1" applyAlignment="1">
      <alignment horizontal="justify" vertical="center" wrapText="1"/>
    </xf>
    <xf numFmtId="17" fontId="0" fillId="0" borderId="10" xfId="0" applyNumberFormat="1" applyBorder="1" applyAlignment="1" applyProtection="1">
      <alignment horizontal="right" vertical="center" wrapText="1"/>
      <protection locked="0"/>
    </xf>
    <xf numFmtId="0" fontId="0" fillId="33" borderId="10" xfId="0" applyFill="1" applyBorder="1" applyAlignment="1">
      <alignment horizontal="justify" vertical="center" wrapText="1"/>
    </xf>
    <xf numFmtId="175" fontId="90" fillId="0" borderId="10" xfId="52" applyFont="1" applyBorder="1" applyAlignment="1" applyProtection="1">
      <alignment vertical="center" wrapText="1"/>
      <protection hidden="1"/>
    </xf>
    <xf numFmtId="175" fontId="97" fillId="33" borderId="10" xfId="52" applyFont="1" applyFill="1" applyBorder="1" applyAlignment="1" applyProtection="1">
      <alignment horizontal="center" vertical="center" wrapText="1"/>
      <protection hidden="1"/>
    </xf>
    <xf numFmtId="9" fontId="105" fillId="0" borderId="10" xfId="0" applyNumberFormat="1" applyFont="1" applyBorder="1" applyAlignment="1" applyProtection="1">
      <alignment horizontal="justify" vertical="center" wrapText="1"/>
      <protection/>
    </xf>
    <xf numFmtId="9" fontId="105" fillId="33" borderId="10" xfId="71" applyFont="1" applyFill="1" applyBorder="1" applyAlignment="1" applyProtection="1">
      <alignment vertical="center" wrapText="1"/>
      <protection/>
    </xf>
    <xf numFmtId="17" fontId="0" fillId="33" borderId="10" xfId="0" applyNumberFormat="1" applyFill="1" applyBorder="1" applyAlignment="1">
      <alignment vertical="center"/>
    </xf>
    <xf numFmtId="10" fontId="0" fillId="0" borderId="10" xfId="71" applyNumberFormat="1" applyFont="1" applyFill="1" applyBorder="1" applyAlignment="1">
      <alignment horizontal="right" vertical="center"/>
    </xf>
    <xf numFmtId="10" fontId="86" fillId="35" borderId="10" xfId="0" applyNumberFormat="1" applyFont="1" applyFill="1" applyBorder="1" applyAlignment="1">
      <alignment horizontal="right" vertical="center" wrapText="1"/>
    </xf>
    <xf numFmtId="0" fontId="72" fillId="41" borderId="0" xfId="0" applyFont="1" applyFill="1" applyBorder="1" applyAlignment="1">
      <alignment horizontal="center"/>
    </xf>
    <xf numFmtId="0" fontId="0" fillId="0" borderId="0" xfId="0" applyBorder="1" applyAlignment="1">
      <alignment horizontal="justify" vertical="center" wrapText="1"/>
    </xf>
    <xf numFmtId="0" fontId="86" fillId="35" borderId="0" xfId="0" applyFont="1" applyFill="1" applyBorder="1" applyAlignment="1">
      <alignment vertical="center" wrapText="1"/>
    </xf>
    <xf numFmtId="0" fontId="72" fillId="0" borderId="0" xfId="0" applyFont="1" applyAlignment="1">
      <alignment horizontal="center" vertical="center"/>
    </xf>
    <xf numFmtId="0" fontId="64" fillId="42" borderId="10" xfId="0" applyFont="1" applyFill="1" applyBorder="1" applyAlignment="1">
      <alignment horizontal="center" vertical="center" wrapText="1"/>
    </xf>
    <xf numFmtId="17" fontId="86" fillId="35" borderId="10" xfId="0" applyNumberFormat="1" applyFont="1" applyFill="1" applyBorder="1" applyAlignment="1">
      <alignment horizontal="center" vertical="center" wrapText="1"/>
    </xf>
    <xf numFmtId="17" fontId="86" fillId="35" borderId="11" xfId="0" applyNumberFormat="1" applyFont="1" applyFill="1" applyBorder="1" applyAlignment="1">
      <alignment horizontal="center" vertical="center" wrapText="1"/>
    </xf>
    <xf numFmtId="0" fontId="0" fillId="42" borderId="10" xfId="0" applyFill="1" applyBorder="1" applyAlignment="1">
      <alignment horizontal="center" vertical="center"/>
    </xf>
    <xf numFmtId="17" fontId="0" fillId="0" borderId="10" xfId="0" applyNumberFormat="1" applyBorder="1" applyAlignment="1">
      <alignment/>
    </xf>
    <xf numFmtId="0" fontId="19" fillId="42" borderId="10" xfId="0" applyFont="1" applyFill="1" applyBorder="1" applyAlignment="1">
      <alignment horizontal="justify" vertical="center" wrapText="1"/>
    </xf>
    <xf numFmtId="0" fontId="0" fillId="0" borderId="10" xfId="0" applyBorder="1" applyAlignment="1">
      <alignment horizontal="left" vertical="center" wrapText="1"/>
    </xf>
    <xf numFmtId="0" fontId="0" fillId="0" borderId="11" xfId="0" applyBorder="1" applyAlignment="1">
      <alignment horizontal="justify" vertical="center" wrapText="1"/>
    </xf>
    <xf numFmtId="10" fontId="0" fillId="0" borderId="10" xfId="71" applyNumberFormat="1" applyFont="1" applyFill="1" applyBorder="1" applyAlignment="1">
      <alignment horizontal="justify" vertical="center" wrapText="1"/>
    </xf>
    <xf numFmtId="10" fontId="0" fillId="0" borderId="10" xfId="0" applyNumberFormat="1" applyBorder="1" applyAlignment="1">
      <alignment horizontal="justify" vertical="center" wrapText="1"/>
    </xf>
    <xf numFmtId="0" fontId="0" fillId="0" borderId="15" xfId="0" applyBorder="1" applyAlignment="1">
      <alignment horizontal="justify" vertical="center" wrapText="1"/>
    </xf>
    <xf numFmtId="10" fontId="0" fillId="0" borderId="10" xfId="71" applyNumberFormat="1" applyFont="1" applyBorder="1" applyAlignment="1">
      <alignment/>
    </xf>
    <xf numFmtId="0" fontId="0" fillId="0" borderId="11" xfId="0" applyBorder="1" applyAlignment="1">
      <alignment vertical="center" wrapText="1"/>
    </xf>
    <xf numFmtId="0" fontId="0" fillId="0" borderId="15" xfId="0" applyBorder="1" applyAlignment="1">
      <alignment vertical="center" wrapText="1"/>
    </xf>
    <xf numFmtId="0" fontId="0" fillId="0" borderId="17" xfId="0" applyBorder="1" applyAlignment="1">
      <alignment horizontal="left" vertical="center" wrapText="1"/>
    </xf>
    <xf numFmtId="0" fontId="0" fillId="0" borderId="17"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64" fillId="42" borderId="0" xfId="0" applyFont="1" applyFill="1" applyAlignment="1">
      <alignment vertical="center" wrapText="1"/>
    </xf>
    <xf numFmtId="0" fontId="86" fillId="35" borderId="0" xfId="0" applyFont="1" applyFill="1" applyAlignment="1">
      <alignment vertical="center" wrapText="1"/>
    </xf>
    <xf numFmtId="10" fontId="86" fillId="35" borderId="10" xfId="0" applyNumberFormat="1" applyFont="1" applyFill="1" applyBorder="1" applyAlignment="1">
      <alignment vertical="center" wrapText="1"/>
    </xf>
    <xf numFmtId="0" fontId="86" fillId="0" borderId="0" xfId="0" applyFont="1" applyAlignment="1">
      <alignment vertical="center" wrapText="1"/>
    </xf>
    <xf numFmtId="10" fontId="0" fillId="0" borderId="10" xfId="0" applyNumberFormat="1" applyBorder="1" applyAlignment="1">
      <alignment/>
    </xf>
    <xf numFmtId="10" fontId="0" fillId="43" borderId="10" xfId="0" applyNumberFormat="1" applyFill="1" applyBorder="1" applyAlignment="1">
      <alignment/>
    </xf>
    <xf numFmtId="10" fontId="0" fillId="44" borderId="10" xfId="0" applyNumberFormat="1" applyFill="1" applyBorder="1" applyAlignment="1">
      <alignment/>
    </xf>
    <xf numFmtId="10" fontId="5" fillId="36" borderId="10" xfId="71" applyNumberFormat="1" applyFont="1" applyFill="1" applyBorder="1" applyAlignment="1" applyProtection="1">
      <alignment horizontal="center" vertical="center"/>
      <protection locked="0"/>
    </xf>
    <xf numFmtId="0" fontId="91" fillId="0" borderId="10" xfId="0" applyFont="1" applyBorder="1" applyAlignment="1">
      <alignment horizontal="justify" vertical="center" wrapText="1"/>
    </xf>
    <xf numFmtId="10" fontId="90" fillId="33" borderId="10" xfId="71" applyNumberFormat="1" applyFont="1" applyFill="1" applyBorder="1" applyAlignment="1" applyProtection="1">
      <alignment horizontal="justify" vertical="center" wrapText="1"/>
      <protection hidden="1"/>
    </xf>
    <xf numFmtId="0" fontId="90" fillId="33" borderId="10" xfId="0" applyFont="1" applyFill="1" applyBorder="1" applyAlignment="1" applyProtection="1">
      <alignment horizontal="justify" vertical="center" wrapText="1"/>
      <protection/>
    </xf>
    <xf numFmtId="0" fontId="90" fillId="33" borderId="14" xfId="0" applyFont="1" applyFill="1" applyBorder="1" applyAlignment="1" applyProtection="1">
      <alignment horizontal="center" vertical="center" wrapText="1"/>
      <protection/>
    </xf>
    <xf numFmtId="0" fontId="90" fillId="33" borderId="21" xfId="0" applyFont="1" applyFill="1" applyBorder="1" applyAlignment="1" applyProtection="1">
      <alignment horizontal="center" vertical="center" wrapText="1"/>
      <protection/>
    </xf>
    <xf numFmtId="0" fontId="90" fillId="33" borderId="17" xfId="0" applyFont="1" applyFill="1" applyBorder="1" applyAlignment="1" applyProtection="1">
      <alignment horizontal="center" vertical="center" wrapText="1"/>
      <protection/>
    </xf>
    <xf numFmtId="0" fontId="90" fillId="33" borderId="14" xfId="0" applyFont="1" applyFill="1" applyBorder="1" applyAlignment="1">
      <alignment horizontal="center" vertical="center" wrapText="1"/>
    </xf>
    <xf numFmtId="0" fontId="90" fillId="33" borderId="21" xfId="0" applyFont="1" applyFill="1" applyBorder="1" applyAlignment="1">
      <alignment horizontal="center" vertical="center" wrapText="1"/>
    </xf>
    <xf numFmtId="0" fontId="90" fillId="33" borderId="17" xfId="0" applyFont="1" applyFill="1" applyBorder="1" applyAlignment="1">
      <alignment horizontal="center" vertical="center" wrapText="1"/>
    </xf>
    <xf numFmtId="9" fontId="97" fillId="34" borderId="10" xfId="0" applyNumberFormat="1" applyFont="1" applyFill="1" applyBorder="1" applyAlignment="1" applyProtection="1">
      <alignment horizontal="justify" vertical="center" wrapText="1"/>
      <protection/>
    </xf>
    <xf numFmtId="0" fontId="97" fillId="34" borderId="10" xfId="0" applyFont="1" applyFill="1" applyBorder="1" applyAlignment="1" applyProtection="1">
      <alignment horizontal="justify" vertical="center" wrapText="1"/>
      <protection/>
    </xf>
    <xf numFmtId="0" fontId="7" fillId="0" borderId="10" xfId="63" applyFont="1" applyFill="1" applyBorder="1" applyAlignment="1" applyProtection="1">
      <alignment horizontal="justify" vertical="center" wrapText="1"/>
      <protection locked="0"/>
    </xf>
    <xf numFmtId="0" fontId="6" fillId="2" borderId="10" xfId="63" applyFont="1" applyFill="1" applyBorder="1" applyAlignment="1" applyProtection="1">
      <alignment horizontal="center" vertical="center" wrapText="1"/>
      <protection/>
    </xf>
    <xf numFmtId="0" fontId="0" fillId="0" borderId="14"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2" borderId="14" xfId="63" applyFont="1" applyFill="1" applyBorder="1" applyAlignment="1" applyProtection="1">
      <alignment horizontal="center" vertical="center" wrapText="1"/>
      <protection/>
    </xf>
    <xf numFmtId="0" fontId="6" fillId="2" borderId="17" xfId="63" applyFont="1" applyFill="1" applyBorder="1" applyAlignment="1" applyProtection="1">
      <alignment horizontal="center" vertical="center" wrapText="1"/>
      <protection/>
    </xf>
    <xf numFmtId="0" fontId="6" fillId="2" borderId="24" xfId="63" applyFont="1" applyFill="1" applyBorder="1" applyAlignment="1" applyProtection="1">
      <alignment horizontal="center" vertical="center" wrapText="1"/>
      <protection/>
    </xf>
    <xf numFmtId="0" fontId="6" fillId="2" borderId="25" xfId="63" applyFont="1" applyFill="1" applyBorder="1" applyAlignment="1" applyProtection="1">
      <alignment horizontal="center" vertical="center" wrapText="1"/>
      <protection/>
    </xf>
    <xf numFmtId="0" fontId="98" fillId="33" borderId="13" xfId="0" applyFont="1" applyFill="1" applyBorder="1" applyAlignment="1" applyProtection="1">
      <alignment horizontal="center" vertical="center" wrapText="1"/>
      <protection/>
    </xf>
    <xf numFmtId="0" fontId="98" fillId="33" borderId="26" xfId="0" applyFont="1" applyFill="1" applyBorder="1" applyAlignment="1" applyProtection="1">
      <alignment horizontal="center" vertical="center" wrapText="1"/>
      <protection/>
    </xf>
    <xf numFmtId="0" fontId="98" fillId="33" borderId="27" xfId="0" applyFont="1" applyFill="1" applyBorder="1" applyAlignment="1" applyProtection="1">
      <alignment horizontal="center" vertical="center" wrapText="1"/>
      <protection/>
    </xf>
    <xf numFmtId="0" fontId="6" fillId="45" borderId="11" xfId="0" applyFont="1" applyFill="1" applyBorder="1" applyAlignment="1" applyProtection="1">
      <alignment horizontal="center" vertical="center"/>
      <protection/>
    </xf>
    <xf numFmtId="0" fontId="6" fillId="45" borderId="28" xfId="0" applyFont="1" applyFill="1" applyBorder="1" applyAlignment="1" applyProtection="1">
      <alignment horizontal="center" vertical="center"/>
      <protection/>
    </xf>
    <xf numFmtId="0" fontId="6" fillId="45" borderId="15" xfId="0" applyFont="1" applyFill="1" applyBorder="1" applyAlignment="1" applyProtection="1">
      <alignment horizontal="center" vertical="center"/>
      <protection/>
    </xf>
    <xf numFmtId="0" fontId="6" fillId="2" borderId="24" xfId="63" applyFont="1" applyFill="1" applyBorder="1" applyAlignment="1" applyProtection="1">
      <alignment horizontal="center" vertical="center" wrapText="1"/>
      <protection hidden="1"/>
    </xf>
    <xf numFmtId="0" fontId="6" fillId="2" borderId="25" xfId="63" applyFont="1" applyFill="1" applyBorder="1" applyAlignment="1" applyProtection="1">
      <alignment horizontal="center" vertical="center" wrapText="1"/>
      <protection hidden="1"/>
    </xf>
    <xf numFmtId="0" fontId="6" fillId="2" borderId="29" xfId="63" applyFont="1" applyFill="1" applyBorder="1" applyAlignment="1" applyProtection="1">
      <alignment horizontal="center" vertical="center" wrapText="1"/>
      <protection hidden="1"/>
    </xf>
    <xf numFmtId="0" fontId="6" fillId="2" borderId="10" xfId="0" applyFont="1" applyFill="1" applyBorder="1" applyAlignment="1" applyProtection="1">
      <alignment horizontal="center" vertical="center" wrapText="1"/>
      <protection hidden="1"/>
    </xf>
    <xf numFmtId="0" fontId="0" fillId="33" borderId="30" xfId="0" applyFill="1" applyBorder="1" applyAlignment="1" applyProtection="1">
      <alignment horizontal="center"/>
      <protection/>
    </xf>
    <xf numFmtId="0" fontId="0" fillId="33" borderId="31" xfId="0" applyFill="1" applyBorder="1" applyAlignment="1" applyProtection="1">
      <alignment horizontal="center"/>
      <protection/>
    </xf>
    <xf numFmtId="0" fontId="0" fillId="33" borderId="32" xfId="0" applyFill="1" applyBorder="1" applyAlignment="1" applyProtection="1">
      <alignment horizontal="center"/>
      <protection/>
    </xf>
    <xf numFmtId="0" fontId="0" fillId="33" borderId="33" xfId="0" applyFill="1" applyBorder="1" applyAlignment="1" applyProtection="1">
      <alignment horizontal="center"/>
      <protection/>
    </xf>
    <xf numFmtId="0" fontId="0" fillId="33" borderId="34" xfId="0" applyFill="1" applyBorder="1" applyAlignment="1" applyProtection="1">
      <alignment horizontal="center"/>
      <protection/>
    </xf>
    <xf numFmtId="0" fontId="0" fillId="33" borderId="35" xfId="0" applyFill="1" applyBorder="1" applyAlignment="1" applyProtection="1">
      <alignment horizontal="center"/>
      <protection/>
    </xf>
    <xf numFmtId="0" fontId="90" fillId="0" borderId="10" xfId="0" applyFont="1" applyBorder="1" applyAlignment="1" applyProtection="1">
      <alignment horizontal="center" vertical="center" wrapText="1"/>
      <protection/>
    </xf>
    <xf numFmtId="0" fontId="104" fillId="0" borderId="13" xfId="0" applyFont="1" applyBorder="1" applyAlignment="1" applyProtection="1">
      <alignment horizontal="center" vertical="center" wrapText="1"/>
      <protection/>
    </xf>
    <xf numFmtId="0" fontId="104" fillId="0" borderId="27" xfId="0" applyFont="1" applyBorder="1" applyAlignment="1" applyProtection="1">
      <alignment horizontal="center" vertical="center" wrapText="1"/>
      <protection/>
    </xf>
    <xf numFmtId="0" fontId="104" fillId="33" borderId="13" xfId="0" applyFont="1" applyFill="1" applyBorder="1" applyAlignment="1" applyProtection="1">
      <alignment horizontal="center" vertical="center" wrapText="1"/>
      <protection/>
    </xf>
    <xf numFmtId="0" fontId="104" fillId="33" borderId="26" xfId="0" applyFont="1" applyFill="1" applyBorder="1" applyAlignment="1" applyProtection="1">
      <alignment horizontal="center" vertical="center" wrapText="1"/>
      <protection/>
    </xf>
    <xf numFmtId="0" fontId="104" fillId="33" borderId="27" xfId="0" applyFont="1" applyFill="1" applyBorder="1" applyAlignment="1" applyProtection="1">
      <alignment horizontal="center" vertical="center" wrapText="1"/>
      <protection/>
    </xf>
    <xf numFmtId="0" fontId="104" fillId="0" borderId="26" xfId="0" applyFont="1" applyBorder="1" applyAlignment="1" applyProtection="1">
      <alignment horizontal="center" vertical="center" wrapText="1"/>
      <protection/>
    </xf>
    <xf numFmtId="0" fontId="13" fillId="45" borderId="10" xfId="0" applyFont="1" applyFill="1" applyBorder="1" applyAlignment="1" applyProtection="1">
      <alignment horizontal="center" vertical="center" wrapText="1"/>
      <protection/>
    </xf>
    <xf numFmtId="0" fontId="13" fillId="35" borderId="11" xfId="0" applyFont="1" applyFill="1" applyBorder="1" applyAlignment="1" applyProtection="1">
      <alignment horizontal="center" vertical="center" wrapText="1"/>
      <protection/>
    </xf>
    <xf numFmtId="0" fontId="13" fillId="35" borderId="28" xfId="0" applyFont="1" applyFill="1" applyBorder="1" applyAlignment="1" applyProtection="1">
      <alignment horizontal="center" vertical="center" wrapText="1"/>
      <protection/>
    </xf>
    <xf numFmtId="0" fontId="13" fillId="35" borderId="15" xfId="0" applyFont="1" applyFill="1" applyBorder="1" applyAlignment="1" applyProtection="1">
      <alignment horizontal="center" vertical="center" wrapText="1"/>
      <protection/>
    </xf>
    <xf numFmtId="0" fontId="103" fillId="0" borderId="10" xfId="0" applyFont="1" applyFill="1" applyBorder="1" applyAlignment="1" applyProtection="1">
      <alignment horizontal="center"/>
      <protection/>
    </xf>
    <xf numFmtId="0" fontId="104" fillId="0" borderId="11" xfId="0" applyFont="1" applyBorder="1" applyAlignment="1">
      <alignment horizontal="center" vertical="center" wrapText="1"/>
    </xf>
    <xf numFmtId="0" fontId="104" fillId="0" borderId="28" xfId="0" applyFont="1" applyBorder="1" applyAlignment="1">
      <alignment horizontal="center" vertical="center" wrapText="1"/>
    </xf>
    <xf numFmtId="0" fontId="104" fillId="0" borderId="15" xfId="0" applyFont="1" applyBorder="1" applyAlignment="1">
      <alignment horizontal="center" vertical="center" wrapText="1"/>
    </xf>
    <xf numFmtId="0" fontId="104" fillId="33" borderId="11" xfId="0" applyFont="1" applyFill="1" applyBorder="1" applyAlignment="1">
      <alignment horizontal="center" vertical="center"/>
    </xf>
    <xf numFmtId="0" fontId="104" fillId="33" borderId="28" xfId="0" applyFont="1" applyFill="1" applyBorder="1" applyAlignment="1">
      <alignment horizontal="center" vertical="center"/>
    </xf>
    <xf numFmtId="0" fontId="104" fillId="33" borderId="15" xfId="0" applyFont="1" applyFill="1" applyBorder="1" applyAlignment="1">
      <alignment horizontal="center" vertical="center"/>
    </xf>
    <xf numFmtId="0" fontId="104" fillId="33" borderId="10" xfId="0" applyFont="1" applyFill="1" applyBorder="1" applyAlignment="1">
      <alignment horizontal="center" vertical="center"/>
    </xf>
    <xf numFmtId="0" fontId="98" fillId="0" borderId="10" xfId="67" applyFont="1" applyFill="1" applyBorder="1" applyAlignment="1">
      <alignment horizontal="center" vertical="center"/>
      <protection/>
    </xf>
    <xf numFmtId="0" fontId="102" fillId="8" borderId="10" xfId="67" applyFont="1" applyFill="1" applyBorder="1" applyAlignment="1">
      <alignment horizontal="center" vertical="center"/>
      <protection/>
    </xf>
    <xf numFmtId="0" fontId="112" fillId="0" borderId="10" xfId="0" applyFont="1" applyBorder="1" applyAlignment="1" applyProtection="1">
      <alignment horizontal="center"/>
      <protection locked="0"/>
    </xf>
    <xf numFmtId="0" fontId="98" fillId="0" borderId="11" xfId="0" applyFont="1" applyFill="1" applyBorder="1" applyAlignment="1" applyProtection="1">
      <alignment horizontal="center" vertical="center" wrapText="1"/>
      <protection locked="0"/>
    </xf>
    <xf numFmtId="0" fontId="98" fillId="0" borderId="28" xfId="0" applyFont="1" applyFill="1" applyBorder="1" applyAlignment="1" applyProtection="1">
      <alignment horizontal="center" vertical="center" wrapText="1"/>
      <protection locked="0"/>
    </xf>
    <xf numFmtId="0" fontId="98" fillId="0" borderId="15" xfId="0" applyFont="1" applyFill="1" applyBorder="1" applyAlignment="1" applyProtection="1">
      <alignment horizontal="center" vertical="center" wrapText="1"/>
      <protection locked="0"/>
    </xf>
    <xf numFmtId="0" fontId="98" fillId="0" borderId="10" xfId="0" applyFont="1" applyBorder="1" applyAlignment="1" applyProtection="1">
      <alignment horizontal="center" vertical="center" wrapText="1"/>
      <protection locked="0"/>
    </xf>
    <xf numFmtId="0" fontId="98" fillId="0" borderId="11" xfId="0" applyFont="1" applyBorder="1" applyAlignment="1" applyProtection="1">
      <alignment horizontal="center" vertical="center" wrapText="1"/>
      <protection locked="0"/>
    </xf>
    <xf numFmtId="0" fontId="98" fillId="0" borderId="28" xfId="0" applyFont="1" applyBorder="1" applyAlignment="1" applyProtection="1">
      <alignment horizontal="center" vertical="center" wrapText="1"/>
      <protection locked="0"/>
    </xf>
    <xf numFmtId="0" fontId="98" fillId="0" borderId="15" xfId="0" applyFont="1" applyBorder="1" applyAlignment="1" applyProtection="1">
      <alignment horizontal="center" vertical="center" wrapText="1"/>
      <protection locked="0"/>
    </xf>
    <xf numFmtId="0" fontId="6" fillId="36" borderId="10" xfId="67" applyFont="1" applyFill="1" applyBorder="1" applyAlignment="1" applyProtection="1">
      <alignment horizontal="center" vertical="center"/>
      <protection/>
    </xf>
    <xf numFmtId="0" fontId="5" fillId="36" borderId="11" xfId="67" applyFont="1" applyFill="1" applyBorder="1" applyAlignment="1">
      <alignment horizontal="center" vertical="center"/>
      <protection/>
    </xf>
    <xf numFmtId="0" fontId="5" fillId="36" borderId="15" xfId="67" applyFont="1" applyFill="1" applyBorder="1" applyAlignment="1">
      <alignment horizontal="center" vertical="center"/>
      <protection/>
    </xf>
    <xf numFmtId="0" fontId="4" fillId="35" borderId="11" xfId="67" applyFont="1" applyFill="1" applyBorder="1" applyAlignment="1">
      <alignment horizontal="left" vertical="center" wrapText="1"/>
      <protection/>
    </xf>
    <xf numFmtId="0" fontId="4" fillId="35" borderId="15" xfId="67" applyFont="1" applyFill="1" applyBorder="1" applyAlignment="1">
      <alignment horizontal="left" vertical="center" wrapText="1"/>
      <protection/>
    </xf>
    <xf numFmtId="0" fontId="5" fillId="33" borderId="11" xfId="67" applyFont="1" applyFill="1" applyBorder="1" applyAlignment="1">
      <alignment horizontal="center" vertical="center"/>
      <protection/>
    </xf>
    <xf numFmtId="0" fontId="5" fillId="33" borderId="28" xfId="67" applyFont="1" applyFill="1" applyBorder="1" applyAlignment="1">
      <alignment horizontal="center" vertical="center"/>
      <protection/>
    </xf>
    <xf numFmtId="0" fontId="5" fillId="33" borderId="15" xfId="67" applyFont="1" applyFill="1" applyBorder="1" applyAlignment="1">
      <alignment horizontal="center" vertical="center"/>
      <protection/>
    </xf>
    <xf numFmtId="0" fontId="5" fillId="0" borderId="10" xfId="67" applyFont="1" applyBorder="1" applyAlignment="1">
      <alignment horizontal="center" vertical="center" wrapText="1"/>
      <protection/>
    </xf>
    <xf numFmtId="0" fontId="4" fillId="35" borderId="11" xfId="67" applyFont="1" applyFill="1" applyBorder="1" applyAlignment="1">
      <alignment horizontal="center" vertical="center" wrapText="1"/>
      <protection/>
    </xf>
    <xf numFmtId="0" fontId="4" fillId="35" borderId="15" xfId="67" applyFont="1" applyFill="1" applyBorder="1" applyAlignment="1">
      <alignment horizontal="center" vertical="center" wrapText="1"/>
      <protection/>
    </xf>
    <xf numFmtId="1" fontId="5" fillId="33" borderId="10" xfId="56" applyNumberFormat="1" applyFont="1" applyFill="1" applyBorder="1" applyAlignment="1">
      <alignment horizontal="center" vertical="center" wrapText="1"/>
    </xf>
    <xf numFmtId="9" fontId="5" fillId="36" borderId="10" xfId="72" applyFont="1" applyFill="1" applyBorder="1" applyAlignment="1">
      <alignment horizontal="center" vertical="center"/>
    </xf>
    <xf numFmtId="0" fontId="4" fillId="35" borderId="10" xfId="67" applyFont="1" applyFill="1" applyBorder="1" applyAlignment="1">
      <alignment horizontal="center" vertical="center" wrapText="1"/>
      <protection/>
    </xf>
    <xf numFmtId="0" fontId="4" fillId="33" borderId="11" xfId="72" applyNumberFormat="1" applyFont="1" applyFill="1" applyBorder="1" applyAlignment="1">
      <alignment horizontal="center" vertical="center" wrapText="1"/>
    </xf>
    <xf numFmtId="0" fontId="4" fillId="33" borderId="28" xfId="72" applyNumberFormat="1" applyFont="1" applyFill="1" applyBorder="1" applyAlignment="1">
      <alignment horizontal="center" vertical="center" wrapText="1"/>
    </xf>
    <xf numFmtId="0" fontId="4" fillId="33" borderId="15" xfId="72" applyNumberFormat="1" applyFont="1" applyFill="1" applyBorder="1" applyAlignment="1">
      <alignment horizontal="center" vertical="center" wrapText="1"/>
    </xf>
    <xf numFmtId="0" fontId="5" fillId="0" borderId="10" xfId="67" applyFont="1" applyFill="1" applyBorder="1" applyAlignment="1">
      <alignment horizontal="left" vertical="center" wrapText="1"/>
      <protection/>
    </xf>
    <xf numFmtId="0" fontId="5" fillId="0" borderId="10" xfId="67" applyFont="1" applyFill="1" applyBorder="1" applyAlignment="1">
      <alignment horizontal="center" vertical="center"/>
      <protection/>
    </xf>
    <xf numFmtId="0" fontId="5" fillId="33" borderId="10" xfId="67" applyFont="1" applyFill="1" applyBorder="1" applyAlignment="1">
      <alignment horizontal="center" vertical="center" wrapText="1"/>
      <protection/>
    </xf>
    <xf numFmtId="49" fontId="5" fillId="36" borderId="10" xfId="67" applyNumberFormat="1" applyFont="1" applyFill="1" applyBorder="1" applyAlignment="1">
      <alignment horizontal="center" vertical="center"/>
      <protection/>
    </xf>
    <xf numFmtId="0" fontId="5" fillId="33" borderId="11" xfId="63" applyFont="1" applyFill="1" applyBorder="1" applyAlignment="1" applyProtection="1">
      <alignment horizontal="justify" vertical="center" wrapText="1"/>
      <protection/>
    </xf>
    <xf numFmtId="0" fontId="5" fillId="33" borderId="28" xfId="63" applyFont="1" applyFill="1" applyBorder="1" applyAlignment="1" applyProtection="1">
      <alignment horizontal="justify" vertical="center" wrapText="1"/>
      <protection/>
    </xf>
    <xf numFmtId="0" fontId="5" fillId="33" borderId="15" xfId="63" applyFont="1" applyFill="1" applyBorder="1" applyAlignment="1" applyProtection="1">
      <alignment horizontal="justify" vertical="center" wrapText="1"/>
      <protection/>
    </xf>
    <xf numFmtId="0" fontId="5" fillId="33" borderId="10" xfId="67" applyFont="1" applyFill="1" applyBorder="1" applyAlignment="1" applyProtection="1">
      <alignment horizontal="center" vertical="center" wrapText="1"/>
      <protection locked="0"/>
    </xf>
    <xf numFmtId="0" fontId="8" fillId="33" borderId="10" xfId="67" applyFont="1" applyFill="1" applyBorder="1" applyAlignment="1">
      <alignment horizontal="center" vertical="center"/>
      <protection/>
    </xf>
    <xf numFmtId="14" fontId="5" fillId="36" borderId="10" xfId="67" applyNumberFormat="1" applyFont="1" applyFill="1" applyBorder="1" applyAlignment="1">
      <alignment horizontal="center" vertical="center" wrapText="1"/>
      <protection/>
    </xf>
    <xf numFmtId="0" fontId="5" fillId="33" borderId="10" xfId="67" applyFont="1" applyFill="1" applyBorder="1" applyAlignment="1">
      <alignment horizontal="center" vertical="center"/>
      <protection/>
    </xf>
    <xf numFmtId="0" fontId="4" fillId="35" borderId="14" xfId="67" applyFont="1" applyFill="1" applyBorder="1" applyAlignment="1">
      <alignment horizontal="center" vertical="center" wrapText="1"/>
      <protection/>
    </xf>
    <xf numFmtId="0" fontId="4" fillId="35" borderId="17" xfId="67" applyFont="1" applyFill="1" applyBorder="1" applyAlignment="1">
      <alignment horizontal="center" vertical="center" wrapText="1"/>
      <protection/>
    </xf>
    <xf numFmtId="0" fontId="5" fillId="36" borderId="10" xfId="63" applyFont="1" applyFill="1" applyBorder="1" applyAlignment="1" applyProtection="1">
      <alignment horizontal="center" vertical="center"/>
      <protection/>
    </xf>
    <xf numFmtId="0" fontId="102" fillId="0" borderId="10" xfId="67" applyFont="1" applyFill="1" applyBorder="1" applyAlignment="1">
      <alignment horizontal="center" vertical="center"/>
      <protection/>
    </xf>
    <xf numFmtId="0" fontId="89" fillId="0" borderId="11" xfId="67" applyFont="1" applyBorder="1" applyAlignment="1">
      <alignment horizontal="center" vertical="center" wrapText="1"/>
      <protection/>
    </xf>
    <xf numFmtId="0" fontId="102" fillId="0" borderId="28" xfId="67" applyFont="1" applyBorder="1" applyAlignment="1">
      <alignment horizontal="center" vertical="center" wrapText="1"/>
      <protection/>
    </xf>
    <xf numFmtId="0" fontId="102" fillId="0" borderId="15" xfId="67" applyFont="1" applyBorder="1" applyAlignment="1">
      <alignment horizontal="center" vertical="center" wrapText="1"/>
      <protection/>
    </xf>
    <xf numFmtId="0" fontId="4" fillId="35" borderId="10" xfId="67" applyFont="1" applyFill="1" applyBorder="1" applyAlignment="1">
      <alignment horizontal="justify" vertical="center" wrapText="1"/>
      <protection/>
    </xf>
    <xf numFmtId="0" fontId="4" fillId="35" borderId="10" xfId="67" applyFont="1" applyFill="1" applyBorder="1" applyAlignment="1" applyProtection="1">
      <alignment horizontal="center" vertical="center" wrapText="1"/>
      <protection locked="0"/>
    </xf>
    <xf numFmtId="17" fontId="5" fillId="33" borderId="10" xfId="67" applyNumberFormat="1" applyFont="1" applyFill="1" applyBorder="1" applyAlignment="1" applyProtection="1">
      <alignment horizontal="center" vertical="center" wrapText="1"/>
      <protection locked="0"/>
    </xf>
    <xf numFmtId="0" fontId="5" fillId="36" borderId="24" xfId="67" applyFont="1" applyFill="1" applyBorder="1" applyAlignment="1" applyProtection="1">
      <alignment horizontal="center" vertical="center" wrapText="1"/>
      <protection locked="0"/>
    </xf>
    <xf numFmtId="0" fontId="5" fillId="36" borderId="25" xfId="67" applyFont="1" applyFill="1" applyBorder="1" applyAlignment="1" applyProtection="1">
      <alignment horizontal="center" vertical="center" wrapText="1"/>
      <protection locked="0"/>
    </xf>
    <xf numFmtId="0" fontId="5" fillId="36" borderId="29" xfId="67" applyFont="1" applyFill="1" applyBorder="1" applyAlignment="1" applyProtection="1">
      <alignment horizontal="center" vertical="center" wrapText="1"/>
      <protection locked="0"/>
    </xf>
    <xf numFmtId="0" fontId="5" fillId="36" borderId="22" xfId="67" applyFont="1" applyFill="1" applyBorder="1" applyAlignment="1" applyProtection="1">
      <alignment horizontal="center" vertical="center" wrapText="1"/>
      <protection locked="0"/>
    </xf>
    <xf numFmtId="0" fontId="5" fillId="36" borderId="36" xfId="67" applyFont="1" applyFill="1" applyBorder="1" applyAlignment="1" applyProtection="1">
      <alignment horizontal="center" vertical="center" wrapText="1"/>
      <protection locked="0"/>
    </xf>
    <xf numFmtId="0" fontId="5" fillId="36" borderId="23" xfId="67" applyFont="1" applyFill="1" applyBorder="1" applyAlignment="1" applyProtection="1">
      <alignment horizontal="center" vertical="center" wrapText="1"/>
      <protection locked="0"/>
    </xf>
    <xf numFmtId="0" fontId="2" fillId="36" borderId="10" xfId="67" applyFont="1" applyFill="1" applyBorder="1" applyAlignment="1">
      <alignment horizontal="center" vertical="center"/>
      <protection/>
    </xf>
    <xf numFmtId="0" fontId="4" fillId="35" borderId="10" xfId="67" applyFont="1" applyFill="1" applyBorder="1" applyAlignment="1">
      <alignment horizontal="justify" vertical="center"/>
      <protection/>
    </xf>
    <xf numFmtId="0" fontId="5" fillId="33" borderId="11" xfId="67" applyFont="1" applyFill="1" applyBorder="1" applyAlignment="1" applyProtection="1">
      <alignment horizontal="center" vertical="center"/>
      <protection/>
    </xf>
    <xf numFmtId="0" fontId="5" fillId="33" borderId="28" xfId="67" applyFont="1" applyFill="1" applyBorder="1" applyAlignment="1" applyProtection="1">
      <alignment horizontal="center" vertical="center"/>
      <protection/>
    </xf>
    <xf numFmtId="0" fontId="5" fillId="33" borderId="37" xfId="67" applyFont="1" applyFill="1" applyBorder="1" applyAlignment="1" applyProtection="1">
      <alignment horizontal="center" vertical="center"/>
      <protection/>
    </xf>
    <xf numFmtId="0" fontId="4" fillId="35" borderId="10" xfId="67" applyFont="1" applyFill="1" applyBorder="1" applyAlignment="1" applyProtection="1">
      <alignment horizontal="justify" vertical="center" wrapText="1"/>
      <protection locked="0"/>
    </xf>
    <xf numFmtId="0" fontId="92" fillId="0" borderId="13" xfId="0" applyFont="1" applyFill="1" applyBorder="1" applyAlignment="1" applyProtection="1">
      <alignment horizontal="center" vertical="center" wrapText="1"/>
      <protection locked="0"/>
    </xf>
    <xf numFmtId="0" fontId="92" fillId="0" borderId="26" xfId="0" applyFont="1" applyFill="1" applyBorder="1" applyAlignment="1" applyProtection="1">
      <alignment horizontal="center" vertical="center" wrapText="1"/>
      <protection locked="0"/>
    </xf>
    <xf numFmtId="0" fontId="92" fillId="0" borderId="27" xfId="0" applyFont="1" applyFill="1" applyBorder="1" applyAlignment="1" applyProtection="1">
      <alignment horizontal="center" vertical="center" wrapText="1"/>
      <protection locked="0"/>
    </xf>
    <xf numFmtId="0" fontId="0" fillId="0" borderId="0" xfId="0" applyBorder="1" applyAlignment="1">
      <alignment horizontal="center"/>
    </xf>
    <xf numFmtId="0" fontId="92" fillId="0" borderId="13" xfId="0" applyFont="1" applyBorder="1" applyAlignment="1" applyProtection="1">
      <alignment horizontal="center" vertical="center" wrapText="1"/>
      <protection locked="0"/>
    </xf>
    <xf numFmtId="0" fontId="92" fillId="0" borderId="26" xfId="0" applyFont="1" applyBorder="1" applyAlignment="1" applyProtection="1">
      <alignment horizontal="center" vertical="center" wrapText="1"/>
      <protection locked="0"/>
    </xf>
    <xf numFmtId="0" fontId="92" fillId="0" borderId="27" xfId="0" applyFont="1" applyBorder="1" applyAlignment="1" applyProtection="1">
      <alignment horizontal="center" vertical="center" wrapText="1"/>
      <protection locked="0"/>
    </xf>
    <xf numFmtId="0" fontId="86" fillId="14" borderId="11" xfId="0" applyFont="1" applyFill="1" applyBorder="1" applyAlignment="1">
      <alignment horizontal="center" vertical="center" wrapText="1"/>
    </xf>
    <xf numFmtId="0" fontId="86" fillId="14" borderId="15" xfId="0" applyFont="1" applyFill="1" applyBorder="1" applyAlignment="1">
      <alignment horizontal="center" vertical="center" wrapText="1"/>
    </xf>
    <xf numFmtId="0" fontId="89" fillId="0" borderId="13" xfId="0" applyFont="1" applyBorder="1" applyAlignment="1" applyProtection="1">
      <alignment horizontal="center" vertical="center" wrapText="1"/>
      <protection/>
    </xf>
    <xf numFmtId="0" fontId="89" fillId="0" borderId="26" xfId="0" applyFont="1" applyBorder="1" applyAlignment="1" applyProtection="1">
      <alignment horizontal="center" vertical="center" wrapText="1"/>
      <protection/>
    </xf>
    <xf numFmtId="0" fontId="89" fillId="0" borderId="27" xfId="0" applyFont="1" applyBorder="1" applyAlignment="1" applyProtection="1">
      <alignment horizontal="center" vertical="center" wrapText="1"/>
      <protection/>
    </xf>
    <xf numFmtId="0" fontId="89" fillId="33" borderId="13" xfId="0" applyFont="1" applyFill="1" applyBorder="1" applyAlignment="1" applyProtection="1">
      <alignment horizontal="center" vertical="center" wrapText="1"/>
      <protection/>
    </xf>
    <xf numFmtId="0" fontId="89" fillId="33" borderId="26" xfId="0" applyFont="1" applyFill="1" applyBorder="1" applyAlignment="1" applyProtection="1">
      <alignment horizontal="center" vertical="center" wrapText="1"/>
      <protection/>
    </xf>
    <xf numFmtId="0" fontId="89" fillId="33" borderId="27" xfId="0" applyFont="1" applyFill="1" applyBorder="1" applyAlignment="1" applyProtection="1">
      <alignment horizontal="center" vertical="center" wrapText="1"/>
      <protection/>
    </xf>
    <xf numFmtId="0" fontId="89" fillId="33" borderId="13" xfId="0" applyFont="1" applyFill="1" applyBorder="1" applyAlignment="1" applyProtection="1">
      <alignment horizontal="justify" vertical="center" wrapText="1"/>
      <protection/>
    </xf>
    <xf numFmtId="0" fontId="89" fillId="33" borderId="26" xfId="0" applyFont="1" applyFill="1" applyBorder="1" applyAlignment="1" applyProtection="1">
      <alignment horizontal="justify" vertical="center" wrapText="1"/>
      <protection/>
    </xf>
    <xf numFmtId="0" fontId="89" fillId="33" borderId="27" xfId="0" applyFont="1" applyFill="1" applyBorder="1" applyAlignment="1" applyProtection="1">
      <alignment horizontal="justify" vertical="center" wrapText="1"/>
      <protection/>
    </xf>
    <xf numFmtId="0" fontId="113" fillId="46" borderId="11" xfId="0" applyFont="1" applyFill="1" applyBorder="1" applyAlignment="1">
      <alignment horizontal="center"/>
    </xf>
    <xf numFmtId="0" fontId="113" fillId="46" borderId="28" xfId="0" applyFont="1" applyFill="1" applyBorder="1" applyAlignment="1">
      <alignment horizontal="center"/>
    </xf>
    <xf numFmtId="0" fontId="113" fillId="46" borderId="15" xfId="0" applyFont="1" applyFill="1" applyBorder="1" applyAlignment="1">
      <alignment horizontal="center"/>
    </xf>
    <xf numFmtId="17" fontId="19" fillId="0" borderId="14" xfId="0" applyNumberFormat="1" applyFont="1" applyBorder="1" applyAlignment="1" applyProtection="1">
      <alignment horizontal="center" vertical="center" wrapText="1"/>
      <protection locked="0"/>
    </xf>
    <xf numFmtId="17" fontId="19" fillId="0" borderId="21" xfId="0" applyNumberFormat="1" applyFont="1" applyBorder="1" applyAlignment="1" applyProtection="1">
      <alignment horizontal="center" vertical="center" wrapText="1"/>
      <protection locked="0"/>
    </xf>
    <xf numFmtId="17" fontId="19" fillId="0" borderId="17" xfId="0" applyNumberFormat="1" applyFont="1" applyBorder="1" applyAlignment="1" applyProtection="1">
      <alignment horizontal="center" vertical="center" wrapText="1"/>
      <protection locked="0"/>
    </xf>
    <xf numFmtId="0" fontId="86" fillId="33" borderId="13" xfId="0" applyFont="1" applyFill="1" applyBorder="1" applyAlignment="1">
      <alignment horizontal="center"/>
    </xf>
    <xf numFmtId="0" fontId="86" fillId="33" borderId="26" xfId="0" applyFont="1" applyFill="1" applyBorder="1" applyAlignment="1">
      <alignment horizontal="center"/>
    </xf>
    <xf numFmtId="0" fontId="86" fillId="33" borderId="27" xfId="0" applyFont="1" applyFill="1" applyBorder="1" applyAlignment="1">
      <alignment horizontal="center"/>
    </xf>
    <xf numFmtId="0" fontId="5" fillId="33" borderId="13"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0" fillId="0" borderId="17" xfId="0" applyBorder="1" applyAlignment="1">
      <alignment horizontal="center" vertical="center" wrapText="1"/>
    </xf>
    <xf numFmtId="0" fontId="0" fillId="0" borderId="14" xfId="0" applyFont="1" applyBorder="1" applyAlignment="1">
      <alignment horizontal="center" vertical="center"/>
    </xf>
    <xf numFmtId="0" fontId="0" fillId="0" borderId="21" xfId="0" applyFont="1" applyBorder="1" applyAlignment="1">
      <alignment horizontal="center" vertical="center"/>
    </xf>
    <xf numFmtId="0" fontId="0" fillId="0" borderId="17" xfId="0" applyFont="1" applyBorder="1" applyAlignment="1">
      <alignment horizontal="center" vertical="center"/>
    </xf>
    <xf numFmtId="0" fontId="0" fillId="0" borderId="1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7" xfId="0" applyFont="1" applyBorder="1" applyAlignment="1">
      <alignment horizontal="center" vertical="center" wrapText="1"/>
    </xf>
    <xf numFmtId="10" fontId="0" fillId="0" borderId="14" xfId="71" applyNumberFormat="1" applyFont="1" applyFill="1" applyBorder="1" applyAlignment="1">
      <alignment horizontal="center" vertical="center" wrapText="1"/>
    </xf>
    <xf numFmtId="10" fontId="0" fillId="0" borderId="21" xfId="71" applyNumberFormat="1" applyFont="1" applyFill="1" applyBorder="1" applyAlignment="1">
      <alignment horizontal="center" vertical="center" wrapText="1"/>
    </xf>
    <xf numFmtId="10" fontId="0" fillId="0" borderId="17" xfId="71" applyNumberFormat="1" applyFont="1" applyFill="1" applyBorder="1" applyAlignment="1">
      <alignment horizontal="center" vertical="center" wrapText="1"/>
    </xf>
    <xf numFmtId="0" fontId="72" fillId="41" borderId="22" xfId="0" applyFont="1" applyFill="1" applyBorder="1" applyAlignment="1">
      <alignment horizontal="center"/>
    </xf>
    <xf numFmtId="0" fontId="72" fillId="41" borderId="36" xfId="0" applyFont="1" applyFill="1" applyBorder="1" applyAlignment="1">
      <alignment horizontal="center"/>
    </xf>
    <xf numFmtId="0" fontId="91" fillId="0" borderId="38" xfId="0" applyFont="1" applyBorder="1" applyAlignment="1" applyProtection="1">
      <alignment horizontal="center"/>
      <protection locked="0"/>
    </xf>
    <xf numFmtId="0" fontId="91" fillId="0" borderId="39" xfId="0" applyFont="1" applyBorder="1" applyAlignment="1" applyProtection="1">
      <alignment horizontal="center"/>
      <protection locked="0"/>
    </xf>
    <xf numFmtId="0" fontId="91" fillId="0" borderId="40" xfId="0" applyFont="1" applyBorder="1" applyAlignment="1" applyProtection="1">
      <alignment horizontal="center"/>
      <protection locked="0"/>
    </xf>
    <xf numFmtId="0" fontId="14" fillId="33" borderId="11" xfId="67" applyFont="1" applyFill="1" applyBorder="1" applyAlignment="1">
      <alignment horizontal="center" vertical="center"/>
      <protection/>
    </xf>
    <xf numFmtId="0" fontId="14" fillId="33" borderId="28" xfId="67" applyFont="1" applyFill="1" applyBorder="1" applyAlignment="1">
      <alignment horizontal="center" vertical="center"/>
      <protection/>
    </xf>
    <xf numFmtId="0" fontId="14" fillId="33" borderId="15" xfId="67" applyFont="1" applyFill="1" applyBorder="1" applyAlignment="1">
      <alignment horizontal="center" vertical="center"/>
      <protection/>
    </xf>
    <xf numFmtId="0" fontId="5" fillId="33" borderId="10" xfId="67" applyFont="1" applyFill="1" applyBorder="1" applyAlignment="1" applyProtection="1">
      <alignment horizontal="center" vertical="center" wrapText="1"/>
      <protection/>
    </xf>
    <xf numFmtId="0" fontId="4" fillId="35" borderId="10" xfId="67" applyFont="1" applyFill="1" applyBorder="1" applyAlignment="1" applyProtection="1">
      <alignment horizontal="justify" vertical="center" wrapText="1"/>
      <protection/>
    </xf>
    <xf numFmtId="0" fontId="5" fillId="33" borderId="10" xfId="67" applyFont="1" applyFill="1" applyBorder="1" applyAlignment="1" applyProtection="1">
      <alignment horizontal="center" vertical="center"/>
      <protection/>
    </xf>
    <xf numFmtId="0" fontId="4" fillId="35" borderId="24" xfId="67" applyFont="1" applyFill="1" applyBorder="1" applyAlignment="1" applyProtection="1">
      <alignment horizontal="left" vertical="center" wrapText="1"/>
      <protection/>
    </xf>
    <xf numFmtId="0" fontId="4" fillId="35" borderId="29" xfId="67" applyFont="1" applyFill="1" applyBorder="1" applyAlignment="1" applyProtection="1">
      <alignment horizontal="left" vertical="center" wrapText="1"/>
      <protection/>
    </xf>
    <xf numFmtId="0" fontId="4" fillId="35" borderId="22" xfId="67" applyFont="1" applyFill="1" applyBorder="1" applyAlignment="1" applyProtection="1">
      <alignment horizontal="left" vertical="center" wrapText="1"/>
      <protection/>
    </xf>
    <xf numFmtId="0" fontId="4" fillId="35" borderId="23" xfId="67" applyFont="1" applyFill="1" applyBorder="1" applyAlignment="1" applyProtection="1">
      <alignment horizontal="left" vertical="center" wrapText="1"/>
      <protection/>
    </xf>
    <xf numFmtId="0" fontId="5" fillId="36" borderId="24" xfId="67" applyFont="1" applyFill="1" applyBorder="1" applyAlignment="1" applyProtection="1">
      <alignment horizontal="center" vertical="center" wrapText="1"/>
      <protection/>
    </xf>
    <xf numFmtId="0" fontId="5" fillId="36" borderId="25" xfId="67" applyFont="1" applyFill="1" applyBorder="1" applyAlignment="1" applyProtection="1">
      <alignment horizontal="center" vertical="center" wrapText="1"/>
      <protection/>
    </xf>
    <xf numFmtId="0" fontId="5" fillId="36" borderId="29" xfId="67" applyFont="1" applyFill="1" applyBorder="1" applyAlignment="1" applyProtection="1">
      <alignment horizontal="center" vertical="center" wrapText="1"/>
      <protection/>
    </xf>
    <xf numFmtId="0" fontId="5" fillId="36" borderId="22" xfId="67" applyFont="1" applyFill="1" applyBorder="1" applyAlignment="1" applyProtection="1">
      <alignment horizontal="center" vertical="center" wrapText="1"/>
      <protection/>
    </xf>
    <xf numFmtId="0" fontId="5" fillId="36" borderId="36" xfId="67" applyFont="1" applyFill="1" applyBorder="1" applyAlignment="1" applyProtection="1">
      <alignment horizontal="center" vertical="center" wrapText="1"/>
      <protection/>
    </xf>
    <xf numFmtId="0" fontId="5" fillId="36" borderId="23" xfId="67" applyFont="1" applyFill="1" applyBorder="1" applyAlignment="1" applyProtection="1">
      <alignment horizontal="center" vertical="center" wrapText="1"/>
      <protection/>
    </xf>
    <xf numFmtId="0" fontId="4" fillId="35" borderId="10" xfId="67" applyFont="1" applyFill="1" applyBorder="1" applyAlignment="1" applyProtection="1">
      <alignment horizontal="center" vertical="center" wrapText="1"/>
      <protection/>
    </xf>
    <xf numFmtId="0" fontId="5" fillId="33" borderId="11" xfId="67" applyFont="1" applyFill="1" applyBorder="1" applyAlignment="1" applyProtection="1">
      <alignment horizontal="center" vertical="center" wrapText="1"/>
      <protection/>
    </xf>
    <xf numFmtId="0" fontId="5" fillId="33" borderId="15" xfId="67" applyFont="1" applyFill="1" applyBorder="1" applyAlignment="1" applyProtection="1">
      <alignment horizontal="center" vertical="center" wrapText="1"/>
      <protection/>
    </xf>
    <xf numFmtId="0" fontId="4" fillId="35" borderId="10" xfId="67" applyFont="1" applyFill="1" applyBorder="1" applyAlignment="1" applyProtection="1">
      <alignment horizontal="justify" vertical="center"/>
      <protection/>
    </xf>
    <xf numFmtId="0" fontId="102" fillId="8" borderId="10" xfId="67" applyFont="1" applyFill="1" applyBorder="1" applyAlignment="1" applyProtection="1">
      <alignment horizontal="center" vertical="center"/>
      <protection locked="0"/>
    </xf>
    <xf numFmtId="0" fontId="102" fillId="0" borderId="24" xfId="67" applyFont="1" applyFill="1" applyBorder="1" applyAlignment="1" applyProtection="1">
      <alignment horizontal="center" vertical="center"/>
      <protection locked="0"/>
    </xf>
    <xf numFmtId="0" fontId="102" fillId="0" borderId="25" xfId="67" applyFont="1" applyFill="1" applyBorder="1" applyAlignment="1" applyProtection="1">
      <alignment horizontal="center" vertical="center"/>
      <protection locked="0"/>
    </xf>
    <xf numFmtId="0" fontId="102" fillId="0" borderId="29" xfId="67" applyFont="1" applyFill="1" applyBorder="1" applyAlignment="1" applyProtection="1">
      <alignment horizontal="center" vertical="center"/>
      <protection locked="0"/>
    </xf>
    <xf numFmtId="0" fontId="102" fillId="0" borderId="41" xfId="67" applyFont="1" applyFill="1" applyBorder="1" applyAlignment="1" applyProtection="1">
      <alignment horizontal="center" vertical="center"/>
      <protection locked="0"/>
    </xf>
    <xf numFmtId="0" fontId="102" fillId="0" borderId="0" xfId="67" applyFont="1" applyFill="1" applyBorder="1" applyAlignment="1" applyProtection="1">
      <alignment horizontal="center" vertical="center"/>
      <protection locked="0"/>
    </xf>
    <xf numFmtId="0" fontId="102" fillId="0" borderId="42" xfId="67" applyFont="1" applyFill="1" applyBorder="1" applyAlignment="1" applyProtection="1">
      <alignment horizontal="center" vertical="center"/>
      <protection locked="0"/>
    </xf>
    <xf numFmtId="0" fontId="102" fillId="0" borderId="22" xfId="67" applyFont="1" applyFill="1" applyBorder="1" applyAlignment="1" applyProtection="1">
      <alignment horizontal="center" vertical="center"/>
      <protection locked="0"/>
    </xf>
    <xf numFmtId="0" fontId="102" fillId="0" borderId="36" xfId="67" applyFont="1" applyFill="1" applyBorder="1" applyAlignment="1" applyProtection="1">
      <alignment horizontal="center" vertical="center"/>
      <protection locked="0"/>
    </xf>
    <xf numFmtId="0" fontId="102" fillId="0" borderId="23" xfId="67" applyFont="1" applyFill="1" applyBorder="1" applyAlignment="1" applyProtection="1">
      <alignment horizontal="center" vertical="center"/>
      <protection locked="0"/>
    </xf>
    <xf numFmtId="0" fontId="89" fillId="33" borderId="11" xfId="0" applyFont="1" applyFill="1" applyBorder="1" applyAlignment="1" applyProtection="1">
      <alignment horizontal="justify" vertical="center" wrapText="1"/>
      <protection locked="0"/>
    </xf>
    <xf numFmtId="0" fontId="89" fillId="33" borderId="28" xfId="0" applyFont="1" applyFill="1" applyBorder="1" applyAlignment="1" applyProtection="1">
      <alignment horizontal="justify" vertical="center" wrapText="1"/>
      <protection locked="0"/>
    </xf>
    <xf numFmtId="0" fontId="89" fillId="33" borderId="37" xfId="0" applyFont="1" applyFill="1" applyBorder="1" applyAlignment="1" applyProtection="1">
      <alignment horizontal="justify" vertical="center" wrapText="1"/>
      <protection locked="0"/>
    </xf>
    <xf numFmtId="0" fontId="102" fillId="8" borderId="10" xfId="67" applyFont="1" applyFill="1" applyBorder="1" applyAlignment="1" applyProtection="1">
      <alignment horizontal="center" vertical="center"/>
      <protection/>
    </xf>
    <xf numFmtId="0" fontId="5" fillId="0" borderId="11" xfId="67" applyFont="1" applyFill="1" applyBorder="1" applyAlignment="1" applyProtection="1">
      <alignment horizontal="center" vertical="center" wrapText="1"/>
      <protection/>
    </xf>
    <xf numFmtId="0" fontId="5" fillId="0" borderId="28" xfId="67" applyFont="1" applyFill="1" applyBorder="1" applyAlignment="1" applyProtection="1">
      <alignment horizontal="center" vertical="center" wrapText="1"/>
      <protection/>
    </xf>
    <xf numFmtId="0" fontId="5" fillId="0" borderId="15" xfId="67" applyFont="1" applyFill="1" applyBorder="1" applyAlignment="1" applyProtection="1">
      <alignment horizontal="center" vertical="center" wrapText="1"/>
      <protection/>
    </xf>
    <xf numFmtId="9" fontId="5" fillId="0" borderId="11" xfId="71" applyFont="1" applyFill="1" applyBorder="1" applyAlignment="1" applyProtection="1">
      <alignment horizontal="center" vertical="center" wrapText="1"/>
      <protection/>
    </xf>
    <xf numFmtId="9" fontId="5" fillId="0" borderId="28" xfId="71" applyFont="1" applyFill="1" applyBorder="1" applyAlignment="1" applyProtection="1">
      <alignment horizontal="center" vertical="center" wrapText="1"/>
      <protection/>
    </xf>
    <xf numFmtId="9" fontId="5" fillId="0" borderId="37" xfId="71" applyFont="1" applyFill="1" applyBorder="1" applyAlignment="1" applyProtection="1">
      <alignment horizontal="center" vertical="center" wrapText="1"/>
      <protection/>
    </xf>
    <xf numFmtId="0" fontId="5" fillId="0" borderId="24" xfId="67" applyFont="1" applyFill="1" applyBorder="1" applyAlignment="1" applyProtection="1">
      <alignment horizontal="center" vertical="center"/>
      <protection/>
    </xf>
    <xf numFmtId="0" fontId="5" fillId="0" borderId="25" xfId="67" applyFont="1" applyFill="1" applyBorder="1" applyAlignment="1" applyProtection="1">
      <alignment horizontal="center" vertical="center"/>
      <protection/>
    </xf>
    <xf numFmtId="0" fontId="5" fillId="0" borderId="29" xfId="67" applyFont="1" applyFill="1" applyBorder="1" applyAlignment="1" applyProtection="1">
      <alignment horizontal="center" vertical="center"/>
      <protection/>
    </xf>
    <xf numFmtId="9" fontId="5" fillId="0" borderId="11" xfId="72" applyFont="1" applyFill="1" applyBorder="1" applyAlignment="1" applyProtection="1">
      <alignment horizontal="center" vertical="center" wrapText="1"/>
      <protection/>
    </xf>
    <xf numFmtId="9" fontId="5" fillId="0" borderId="28" xfId="72" applyFont="1" applyFill="1" applyBorder="1" applyAlignment="1" applyProtection="1">
      <alignment horizontal="center" vertical="center" wrapText="1"/>
      <protection/>
    </xf>
    <xf numFmtId="9" fontId="5" fillId="0" borderId="37" xfId="72" applyFont="1" applyFill="1" applyBorder="1" applyAlignment="1" applyProtection="1">
      <alignment horizontal="center" vertical="center" wrapText="1"/>
      <protection/>
    </xf>
    <xf numFmtId="0" fontId="102" fillId="8" borderId="18" xfId="67" applyFont="1" applyFill="1" applyBorder="1" applyAlignment="1" applyProtection="1">
      <alignment horizontal="center" vertical="center"/>
      <protection locked="0"/>
    </xf>
    <xf numFmtId="0" fontId="102" fillId="8" borderId="16" xfId="67" applyFont="1" applyFill="1" applyBorder="1" applyAlignment="1" applyProtection="1">
      <alignment horizontal="center" vertical="center"/>
      <protection locked="0"/>
    </xf>
    <xf numFmtId="0" fontId="5" fillId="0" borderId="11" xfId="67" applyFont="1" applyFill="1" applyBorder="1" applyAlignment="1" applyProtection="1">
      <alignment horizontal="justify" vertical="center" wrapText="1"/>
      <protection/>
    </xf>
    <xf numFmtId="0" fontId="5" fillId="0" borderId="28" xfId="67" applyFont="1" applyFill="1" applyBorder="1" applyAlignment="1" applyProtection="1">
      <alignment horizontal="justify" vertical="center" wrapText="1"/>
      <protection/>
    </xf>
    <xf numFmtId="0" fontId="5" fillId="0" borderId="15" xfId="67" applyFont="1" applyFill="1" applyBorder="1" applyAlignment="1" applyProtection="1">
      <alignment horizontal="justify" vertical="center" wrapText="1"/>
      <protection/>
    </xf>
    <xf numFmtId="0" fontId="5" fillId="0" borderId="11" xfId="67" applyFont="1" applyFill="1" applyBorder="1" applyAlignment="1" applyProtection="1">
      <alignment horizontal="left" vertical="center" wrapText="1"/>
      <protection/>
    </xf>
    <xf numFmtId="0" fontId="5" fillId="0" borderId="28" xfId="67" applyFont="1" applyFill="1" applyBorder="1" applyAlignment="1" applyProtection="1">
      <alignment horizontal="left" vertical="center" wrapText="1"/>
      <protection/>
    </xf>
    <xf numFmtId="0" fontId="5" fillId="0" borderId="37" xfId="67" applyFont="1" applyFill="1" applyBorder="1" applyAlignment="1" applyProtection="1">
      <alignment horizontal="left" vertical="center" wrapText="1"/>
      <protection/>
    </xf>
    <xf numFmtId="17" fontId="5" fillId="0" borderId="11" xfId="67" applyNumberFormat="1" applyFont="1" applyFill="1" applyBorder="1" applyAlignment="1" applyProtection="1">
      <alignment horizontal="center" vertical="center" wrapText="1"/>
      <protection/>
    </xf>
    <xf numFmtId="17" fontId="5" fillId="0" borderId="28" xfId="67" applyNumberFormat="1" applyFont="1" applyFill="1" applyBorder="1" applyAlignment="1" applyProtection="1">
      <alignment horizontal="center" vertical="center" wrapText="1"/>
      <protection/>
    </xf>
    <xf numFmtId="17" fontId="5" fillId="0" borderId="15" xfId="67" applyNumberFormat="1" applyFont="1" applyFill="1" applyBorder="1" applyAlignment="1" applyProtection="1">
      <alignment horizontal="center" vertical="center" wrapText="1"/>
      <protection/>
    </xf>
    <xf numFmtId="0" fontId="5" fillId="0" borderId="10" xfId="67" applyFont="1" applyFill="1" applyBorder="1" applyAlignment="1" applyProtection="1">
      <alignment horizontal="center" vertical="center" wrapText="1"/>
      <protection/>
    </xf>
    <xf numFmtId="0" fontId="5" fillId="0" borderId="16" xfId="67" applyFont="1" applyFill="1" applyBorder="1" applyAlignment="1" applyProtection="1">
      <alignment horizontal="center" vertical="center" wrapText="1"/>
      <protection/>
    </xf>
    <xf numFmtId="0" fontId="8" fillId="33" borderId="10" xfId="67" applyFont="1" applyFill="1" applyBorder="1" applyAlignment="1" applyProtection="1">
      <alignment horizontal="center" vertical="center"/>
      <protection/>
    </xf>
    <xf numFmtId="0" fontId="8" fillId="33" borderId="16" xfId="67" applyFont="1" applyFill="1" applyBorder="1" applyAlignment="1" applyProtection="1">
      <alignment horizontal="center" vertical="center"/>
      <protection/>
    </xf>
    <xf numFmtId="0" fontId="4" fillId="35" borderId="19" xfId="67" applyFont="1" applyFill="1" applyBorder="1" applyAlignment="1" applyProtection="1">
      <alignment horizontal="left" vertical="center" wrapText="1"/>
      <protection/>
    </xf>
    <xf numFmtId="0" fontId="4" fillId="35" borderId="20" xfId="67" applyFont="1" applyFill="1" applyBorder="1" applyAlignment="1" applyProtection="1">
      <alignment horizontal="left" vertical="center" wrapText="1"/>
      <protection/>
    </xf>
    <xf numFmtId="0" fontId="4" fillId="35" borderId="10" xfId="67" applyFont="1" applyFill="1" applyBorder="1" applyAlignment="1" applyProtection="1">
      <alignment horizontal="center" vertical="center"/>
      <protection/>
    </xf>
    <xf numFmtId="9" fontId="4" fillId="35" borderId="10" xfId="72" applyFont="1" applyFill="1" applyBorder="1" applyAlignment="1" applyProtection="1">
      <alignment horizontal="center" vertical="center"/>
      <protection/>
    </xf>
    <xf numFmtId="9" fontId="4" fillId="35" borderId="16" xfId="72" applyFont="1" applyFill="1" applyBorder="1" applyAlignment="1" applyProtection="1">
      <alignment horizontal="center" vertical="center"/>
      <protection/>
    </xf>
    <xf numFmtId="0" fontId="5" fillId="0" borderId="37" xfId="67" applyFont="1" applyFill="1" applyBorder="1" applyAlignment="1" applyProtection="1">
      <alignment horizontal="center" vertical="center" wrapText="1"/>
      <protection/>
    </xf>
    <xf numFmtId="0" fontId="5" fillId="33" borderId="16" xfId="67" applyFont="1" applyFill="1" applyBorder="1" applyAlignment="1" applyProtection="1">
      <alignment horizontal="center" vertical="center"/>
      <protection/>
    </xf>
    <xf numFmtId="49" fontId="5" fillId="36" borderId="11" xfId="67" applyNumberFormat="1" applyFont="1" applyFill="1" applyBorder="1" applyAlignment="1" applyProtection="1">
      <alignment horizontal="center" vertical="center"/>
      <protection/>
    </xf>
    <xf numFmtId="49" fontId="5" fillId="36" borderId="28" xfId="67" applyNumberFormat="1" applyFont="1" applyFill="1" applyBorder="1" applyAlignment="1" applyProtection="1">
      <alignment horizontal="center" vertical="center"/>
      <protection/>
    </xf>
    <xf numFmtId="0" fontId="5" fillId="33" borderId="10" xfId="67" applyFont="1" applyFill="1" applyBorder="1" applyAlignment="1" applyProtection="1">
      <alignment horizontal="left" vertical="center" wrapText="1"/>
      <protection/>
    </xf>
    <xf numFmtId="0" fontId="5" fillId="33" borderId="16" xfId="67" applyFont="1" applyFill="1" applyBorder="1" applyAlignment="1" applyProtection="1">
      <alignment horizontal="left" vertical="center" wrapText="1"/>
      <protection/>
    </xf>
    <xf numFmtId="0" fontId="5" fillId="0" borderId="10" xfId="67" applyFont="1" applyBorder="1" applyAlignment="1" applyProtection="1">
      <alignment horizontal="left" vertical="center" wrapText="1"/>
      <protection/>
    </xf>
    <xf numFmtId="1" fontId="4" fillId="33" borderId="10" xfId="56" applyNumberFormat="1" applyFont="1" applyFill="1" applyBorder="1" applyAlignment="1" applyProtection="1">
      <alignment horizontal="center" vertical="center" wrapText="1"/>
      <protection/>
    </xf>
    <xf numFmtId="1" fontId="4" fillId="33" borderId="16" xfId="56" applyNumberFormat="1" applyFont="1" applyFill="1" applyBorder="1" applyAlignment="1" applyProtection="1">
      <alignment horizontal="center" vertical="center" wrapText="1"/>
      <protection/>
    </xf>
    <xf numFmtId="9" fontId="5" fillId="33" borderId="10" xfId="72" applyFont="1" applyFill="1" applyBorder="1" applyAlignment="1" applyProtection="1">
      <alignment horizontal="center" vertical="center"/>
      <protection/>
    </xf>
    <xf numFmtId="0" fontId="4" fillId="33" borderId="11" xfId="72" applyNumberFormat="1" applyFont="1" applyFill="1" applyBorder="1" applyAlignment="1" applyProtection="1">
      <alignment horizontal="center" vertical="center" wrapText="1"/>
      <protection/>
    </xf>
    <xf numFmtId="0" fontId="4" fillId="33" borderId="37" xfId="72" applyNumberFormat="1" applyFont="1" applyFill="1" applyBorder="1" applyAlignment="1" applyProtection="1">
      <alignment horizontal="center" vertical="center" wrapText="1"/>
      <protection/>
    </xf>
    <xf numFmtId="0" fontId="5" fillId="33" borderId="10" xfId="67" applyFont="1" applyFill="1" applyBorder="1" applyAlignment="1" applyProtection="1">
      <alignment vertical="center" wrapText="1"/>
      <protection/>
    </xf>
    <xf numFmtId="0" fontId="5" fillId="33" borderId="16" xfId="67" applyFont="1" applyFill="1" applyBorder="1" applyAlignment="1" applyProtection="1">
      <alignment vertical="center" wrapText="1"/>
      <protection/>
    </xf>
    <xf numFmtId="0" fontId="4" fillId="36" borderId="32" xfId="67" applyFont="1" applyFill="1" applyBorder="1" applyAlignment="1" applyProtection="1">
      <alignment horizontal="center" vertical="center"/>
      <protection/>
    </xf>
    <xf numFmtId="0" fontId="4" fillId="36" borderId="0" xfId="67" applyFont="1" applyFill="1" applyBorder="1" applyAlignment="1" applyProtection="1">
      <alignment horizontal="center" vertical="center"/>
      <protection/>
    </xf>
    <xf numFmtId="0" fontId="4" fillId="36" borderId="33" xfId="67" applyFont="1" applyFill="1" applyBorder="1" applyAlignment="1" applyProtection="1">
      <alignment horizontal="center" vertical="center"/>
      <protection/>
    </xf>
    <xf numFmtId="0" fontId="102" fillId="0" borderId="43" xfId="67" applyFont="1" applyFill="1" applyBorder="1" applyAlignment="1" applyProtection="1">
      <alignment horizontal="center" vertical="center"/>
      <protection/>
    </xf>
    <xf numFmtId="0" fontId="102" fillId="0" borderId="25" xfId="67" applyFont="1" applyFill="1" applyBorder="1" applyAlignment="1" applyProtection="1">
      <alignment horizontal="center" vertical="center"/>
      <protection/>
    </xf>
    <xf numFmtId="0" fontId="102" fillId="0" borderId="44" xfId="67" applyFont="1" applyFill="1" applyBorder="1" applyAlignment="1" applyProtection="1">
      <alignment horizontal="center" vertical="center"/>
      <protection/>
    </xf>
    <xf numFmtId="0" fontId="4" fillId="35" borderId="17" xfId="67" applyFont="1" applyFill="1" applyBorder="1" applyAlignment="1" applyProtection="1">
      <alignment horizontal="center" vertical="center" wrapText="1"/>
      <protection/>
    </xf>
    <xf numFmtId="0" fontId="4" fillId="35" borderId="11" xfId="67" applyFont="1" applyFill="1" applyBorder="1" applyAlignment="1" applyProtection="1">
      <alignment horizontal="center" vertical="center" wrapText="1"/>
      <protection/>
    </xf>
    <xf numFmtId="0" fontId="4" fillId="35" borderId="15" xfId="67" applyFont="1" applyFill="1" applyBorder="1" applyAlignment="1" applyProtection="1">
      <alignment horizontal="center" vertical="center" wrapText="1"/>
      <protection/>
    </xf>
    <xf numFmtId="0" fontId="5" fillId="33" borderId="11" xfId="67" applyFont="1" applyFill="1" applyBorder="1" applyAlignment="1" applyProtection="1">
      <alignment horizontal="justify" vertical="center" wrapText="1"/>
      <protection/>
    </xf>
    <xf numFmtId="0" fontId="5" fillId="33" borderId="15" xfId="67" applyFont="1" applyFill="1" applyBorder="1" applyAlignment="1" applyProtection="1">
      <alignment horizontal="justify" vertical="center" wrapText="1"/>
      <protection/>
    </xf>
    <xf numFmtId="0" fontId="89" fillId="0" borderId="10" xfId="0" applyFont="1" applyBorder="1" applyAlignment="1" applyProtection="1">
      <alignment horizontal="center"/>
      <protection/>
    </xf>
    <xf numFmtId="0" fontId="102" fillId="0" borderId="10" xfId="0" applyFont="1" applyFill="1" applyBorder="1" applyAlignment="1" applyProtection="1">
      <alignment horizontal="center" vertical="center" wrapText="1"/>
      <protection/>
    </xf>
    <xf numFmtId="0" fontId="102" fillId="0" borderId="10" xfId="0" applyFont="1" applyBorder="1" applyAlignment="1" applyProtection="1">
      <alignment horizontal="center" vertical="center" wrapText="1"/>
      <protection/>
    </xf>
    <xf numFmtId="0" fontId="102" fillId="33" borderId="10" xfId="0" applyFont="1" applyFill="1" applyBorder="1" applyAlignment="1" applyProtection="1">
      <alignment horizontal="center" vertical="center" wrapText="1"/>
      <protection/>
    </xf>
    <xf numFmtId="0" fontId="0" fillId="0" borderId="14" xfId="0" applyFill="1" applyBorder="1" applyAlignment="1">
      <alignment horizontal="center" vertical="center"/>
    </xf>
    <xf numFmtId="0" fontId="0" fillId="0" borderId="21" xfId="0" applyFill="1" applyBorder="1" applyAlignment="1">
      <alignment horizontal="center" vertical="center"/>
    </xf>
    <xf numFmtId="0" fontId="0" fillId="0" borderId="17" xfId="0" applyFill="1" applyBorder="1" applyAlignment="1">
      <alignment horizontal="center" vertical="center"/>
    </xf>
    <xf numFmtId="0" fontId="0" fillId="0" borderId="14"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17" xfId="0" applyFill="1" applyBorder="1" applyAlignment="1">
      <alignment horizontal="center" vertical="center" wrapText="1"/>
    </xf>
    <xf numFmtId="9" fontId="0" fillId="0" borderId="14" xfId="71" applyFont="1" applyFill="1" applyBorder="1" applyAlignment="1">
      <alignment horizontal="center" vertical="center"/>
    </xf>
    <xf numFmtId="9" fontId="0" fillId="0" borderId="21" xfId="71" applyFont="1" applyFill="1" applyBorder="1" applyAlignment="1">
      <alignment horizontal="center" vertical="center"/>
    </xf>
    <xf numFmtId="9" fontId="0" fillId="0" borderId="17" xfId="71" applyFont="1" applyFill="1" applyBorder="1" applyAlignment="1">
      <alignment horizontal="center" vertical="center"/>
    </xf>
    <xf numFmtId="0" fontId="102" fillId="0" borderId="13" xfId="0" applyFont="1" applyBorder="1" applyAlignment="1" applyProtection="1">
      <alignment horizontal="center" vertical="center" wrapText="1"/>
      <protection/>
    </xf>
    <xf numFmtId="0" fontId="102" fillId="0" borderId="26" xfId="0" applyFont="1" applyBorder="1" applyAlignment="1" applyProtection="1">
      <alignment horizontal="center" vertical="center" wrapText="1"/>
      <protection/>
    </xf>
    <xf numFmtId="0" fontId="102" fillId="0" borderId="27" xfId="0" applyFont="1" applyBorder="1" applyAlignment="1" applyProtection="1">
      <alignment horizontal="center" vertical="center" wrapText="1"/>
      <protection/>
    </xf>
    <xf numFmtId="0" fontId="72" fillId="41" borderId="36" xfId="0" applyFont="1" applyFill="1" applyBorder="1" applyAlignment="1">
      <alignment horizontal="center" vertical="center"/>
    </xf>
    <xf numFmtId="0" fontId="72" fillId="41" borderId="10" xfId="0" applyFont="1" applyFill="1" applyBorder="1" applyAlignment="1">
      <alignment horizontal="center" vertical="center"/>
    </xf>
    <xf numFmtId="0" fontId="0" fillId="42" borderId="36" xfId="0" applyFill="1" applyBorder="1" applyAlignment="1">
      <alignment horizontal="center"/>
    </xf>
    <xf numFmtId="0" fontId="0" fillId="19" borderId="36" xfId="0" applyFill="1" applyBorder="1" applyAlignment="1">
      <alignment horizontal="center"/>
    </xf>
    <xf numFmtId="0" fontId="102" fillId="0" borderId="13" xfId="0" applyFont="1" applyFill="1" applyBorder="1" applyAlignment="1" applyProtection="1">
      <alignment horizontal="center" vertical="center" wrapText="1"/>
      <protection/>
    </xf>
    <xf numFmtId="0" fontId="102" fillId="0" borderId="26" xfId="0" applyFont="1" applyFill="1" applyBorder="1" applyAlignment="1" applyProtection="1">
      <alignment horizontal="center" vertical="center" wrapText="1"/>
      <protection/>
    </xf>
    <xf numFmtId="0" fontId="102" fillId="0" borderId="27" xfId="0" applyFont="1" applyFill="1" applyBorder="1" applyAlignment="1" applyProtection="1">
      <alignment horizontal="center" vertical="center" wrapText="1"/>
      <protection/>
    </xf>
    <xf numFmtId="0" fontId="91" fillId="0" borderId="14" xfId="0" applyFont="1" applyBorder="1" applyAlignment="1">
      <alignment horizontal="center"/>
    </xf>
    <xf numFmtId="0" fontId="91" fillId="0" borderId="21" xfId="0" applyFont="1" applyBorder="1" applyAlignment="1">
      <alignment horizontal="center"/>
    </xf>
    <xf numFmtId="0" fontId="91" fillId="0" borderId="17" xfId="0" applyFont="1" applyBorder="1" applyAlignment="1">
      <alignment horizontal="center"/>
    </xf>
    <xf numFmtId="0" fontId="98" fillId="0" borderId="11" xfId="0" applyFont="1" applyBorder="1" applyAlignment="1">
      <alignment horizontal="center" vertical="center" wrapText="1"/>
    </xf>
    <xf numFmtId="0" fontId="98" fillId="0" borderId="28" xfId="0" applyFont="1" applyBorder="1" applyAlignment="1">
      <alignment horizontal="center" vertical="center" wrapText="1"/>
    </xf>
    <xf numFmtId="0" fontId="98" fillId="0" borderId="15" xfId="0" applyFont="1" applyBorder="1" applyAlignment="1">
      <alignment horizontal="center" vertical="center" wrapText="1"/>
    </xf>
    <xf numFmtId="0" fontId="98" fillId="33" borderId="11" xfId="0" applyFont="1" applyFill="1" applyBorder="1" applyAlignment="1">
      <alignment horizontal="center" vertical="center" wrapText="1"/>
    </xf>
    <xf numFmtId="0" fontId="98" fillId="33" borderId="28" xfId="0" applyFont="1" applyFill="1" applyBorder="1" applyAlignment="1">
      <alignment horizontal="center" vertical="center" wrapText="1"/>
    </xf>
    <xf numFmtId="0" fontId="98" fillId="33" borderId="15" xfId="0" applyFont="1" applyFill="1" applyBorder="1" applyAlignment="1">
      <alignment horizontal="center" vertical="center" wrapText="1"/>
    </xf>
    <xf numFmtId="0" fontId="6" fillId="36" borderId="45" xfId="67" applyFont="1" applyFill="1" applyBorder="1" applyAlignment="1">
      <alignment horizontal="center" vertical="center"/>
      <protection/>
    </xf>
    <xf numFmtId="0" fontId="6" fillId="36" borderId="28" xfId="67" applyFont="1" applyFill="1" applyBorder="1" applyAlignment="1">
      <alignment horizontal="center" vertical="center"/>
      <protection/>
    </xf>
    <xf numFmtId="0" fontId="6" fillId="36" borderId="37" xfId="67" applyFont="1" applyFill="1" applyBorder="1" applyAlignment="1">
      <alignment horizontal="center" vertical="center"/>
      <protection/>
    </xf>
    <xf numFmtId="0" fontId="98" fillId="0" borderId="45" xfId="67" applyFont="1" applyBorder="1" applyAlignment="1">
      <alignment horizontal="center" vertical="center"/>
      <protection/>
    </xf>
    <xf numFmtId="0" fontId="98" fillId="0" borderId="28" xfId="67" applyFont="1" applyBorder="1" applyAlignment="1">
      <alignment horizontal="center" vertical="center"/>
      <protection/>
    </xf>
    <xf numFmtId="0" fontId="98" fillId="0" borderId="37" xfId="67" applyFont="1" applyBorder="1" applyAlignment="1">
      <alignment horizontal="center" vertical="center"/>
      <protection/>
    </xf>
    <xf numFmtId="0" fontId="5" fillId="33" borderId="11" xfId="67" applyFont="1" applyFill="1" applyBorder="1" applyAlignment="1">
      <alignment horizontal="center" vertical="center" wrapText="1"/>
      <protection/>
    </xf>
    <xf numFmtId="0" fontId="5" fillId="33" borderId="28" xfId="67" applyFont="1" applyFill="1" applyBorder="1" applyAlignment="1">
      <alignment horizontal="center" vertical="center" wrapText="1"/>
      <protection/>
    </xf>
    <xf numFmtId="0" fontId="5" fillId="33" borderId="15" xfId="67" applyFont="1" applyFill="1" applyBorder="1" applyAlignment="1">
      <alignment horizontal="center" vertical="center" wrapText="1"/>
      <protection/>
    </xf>
    <xf numFmtId="0" fontId="5" fillId="0" borderId="10" xfId="67" applyFont="1" applyBorder="1" applyAlignment="1">
      <alignment horizontal="left" vertical="center" wrapText="1"/>
      <protection/>
    </xf>
    <xf numFmtId="1" fontId="5" fillId="33" borderId="10" xfId="56" applyNumberFormat="1" applyFont="1" applyFill="1" applyBorder="1" applyAlignment="1" applyProtection="1">
      <alignment horizontal="center" vertical="center" wrapText="1"/>
      <protection/>
    </xf>
    <xf numFmtId="0" fontId="5" fillId="33" borderId="10" xfId="72" applyNumberFormat="1" applyFont="1" applyFill="1" applyBorder="1" applyAlignment="1" applyProtection="1">
      <alignment horizontal="center" vertical="center" wrapText="1"/>
      <protection/>
    </xf>
    <xf numFmtId="0" fontId="5" fillId="33" borderId="10" xfId="67" applyFont="1" applyFill="1" applyBorder="1" applyAlignment="1">
      <alignment vertical="center" wrapText="1"/>
      <protection/>
    </xf>
    <xf numFmtId="0" fontId="5" fillId="0" borderId="10" xfId="67" applyFont="1" applyBorder="1" applyAlignment="1">
      <alignment horizontal="center" vertical="center"/>
      <protection/>
    </xf>
    <xf numFmtId="0" fontId="5" fillId="33" borderId="11" xfId="67" applyFont="1" applyFill="1" applyBorder="1" applyAlignment="1">
      <alignment horizontal="justify" vertical="center" wrapText="1"/>
      <protection/>
    </xf>
    <xf numFmtId="0" fontId="5" fillId="33" borderId="28" xfId="67" applyFont="1" applyFill="1" applyBorder="1" applyAlignment="1">
      <alignment horizontal="justify" vertical="center" wrapText="1"/>
      <protection/>
    </xf>
    <xf numFmtId="0" fontId="5" fillId="33" borderId="15" xfId="67" applyFont="1" applyFill="1" applyBorder="1" applyAlignment="1">
      <alignment horizontal="justify" vertical="center" wrapText="1"/>
      <protection/>
    </xf>
    <xf numFmtId="0" fontId="4" fillId="35" borderId="10" xfId="67" applyFont="1" applyFill="1" applyBorder="1" applyAlignment="1">
      <alignment horizontal="left" vertical="center" wrapText="1"/>
      <protection/>
    </xf>
    <xf numFmtId="0" fontId="4" fillId="35" borderId="10" xfId="67" applyFont="1" applyFill="1" applyBorder="1" applyAlignment="1">
      <alignment horizontal="center" vertical="center"/>
      <protection/>
    </xf>
    <xf numFmtId="0" fontId="5" fillId="0" borderId="10" xfId="67" applyFont="1" applyBorder="1" applyAlignment="1">
      <alignment horizontal="justify" vertical="center" wrapText="1"/>
      <protection/>
    </xf>
    <xf numFmtId="17" fontId="5" fillId="36" borderId="11" xfId="67" applyNumberFormat="1" applyFont="1" applyFill="1" applyBorder="1" applyAlignment="1">
      <alignment horizontal="center" vertical="center" wrapText="1"/>
      <protection/>
    </xf>
    <xf numFmtId="17" fontId="5" fillId="36" borderId="28" xfId="67" applyNumberFormat="1" applyFont="1" applyFill="1" applyBorder="1" applyAlignment="1">
      <alignment horizontal="center" vertical="center" wrapText="1"/>
      <protection/>
    </xf>
    <xf numFmtId="17" fontId="5" fillId="36" borderId="15" xfId="67" applyNumberFormat="1" applyFont="1" applyFill="1" applyBorder="1" applyAlignment="1">
      <alignment horizontal="center" vertical="center" wrapText="1"/>
      <protection/>
    </xf>
    <xf numFmtId="187" fontId="5" fillId="0" borderId="10" xfId="72" applyNumberFormat="1" applyFont="1" applyFill="1" applyBorder="1" applyAlignment="1" applyProtection="1">
      <alignment horizontal="center" vertical="center" wrapText="1"/>
      <protection/>
    </xf>
    <xf numFmtId="9" fontId="5" fillId="36" borderId="10" xfId="72" applyFont="1" applyFill="1" applyBorder="1" applyAlignment="1" applyProtection="1">
      <alignment horizontal="center" vertical="center" wrapText="1"/>
      <protection/>
    </xf>
    <xf numFmtId="0" fontId="4" fillId="8" borderId="10" xfId="67" applyFont="1" applyFill="1" applyBorder="1" applyAlignment="1" applyProtection="1">
      <alignment horizontal="center" vertical="center"/>
      <protection locked="0"/>
    </xf>
    <xf numFmtId="0" fontId="5" fillId="36" borderId="10" xfId="67" applyFont="1" applyFill="1" applyBorder="1" applyAlignment="1" applyProtection="1">
      <alignment horizontal="justify" vertical="center" wrapText="1"/>
      <protection locked="0"/>
    </xf>
    <xf numFmtId="0" fontId="102" fillId="0" borderId="10" xfId="67" applyFont="1" applyBorder="1" applyAlignment="1" applyProtection="1">
      <alignment horizontal="center" vertical="center"/>
      <protection locked="0"/>
    </xf>
    <xf numFmtId="0" fontId="5" fillId="33" borderId="10" xfId="0" applyFont="1" applyFill="1" applyBorder="1" applyAlignment="1" applyProtection="1">
      <alignment horizontal="justify" vertical="center"/>
      <protection locked="0"/>
    </xf>
    <xf numFmtId="0" fontId="5" fillId="33" borderId="16" xfId="0" applyFont="1" applyFill="1" applyBorder="1" applyAlignment="1" applyProtection="1">
      <alignment horizontal="justify" vertical="center"/>
      <protection locked="0"/>
    </xf>
    <xf numFmtId="0" fontId="89" fillId="33" borderId="10" xfId="0" applyFont="1" applyFill="1" applyBorder="1" applyAlignment="1" applyProtection="1">
      <alignment horizontal="center" vertical="center"/>
      <protection locked="0"/>
    </xf>
    <xf numFmtId="0" fontId="89" fillId="33" borderId="16" xfId="0" applyFont="1" applyFill="1" applyBorder="1" applyAlignment="1" applyProtection="1">
      <alignment horizontal="center" vertical="center"/>
      <protection locked="0"/>
    </xf>
    <xf numFmtId="0" fontId="5" fillId="33" borderId="16" xfId="67" applyFont="1" applyFill="1" applyBorder="1" applyAlignment="1">
      <alignment horizontal="center" vertical="center"/>
      <protection/>
    </xf>
    <xf numFmtId="0" fontId="0" fillId="0" borderId="0" xfId="0" applyAlignment="1">
      <alignment horizont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89" fillId="33" borderId="13" xfId="0" applyFont="1" applyFill="1" applyBorder="1" applyAlignment="1">
      <alignment horizontal="center" vertical="center" wrapText="1"/>
    </xf>
    <xf numFmtId="0" fontId="89" fillId="33" borderId="26" xfId="0" applyFont="1" applyFill="1" applyBorder="1" applyAlignment="1">
      <alignment horizontal="center" vertical="center" wrapText="1"/>
    </xf>
    <xf numFmtId="0" fontId="89" fillId="33" borderId="27" xfId="0" applyFont="1" applyFill="1" applyBorder="1" applyAlignment="1">
      <alignment horizontal="center" vertical="center" wrapText="1"/>
    </xf>
    <xf numFmtId="0" fontId="89" fillId="0" borderId="13" xfId="0" applyFont="1" applyBorder="1" applyAlignment="1">
      <alignment horizontal="center" vertical="center" wrapText="1"/>
    </xf>
    <xf numFmtId="0" fontId="89" fillId="0" borderId="26" xfId="0" applyFont="1" applyBorder="1" applyAlignment="1">
      <alignment horizontal="center" vertical="center" wrapText="1"/>
    </xf>
    <xf numFmtId="0" fontId="89" fillId="0" borderId="27" xfId="0" applyFont="1" applyBorder="1" applyAlignment="1">
      <alignment horizontal="center" vertical="center" wrapText="1"/>
    </xf>
    <xf numFmtId="0" fontId="89" fillId="33" borderId="13" xfId="0" applyFont="1" applyFill="1" applyBorder="1" applyAlignment="1">
      <alignment horizontal="justify" vertical="center" wrapText="1"/>
    </xf>
    <xf numFmtId="0" fontId="89" fillId="33" borderId="26" xfId="0" applyFont="1" applyFill="1" applyBorder="1" applyAlignment="1">
      <alignment horizontal="justify" vertical="center" wrapText="1"/>
    </xf>
    <xf numFmtId="0" fontId="89" fillId="33" borderId="27" xfId="0" applyFont="1" applyFill="1" applyBorder="1" applyAlignment="1">
      <alignment horizontal="justify" vertical="center" wrapText="1"/>
    </xf>
    <xf numFmtId="0" fontId="0" fillId="33" borderId="14" xfId="0" applyFill="1" applyBorder="1" applyAlignment="1">
      <alignment horizontal="center" vertical="center"/>
    </xf>
    <xf numFmtId="0" fontId="0" fillId="33" borderId="21" xfId="0" applyFill="1" applyBorder="1" applyAlignment="1">
      <alignment horizontal="center" vertical="center"/>
    </xf>
    <xf numFmtId="0" fontId="0" fillId="33" borderId="17" xfId="0" applyFill="1" applyBorder="1" applyAlignment="1">
      <alignment horizontal="center" vertical="center"/>
    </xf>
    <xf numFmtId="0" fontId="114" fillId="7" borderId="10" xfId="0" applyFont="1" applyFill="1" applyBorder="1" applyAlignment="1">
      <alignment horizontal="left" vertical="center"/>
    </xf>
    <xf numFmtId="0" fontId="0" fillId="33" borderId="10" xfId="0" applyFill="1" applyBorder="1" applyAlignment="1">
      <alignment horizontal="center" vertical="center"/>
    </xf>
    <xf numFmtId="0" fontId="114" fillId="7" borderId="11" xfId="0" applyFont="1" applyFill="1" applyBorder="1" applyAlignment="1">
      <alignment horizontal="left" vertical="center"/>
    </xf>
    <xf numFmtId="0" fontId="114" fillId="7" borderId="15" xfId="0" applyFont="1" applyFill="1" applyBorder="1" applyAlignment="1">
      <alignment horizontal="left" vertical="center"/>
    </xf>
    <xf numFmtId="0" fontId="114" fillId="7" borderId="24" xfId="0" applyFont="1" applyFill="1" applyBorder="1" applyAlignment="1">
      <alignment horizontal="left" vertical="center"/>
    </xf>
    <xf numFmtId="0" fontId="114" fillId="7" borderId="25" xfId="0" applyFont="1" applyFill="1" applyBorder="1" applyAlignment="1">
      <alignment horizontal="left" vertical="center"/>
    </xf>
    <xf numFmtId="0" fontId="114" fillId="19" borderId="11" xfId="0" applyFont="1" applyFill="1" applyBorder="1" applyAlignment="1">
      <alignment horizontal="left" vertical="center"/>
    </xf>
    <xf numFmtId="0" fontId="114" fillId="19" borderId="15" xfId="0" applyFont="1" applyFill="1" applyBorder="1" applyAlignment="1">
      <alignment horizontal="left" vertical="center"/>
    </xf>
    <xf numFmtId="0" fontId="114" fillId="19" borderId="10" xfId="0" applyFont="1" applyFill="1" applyBorder="1" applyAlignment="1">
      <alignment horizontal="left" vertical="center"/>
    </xf>
    <xf numFmtId="0" fontId="114" fillId="13" borderId="10" xfId="0" applyFont="1" applyFill="1" applyBorder="1" applyAlignment="1">
      <alignment horizontal="left" vertical="center"/>
    </xf>
    <xf numFmtId="0" fontId="114" fillId="13" borderId="24" xfId="0" applyFont="1" applyFill="1" applyBorder="1" applyAlignment="1">
      <alignment horizontal="left" vertical="center"/>
    </xf>
    <xf numFmtId="0" fontId="114" fillId="13" borderId="25" xfId="0" applyFont="1" applyFill="1" applyBorder="1" applyAlignment="1">
      <alignment horizontal="left" vertical="center"/>
    </xf>
    <xf numFmtId="0" fontId="115" fillId="33" borderId="13" xfId="0" applyFont="1" applyFill="1" applyBorder="1" applyAlignment="1" applyProtection="1">
      <alignment horizontal="center" vertical="center" wrapText="1"/>
      <protection/>
    </xf>
    <xf numFmtId="0" fontId="115" fillId="33" borderId="26" xfId="0" applyFont="1" applyFill="1" applyBorder="1" applyAlignment="1" applyProtection="1">
      <alignment horizontal="center" vertical="center" wrapText="1"/>
      <protection/>
    </xf>
    <xf numFmtId="0" fontId="115" fillId="33" borderId="27" xfId="0" applyFont="1" applyFill="1" applyBorder="1" applyAlignment="1" applyProtection="1">
      <alignment horizontal="center" vertical="center" wrapText="1"/>
      <protection/>
    </xf>
    <xf numFmtId="0" fontId="115" fillId="33" borderId="13" xfId="0" applyFont="1" applyFill="1" applyBorder="1" applyAlignment="1" applyProtection="1">
      <alignment horizontal="center" vertical="center"/>
      <protection/>
    </xf>
    <xf numFmtId="0" fontId="115" fillId="33" borderId="26" xfId="0" applyFont="1" applyFill="1" applyBorder="1" applyAlignment="1" applyProtection="1">
      <alignment horizontal="center" vertical="center"/>
      <protection/>
    </xf>
    <xf numFmtId="0" fontId="115" fillId="33" borderId="27" xfId="0" applyFont="1" applyFill="1" applyBorder="1" applyAlignment="1" applyProtection="1">
      <alignment horizontal="center" vertical="center"/>
      <protection/>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Coma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0] 2" xfId="53"/>
    <cellStyle name="Millares 2" xfId="54"/>
    <cellStyle name="Millares 2 2" xfId="55"/>
    <cellStyle name="Millares 3" xfId="56"/>
    <cellStyle name="Millares 4" xfId="57"/>
    <cellStyle name="Currency" xfId="58"/>
    <cellStyle name="Currency [0]" xfId="59"/>
    <cellStyle name="Moneda 2" xfId="60"/>
    <cellStyle name="Moneda 2 2" xfId="61"/>
    <cellStyle name="Neutral" xfId="62"/>
    <cellStyle name="Normal 2" xfId="63"/>
    <cellStyle name="Normal 2 2" xfId="64"/>
    <cellStyle name="Normal 3" xfId="65"/>
    <cellStyle name="Normal 3 2" xfId="66"/>
    <cellStyle name="Normal 4" xfId="67"/>
    <cellStyle name="Normal 8" xfId="68"/>
    <cellStyle name="Normal_573_2009_ Actualizado 22_12_2009" xfId="69"/>
    <cellStyle name="Notas" xfId="70"/>
    <cellStyle name="Percent" xfId="71"/>
    <cellStyle name="Porcentual 2" xfId="72"/>
    <cellStyle name="Salida" xfId="73"/>
    <cellStyle name="Texto de advertencia" xfId="74"/>
    <cellStyle name="Texto explicativo" xfId="75"/>
    <cellStyle name="Título"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0775"/>
        </c:manualLayout>
      </c:layout>
      <c:spPr>
        <a:noFill/>
        <a:ln w="3175">
          <a:noFill/>
        </a:ln>
      </c:spPr>
      <c:txPr>
        <a:bodyPr vert="horz" rot="0"/>
        <a:lstStyle/>
        <a:p>
          <a:pPr>
            <a:defRPr lang="en-US" cap="none" sz="1200" b="0" i="0" u="none" baseline="0">
              <a:solidFill>
                <a:srgbClr val="000000"/>
              </a:solidFill>
              <a:latin typeface="Calibri"/>
              <a:ea typeface="Calibri"/>
              <a:cs typeface="Calibri"/>
            </a:defRPr>
          </a:pPr>
        </a:p>
      </c:txPr>
    </c:title>
    <c:plotArea>
      <c:layout>
        <c:manualLayout>
          <c:xMode val="edge"/>
          <c:yMode val="edge"/>
          <c:x val="0.07475"/>
          <c:y val="0.04925"/>
          <c:w val="0.77125"/>
          <c:h val="0.96575"/>
        </c:manualLayout>
      </c:layout>
      <c:lineChart>
        <c:grouping val="standard"/>
        <c:varyColors val="0"/>
        <c:ser>
          <c:idx val="0"/>
          <c:order val="0"/>
          <c:tx>
            <c:strRef>
              <c:f>'HV 1'!$C$15:$N$15</c:f>
              <c:strCache>
                <c:ptCount val="1"/>
                <c:pt idx="0">
                  <c:v>Número de mantenimientos preventivos realizados al sistema de semaforización de la ciudad </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'HV 1'!$C$23:$N$23</c:f>
              <c:strCache/>
            </c:strRef>
          </c:cat>
          <c:val>
            <c:numRef>
              <c:f>'HV 1'!$C$24:$N$24</c:f>
              <c:numCache/>
            </c:numRef>
          </c:val>
          <c:smooth val="0"/>
        </c:ser>
        <c:marker val="1"/>
        <c:axId val="3640121"/>
        <c:axId val="32761090"/>
      </c:lineChart>
      <c:catAx>
        <c:axId val="3640121"/>
        <c:scaling>
          <c:orientation val="minMax"/>
        </c:scaling>
        <c:axPos val="b"/>
        <c:delete val="0"/>
        <c:numFmt formatCode="General" sourceLinked="0"/>
        <c:majorTickMark val="out"/>
        <c:minorTickMark val="none"/>
        <c:tickLblPos val="nextTo"/>
        <c:spPr>
          <a:ln w="3175">
            <a:solidFill>
              <a:srgbClr val="808080"/>
            </a:solidFill>
          </a:ln>
        </c:spPr>
        <c:crossAx val="32761090"/>
        <c:crosses val="autoZero"/>
        <c:auto val="1"/>
        <c:lblOffset val="100"/>
        <c:tickLblSkip val="2"/>
        <c:noMultiLvlLbl val="0"/>
      </c:catAx>
      <c:valAx>
        <c:axId val="3276109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40121"/>
        <c:crossesAt val="1"/>
        <c:crossBetween val="between"/>
        <c:dispUnits/>
      </c:valAx>
      <c:spPr>
        <a:solidFill>
          <a:srgbClr val="FFFFFF"/>
        </a:solidFill>
        <a:ln w="3175">
          <a:noFill/>
        </a:ln>
      </c:spPr>
    </c:plotArea>
    <c:legend>
      <c:legendPos val="r"/>
      <c:layout>
        <c:manualLayout>
          <c:xMode val="edge"/>
          <c:yMode val="edge"/>
          <c:x val="0.85675"/>
          <c:y val="0.0305"/>
          <c:w val="0.13225"/>
          <c:h val="0.794"/>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075"/>
          <c:y val="-0.01275"/>
        </c:manualLayout>
      </c:layout>
      <c:spPr>
        <a:noFill/>
        <a:ln w="3175">
          <a:noFill/>
        </a:ln>
      </c:spPr>
      <c:txPr>
        <a:bodyPr vert="horz" rot="0"/>
        <a:lstStyle/>
        <a:p>
          <a:pPr>
            <a:defRPr lang="en-US" cap="none" sz="1200" b="0" i="0" u="none" baseline="0">
              <a:solidFill>
                <a:srgbClr val="000000"/>
              </a:solidFill>
              <a:latin typeface="Calibri"/>
              <a:ea typeface="Calibri"/>
              <a:cs typeface="Calibri"/>
            </a:defRPr>
          </a:pPr>
        </a:p>
      </c:txPr>
    </c:title>
    <c:plotArea>
      <c:layout>
        <c:manualLayout>
          <c:xMode val="edge"/>
          <c:yMode val="edge"/>
          <c:x val="0.08925"/>
          <c:y val="-0.0105"/>
          <c:w val="0.758"/>
          <c:h val="0.9755"/>
        </c:manualLayout>
      </c:layout>
      <c:lineChart>
        <c:grouping val="standard"/>
        <c:varyColors val="0"/>
        <c:ser>
          <c:idx val="0"/>
          <c:order val="0"/>
          <c:tx>
            <c:strRef>
              <c:f>'HV 2 '!$C$15:$N$15</c:f>
              <c:strCache>
                <c:ptCount val="1"/>
                <c:pt idx="0">
                  <c:v>Cantidad de mantenimientos correctivos realizados al sistema de semaforización de la ciudad </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'HV 2 '!$C$23:$N$23</c:f>
              <c:strCache/>
            </c:strRef>
          </c:cat>
          <c:val>
            <c:numRef>
              <c:f>'HV 2 '!$C$24:$N$24</c:f>
              <c:numCache/>
            </c:numRef>
          </c:val>
          <c:smooth val="0"/>
        </c:ser>
        <c:marker val="1"/>
        <c:axId val="26414355"/>
        <c:axId val="36402604"/>
      </c:lineChart>
      <c:catAx>
        <c:axId val="26414355"/>
        <c:scaling>
          <c:orientation val="minMax"/>
        </c:scaling>
        <c:axPos val="b"/>
        <c:delete val="0"/>
        <c:numFmt formatCode="General" sourceLinked="0"/>
        <c:majorTickMark val="out"/>
        <c:minorTickMark val="none"/>
        <c:tickLblPos val="nextTo"/>
        <c:spPr>
          <a:ln w="3175">
            <a:solidFill>
              <a:srgbClr val="808080"/>
            </a:solidFill>
          </a:ln>
        </c:spPr>
        <c:crossAx val="36402604"/>
        <c:crosses val="autoZero"/>
        <c:auto val="1"/>
        <c:lblOffset val="100"/>
        <c:tickLblSkip val="1"/>
        <c:noMultiLvlLbl val="0"/>
      </c:catAx>
      <c:valAx>
        <c:axId val="364026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414355"/>
        <c:crossesAt val="1"/>
        <c:crossBetween val="between"/>
        <c:dispUnits/>
      </c:valAx>
      <c:spPr>
        <a:solidFill>
          <a:srgbClr val="FFFFFF"/>
        </a:solidFill>
        <a:ln w="3175">
          <a:noFill/>
        </a:ln>
      </c:spPr>
    </c:plotArea>
    <c:legend>
      <c:legendPos val="r"/>
      <c:layout>
        <c:manualLayout>
          <c:xMode val="edge"/>
          <c:yMode val="edge"/>
          <c:x val="0.8565"/>
          <c:y val="0.0385"/>
          <c:w val="0.13175"/>
          <c:h val="0.80775"/>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085"/>
          <c:w val="0.815"/>
          <c:h val="0.995"/>
        </c:manualLayout>
      </c:layout>
      <c:lineChart>
        <c:grouping val="standard"/>
        <c:varyColors val="0"/>
        <c:ser>
          <c:idx val="0"/>
          <c:order val="0"/>
          <c:tx>
            <c:strRef>
              <c:f>'HV 3'!$F$29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'[1]HV 15'!$B$30:$B$41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3'!$F$30:$F$41</c:f>
              <c:numCache/>
            </c:numRef>
          </c:val>
          <c:smooth val="0"/>
        </c:ser>
        <c:ser>
          <c:idx val="1"/>
          <c:order val="1"/>
          <c:tx>
            <c:strRef>
              <c:f>'HV 3'!$D$29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'[1]HV 15'!$B$30:$B$41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3'!$D$30:$D$41</c:f>
              <c:numCache/>
            </c:numRef>
          </c:val>
          <c:smooth val="0"/>
        </c:ser>
        <c:marker val="1"/>
        <c:axId val="59187981"/>
        <c:axId val="62929782"/>
      </c:lineChart>
      <c:catAx>
        <c:axId val="5918798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2929782"/>
        <c:crosses val="autoZero"/>
        <c:auto val="1"/>
        <c:lblOffset val="100"/>
        <c:tickLblSkip val="1"/>
        <c:noMultiLvlLbl val="0"/>
      </c:catAx>
      <c:valAx>
        <c:axId val="6292978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187981"/>
        <c:crossesAt val="1"/>
        <c:crossBetween val="between"/>
        <c:dispUnits/>
      </c:valAx>
      <c:spPr>
        <a:solidFill>
          <a:srgbClr val="FFFFFF"/>
        </a:solidFill>
        <a:ln w="3175">
          <a:noFill/>
        </a:ln>
      </c:spPr>
    </c:plotArea>
    <c:legend>
      <c:legendPos val="r"/>
      <c:layout>
        <c:manualLayout>
          <c:xMode val="edge"/>
          <c:yMode val="edge"/>
          <c:x val="0.83125"/>
          <c:y val="0.43725"/>
          <c:w val="0.15975"/>
          <c:h val="0.104"/>
        </c:manualLayout>
      </c:layout>
      <c:overlay val="0"/>
      <c:spPr>
        <a:noFill/>
        <a:ln w="3175">
          <a:noFill/>
        </a:ln>
      </c:spPr>
      <c:txPr>
        <a:bodyPr vert="horz" rot="0"/>
        <a:lstStyle/>
        <a:p>
          <a:pPr>
            <a:defRPr lang="en-US" cap="none" sz="5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0575"/>
        </c:manualLayout>
      </c:layout>
      <c:spPr>
        <a:noFill/>
        <a:ln w="3175">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1"/>
          <c:y val="0.13725"/>
          <c:w val="0.9645"/>
          <c:h val="0.925"/>
        </c:manualLayout>
      </c:layout>
      <c:lineChart>
        <c:grouping val="standard"/>
        <c:varyColors val="0"/>
        <c:ser>
          <c:idx val="0"/>
          <c:order val="0"/>
          <c:tx>
            <c:strRef>
              <c:f>'[3]HV 2 PAAC'!$F$29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'[2]3_PAAC'!$B$30:$B$41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'[3]HV 2 PAAC'!$F$30:$F$41</c:f>
              <c:numCache>
                <c:ptCount val="12"/>
                <c:pt idx="0">
                  <c:v>0</c:v>
                </c:pt>
                <c:pt idx="1">
                  <c:v>0</c:v>
                </c:pt>
                <c:pt idx="2">
                  <c:v>0</c:v>
                </c:pt>
                <c:pt idx="3">
                  <c:v>0</c:v>
                </c:pt>
                <c:pt idx="4">
                  <c:v>1</c:v>
                </c:pt>
                <c:pt idx="5">
                  <c:v>1</c:v>
                </c:pt>
                <c:pt idx="6">
                  <c:v>1</c:v>
                </c:pt>
                <c:pt idx="7">
                  <c:v>2</c:v>
                </c:pt>
                <c:pt idx="8">
                  <c:v>2</c:v>
                </c:pt>
                <c:pt idx="9">
                  <c:v>2</c:v>
                </c:pt>
                <c:pt idx="10">
                  <c:v>2</c:v>
                </c:pt>
                <c:pt idx="11">
                  <c:v>3</c:v>
                </c:pt>
              </c:numCache>
            </c:numRef>
          </c:val>
          <c:smooth val="0"/>
        </c:ser>
        <c:ser>
          <c:idx val="1"/>
          <c:order val="1"/>
          <c:tx>
            <c:strRef>
              <c:f>'[3]HV 2 PAAC'!$D$29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'[2]3_PAAC'!$B$30:$B$41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'[3]HV 2 PAAC'!$D$30:$D$41</c:f>
              <c:numCache>
                <c:ptCount val="12"/>
                <c:pt idx="0">
                  <c:v>0</c:v>
                </c:pt>
                <c:pt idx="1">
                  <c:v>0</c:v>
                </c:pt>
                <c:pt idx="2">
                  <c:v>0</c:v>
                </c:pt>
                <c:pt idx="3">
                  <c:v>0</c:v>
                </c:pt>
                <c:pt idx="4">
                  <c:v>0</c:v>
                </c:pt>
                <c:pt idx="5">
                  <c:v>0</c:v>
                </c:pt>
                <c:pt idx="6">
                  <c:v>0</c:v>
                </c:pt>
                <c:pt idx="7">
                  <c:v>0</c:v>
                </c:pt>
              </c:numCache>
            </c:numRef>
          </c:val>
          <c:smooth val="0"/>
        </c:ser>
        <c:marker val="1"/>
        <c:axId val="29497127"/>
        <c:axId val="64147552"/>
      </c:lineChart>
      <c:catAx>
        <c:axId val="29497127"/>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64147552"/>
        <c:crosses val="autoZero"/>
        <c:auto val="1"/>
        <c:lblOffset val="100"/>
        <c:tickLblSkip val="1"/>
        <c:noMultiLvlLbl val="0"/>
      </c:catAx>
      <c:valAx>
        <c:axId val="6414755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9497127"/>
        <c:crossesAt val="1"/>
        <c:crossBetween val="between"/>
        <c:dispUnits/>
      </c:valAx>
      <c:spPr>
        <a:noFill/>
        <a:ln>
          <a:noFill/>
        </a:ln>
      </c:spPr>
    </c:plotArea>
    <c:legend>
      <c:legendPos val="r"/>
      <c:layout>
        <c:manualLayout>
          <c:xMode val="edge"/>
          <c:yMode val="edge"/>
          <c:x val="0.256"/>
          <c:y val="0.8915"/>
          <c:w val="0.47575"/>
          <c:h val="0.0685"/>
        </c:manualLayout>
      </c:layout>
      <c:overlay val="0"/>
      <c:spPr>
        <a:noFill/>
        <a:ln w="3175">
          <a:noFill/>
        </a:ln>
      </c:spPr>
      <c:txPr>
        <a:bodyPr vert="horz" rot="0"/>
        <a:lstStyle/>
        <a:p>
          <a:pPr>
            <a:defRPr lang="en-US" cap="none" sz="33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171450</xdr:rowOff>
    </xdr:from>
    <xdr:to>
      <xdr:col>1</xdr:col>
      <xdr:colOff>1752600</xdr:colOff>
      <xdr:row>3</xdr:row>
      <xdr:rowOff>428625</xdr:rowOff>
    </xdr:to>
    <xdr:pic>
      <xdr:nvPicPr>
        <xdr:cNvPr id="1" name="Imagen 1"/>
        <xdr:cNvPicPr preferRelativeResize="1">
          <a:picLocks noChangeAspect="1"/>
        </xdr:cNvPicPr>
      </xdr:nvPicPr>
      <xdr:blipFill>
        <a:blip r:embed="rId1"/>
        <a:stretch>
          <a:fillRect/>
        </a:stretch>
      </xdr:blipFill>
      <xdr:spPr>
        <a:xfrm>
          <a:off x="219075" y="171450"/>
          <a:ext cx="2143125" cy="1819275"/>
        </a:xfrm>
        <a:prstGeom prst="rect">
          <a:avLst/>
        </a:prstGeom>
        <a:noFill/>
        <a:ln w="9525" cmpd="sng">
          <a:noFill/>
        </a:ln>
      </xdr:spPr>
    </xdr:pic>
    <xdr:clientData/>
  </xdr:twoCellAnchor>
  <xdr:twoCellAnchor>
    <xdr:from>
      <xdr:col>0</xdr:col>
      <xdr:colOff>219075</xdr:colOff>
      <xdr:row>0</xdr:row>
      <xdr:rowOff>171450</xdr:rowOff>
    </xdr:from>
    <xdr:to>
      <xdr:col>1</xdr:col>
      <xdr:colOff>1752600</xdr:colOff>
      <xdr:row>3</xdr:row>
      <xdr:rowOff>428625</xdr:rowOff>
    </xdr:to>
    <xdr:pic>
      <xdr:nvPicPr>
        <xdr:cNvPr id="2" name="Imagen 1"/>
        <xdr:cNvPicPr preferRelativeResize="1">
          <a:picLocks noChangeAspect="1"/>
        </xdr:cNvPicPr>
      </xdr:nvPicPr>
      <xdr:blipFill>
        <a:blip r:embed="rId1"/>
        <a:stretch>
          <a:fillRect/>
        </a:stretch>
      </xdr:blipFill>
      <xdr:spPr>
        <a:xfrm>
          <a:off x="219075" y="171450"/>
          <a:ext cx="2143125" cy="18192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0</xdr:row>
      <xdr:rowOff>47625</xdr:rowOff>
    </xdr:from>
    <xdr:to>
      <xdr:col>1</xdr:col>
      <xdr:colOff>1457325</xdr:colOff>
      <xdr:row>3</xdr:row>
      <xdr:rowOff>228600</xdr:rowOff>
    </xdr:to>
    <xdr:pic>
      <xdr:nvPicPr>
        <xdr:cNvPr id="1" name="Imagen 1"/>
        <xdr:cNvPicPr preferRelativeResize="1">
          <a:picLocks noChangeAspect="1"/>
        </xdr:cNvPicPr>
      </xdr:nvPicPr>
      <xdr:blipFill>
        <a:blip r:embed="rId1"/>
        <a:stretch>
          <a:fillRect/>
        </a:stretch>
      </xdr:blipFill>
      <xdr:spPr>
        <a:xfrm>
          <a:off x="409575" y="47625"/>
          <a:ext cx="1133475" cy="1114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0" name="1 Imagen"/>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 name="1 Imagen"/>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2" name="1 Imagen"/>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3" name="1 Imagen"/>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4" name="1 Imagen"/>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5" name="1 Imagen"/>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6" name="1 Imagen"/>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10</xdr:col>
      <xdr:colOff>419100</xdr:colOff>
      <xdr:row>8</xdr:row>
      <xdr:rowOff>66675</xdr:rowOff>
    </xdr:to>
    <xdr:sp>
      <xdr:nvSpPr>
        <xdr:cNvPr id="1" name="EsriDoNotEdit"/>
        <xdr:cNvSpPr>
          <a:spLocks/>
        </xdr:cNvSpPr>
      </xdr:nvSpPr>
      <xdr:spPr>
        <a:xfrm>
          <a:off x="0" y="0"/>
          <a:ext cx="8039100" cy="1590675"/>
        </a:xfrm>
        <a:prstGeom prst="rect">
          <a:avLst/>
        </a:prstGeom>
        <a:noFill/>
        <a:ln w="9525" cmpd="sng">
          <a:noFill/>
        </a:ln>
      </xdr:spPr>
      <xdr:txBody>
        <a:bodyPr vertOverflow="clip" wrap="square">
          <a:spAutoFit/>
        </a:bodyPr>
        <a:p>
          <a:pPr algn="ctr">
            <a:defRPr/>
          </a:pPr>
          <a:r>
            <a:rPr lang="en-US" cap="none" sz="5000" b="1" i="0" u="none" baseline="0"/>
            <a:t>NO EDITAR 
</a:t>
          </a:r>
          <a:r>
            <a:rPr lang="en-US" cap="none" sz="5000" b="1" i="0" u="none" baseline="0"/>
            <a:t> Solo para uso de Esri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1</xdr:row>
      <xdr:rowOff>133350</xdr:rowOff>
    </xdr:from>
    <xdr:to>
      <xdr:col>2</xdr:col>
      <xdr:colOff>666750</xdr:colOff>
      <xdr:row>4</xdr:row>
      <xdr:rowOff>57150</xdr:rowOff>
    </xdr:to>
    <xdr:pic>
      <xdr:nvPicPr>
        <xdr:cNvPr id="1" name="Imagen 1"/>
        <xdr:cNvPicPr preferRelativeResize="1">
          <a:picLocks noChangeAspect="1"/>
        </xdr:cNvPicPr>
      </xdr:nvPicPr>
      <xdr:blipFill>
        <a:blip r:embed="rId1"/>
        <a:srcRect l="19607" t="7638" r="18504" b="10522"/>
        <a:stretch>
          <a:fillRect/>
        </a:stretch>
      </xdr:blipFill>
      <xdr:spPr>
        <a:xfrm>
          <a:off x="695325" y="276225"/>
          <a:ext cx="666750"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704850</xdr:colOff>
      <xdr:row>1</xdr:row>
      <xdr:rowOff>161925</xdr:rowOff>
    </xdr:from>
    <xdr:to>
      <xdr:col>1</xdr:col>
      <xdr:colOff>1905000</xdr:colOff>
      <xdr:row>4</xdr:row>
      <xdr:rowOff>323850</xdr:rowOff>
    </xdr:to>
    <xdr:pic>
      <xdr:nvPicPr>
        <xdr:cNvPr id="1" name="Imagen 1"/>
        <xdr:cNvPicPr preferRelativeResize="1">
          <a:picLocks noChangeAspect="1"/>
        </xdr:cNvPicPr>
      </xdr:nvPicPr>
      <xdr:blipFill>
        <a:blip r:embed="rId1"/>
        <a:srcRect l="21572" t="8767" r="19758" b="11367"/>
        <a:stretch>
          <a:fillRect/>
        </a:stretch>
      </xdr:blipFill>
      <xdr:spPr>
        <a:xfrm>
          <a:off x="762000" y="247650"/>
          <a:ext cx="1200150" cy="1133475"/>
        </a:xfrm>
        <a:prstGeom prst="rect">
          <a:avLst/>
        </a:prstGeom>
        <a:noFill/>
        <a:ln w="9525" cmpd="sng">
          <a:noFill/>
        </a:ln>
      </xdr:spPr>
    </xdr:pic>
    <xdr:clientData/>
  </xdr:twoCellAnchor>
  <xdr:twoCellAnchor>
    <xdr:from>
      <xdr:col>2</xdr:col>
      <xdr:colOff>0</xdr:colOff>
      <xdr:row>25</xdr:row>
      <xdr:rowOff>95250</xdr:rowOff>
    </xdr:from>
    <xdr:to>
      <xdr:col>13</xdr:col>
      <xdr:colOff>0</xdr:colOff>
      <xdr:row>29</xdr:row>
      <xdr:rowOff>0</xdr:rowOff>
    </xdr:to>
    <xdr:graphicFrame>
      <xdr:nvGraphicFramePr>
        <xdr:cNvPr id="2" name="6 Gráfico"/>
        <xdr:cNvGraphicFramePr/>
      </xdr:nvGraphicFramePr>
      <xdr:xfrm>
        <a:off x="1962150" y="10248900"/>
        <a:ext cx="9639300" cy="25908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0</xdr:row>
      <xdr:rowOff>47625</xdr:rowOff>
    </xdr:from>
    <xdr:to>
      <xdr:col>1</xdr:col>
      <xdr:colOff>1457325</xdr:colOff>
      <xdr:row>3</xdr:row>
      <xdr:rowOff>228600</xdr:rowOff>
    </xdr:to>
    <xdr:pic>
      <xdr:nvPicPr>
        <xdr:cNvPr id="1" name="Imagen 1"/>
        <xdr:cNvPicPr preferRelativeResize="1">
          <a:picLocks noChangeAspect="1"/>
        </xdr:cNvPicPr>
      </xdr:nvPicPr>
      <xdr:blipFill>
        <a:blip r:embed="rId1"/>
        <a:stretch>
          <a:fillRect/>
        </a:stretch>
      </xdr:blipFill>
      <xdr:spPr>
        <a:xfrm>
          <a:off x="409575" y="47625"/>
          <a:ext cx="1133475" cy="1114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1</xdr:row>
      <xdr:rowOff>85725</xdr:rowOff>
    </xdr:from>
    <xdr:to>
      <xdr:col>1</xdr:col>
      <xdr:colOff>1905000</xdr:colOff>
      <xdr:row>4</xdr:row>
      <xdr:rowOff>323850</xdr:rowOff>
    </xdr:to>
    <xdr:pic>
      <xdr:nvPicPr>
        <xdr:cNvPr id="1" name="Imagen 1"/>
        <xdr:cNvPicPr preferRelativeResize="1">
          <a:picLocks noChangeAspect="1"/>
        </xdr:cNvPicPr>
      </xdr:nvPicPr>
      <xdr:blipFill>
        <a:blip r:embed="rId1"/>
        <a:srcRect l="20408" t="8355" r="19293" b="10925"/>
        <a:stretch>
          <a:fillRect/>
        </a:stretch>
      </xdr:blipFill>
      <xdr:spPr>
        <a:xfrm>
          <a:off x="628650" y="171450"/>
          <a:ext cx="1333500" cy="1209675"/>
        </a:xfrm>
        <a:prstGeom prst="rect">
          <a:avLst/>
        </a:prstGeom>
        <a:noFill/>
        <a:ln w="9525" cmpd="sng">
          <a:noFill/>
        </a:ln>
      </xdr:spPr>
    </xdr:pic>
    <xdr:clientData/>
  </xdr:twoCellAnchor>
  <xdr:twoCellAnchor>
    <xdr:from>
      <xdr:col>1</xdr:col>
      <xdr:colOff>0</xdr:colOff>
      <xdr:row>25</xdr:row>
      <xdr:rowOff>0</xdr:rowOff>
    </xdr:from>
    <xdr:to>
      <xdr:col>12</xdr:col>
      <xdr:colOff>714375</xdr:colOff>
      <xdr:row>31</xdr:row>
      <xdr:rowOff>247650</xdr:rowOff>
    </xdr:to>
    <xdr:graphicFrame>
      <xdr:nvGraphicFramePr>
        <xdr:cNvPr id="2" name="4 Gráfico"/>
        <xdr:cNvGraphicFramePr/>
      </xdr:nvGraphicFramePr>
      <xdr:xfrm>
        <a:off x="57150" y="10658475"/>
        <a:ext cx="11382375" cy="37909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0</xdr:row>
      <xdr:rowOff>47625</xdr:rowOff>
    </xdr:from>
    <xdr:to>
      <xdr:col>1</xdr:col>
      <xdr:colOff>1457325</xdr:colOff>
      <xdr:row>3</xdr:row>
      <xdr:rowOff>228600</xdr:rowOff>
    </xdr:to>
    <xdr:pic>
      <xdr:nvPicPr>
        <xdr:cNvPr id="1" name="Imagen 1"/>
        <xdr:cNvPicPr preferRelativeResize="1">
          <a:picLocks noChangeAspect="1"/>
        </xdr:cNvPicPr>
      </xdr:nvPicPr>
      <xdr:blipFill>
        <a:blip r:embed="rId1"/>
        <a:stretch>
          <a:fillRect/>
        </a:stretch>
      </xdr:blipFill>
      <xdr:spPr>
        <a:xfrm>
          <a:off x="409575" y="47625"/>
          <a:ext cx="1133475" cy="1114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1</xdr:row>
      <xdr:rowOff>66675</xdr:rowOff>
    </xdr:from>
    <xdr:to>
      <xdr:col>1</xdr:col>
      <xdr:colOff>1895475</xdr:colOff>
      <xdr:row>4</xdr:row>
      <xdr:rowOff>247650</xdr:rowOff>
    </xdr:to>
    <xdr:pic>
      <xdr:nvPicPr>
        <xdr:cNvPr id="1" name="Imagen 1"/>
        <xdr:cNvPicPr preferRelativeResize="1">
          <a:picLocks noChangeAspect="1"/>
        </xdr:cNvPicPr>
      </xdr:nvPicPr>
      <xdr:blipFill>
        <a:blip r:embed="rId1"/>
        <a:srcRect l="20408" t="8355" r="19293" b="10925"/>
        <a:stretch>
          <a:fillRect/>
        </a:stretch>
      </xdr:blipFill>
      <xdr:spPr>
        <a:xfrm>
          <a:off x="1295400" y="219075"/>
          <a:ext cx="1362075" cy="923925"/>
        </a:xfrm>
        <a:prstGeom prst="rect">
          <a:avLst/>
        </a:prstGeom>
        <a:noFill/>
        <a:ln w="9525" cmpd="sng">
          <a:noFill/>
        </a:ln>
      </xdr:spPr>
    </xdr:pic>
    <xdr:clientData/>
  </xdr:twoCellAnchor>
  <xdr:twoCellAnchor>
    <xdr:from>
      <xdr:col>1</xdr:col>
      <xdr:colOff>1895475</xdr:colOff>
      <xdr:row>43</xdr:row>
      <xdr:rowOff>142875</xdr:rowOff>
    </xdr:from>
    <xdr:to>
      <xdr:col>8</xdr:col>
      <xdr:colOff>866775</xdr:colOff>
      <xdr:row>47</xdr:row>
      <xdr:rowOff>523875</xdr:rowOff>
    </xdr:to>
    <xdr:graphicFrame>
      <xdr:nvGraphicFramePr>
        <xdr:cNvPr id="2" name="3 Gráfico"/>
        <xdr:cNvGraphicFramePr/>
      </xdr:nvGraphicFramePr>
      <xdr:xfrm>
        <a:off x="2657475" y="13887450"/>
        <a:ext cx="8582025" cy="27432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0</xdr:row>
      <xdr:rowOff>47625</xdr:rowOff>
    </xdr:from>
    <xdr:to>
      <xdr:col>1</xdr:col>
      <xdr:colOff>1485900</xdr:colOff>
      <xdr:row>3</xdr:row>
      <xdr:rowOff>200025</xdr:rowOff>
    </xdr:to>
    <xdr:pic>
      <xdr:nvPicPr>
        <xdr:cNvPr id="1" name="Imagen 1"/>
        <xdr:cNvPicPr preferRelativeResize="1">
          <a:picLocks noChangeAspect="1"/>
        </xdr:cNvPicPr>
      </xdr:nvPicPr>
      <xdr:blipFill>
        <a:blip r:embed="rId1"/>
        <a:stretch>
          <a:fillRect/>
        </a:stretch>
      </xdr:blipFill>
      <xdr:spPr>
        <a:xfrm>
          <a:off x="990600" y="47625"/>
          <a:ext cx="1257300" cy="752475"/>
        </a:xfrm>
        <a:prstGeom prst="rect">
          <a:avLst/>
        </a:prstGeom>
        <a:noFill/>
        <a:ln w="9525" cmpd="sng">
          <a:noFill/>
        </a:ln>
      </xdr:spPr>
    </xdr:pic>
    <xdr:clientData/>
  </xdr:twoCellAnchor>
  <xdr:twoCellAnchor>
    <xdr:from>
      <xdr:col>1</xdr:col>
      <xdr:colOff>228600</xdr:colOff>
      <xdr:row>0</xdr:row>
      <xdr:rowOff>47625</xdr:rowOff>
    </xdr:from>
    <xdr:to>
      <xdr:col>1</xdr:col>
      <xdr:colOff>1485900</xdr:colOff>
      <xdr:row>3</xdr:row>
      <xdr:rowOff>200025</xdr:rowOff>
    </xdr:to>
    <xdr:pic>
      <xdr:nvPicPr>
        <xdr:cNvPr id="2" name="Imagen 1"/>
        <xdr:cNvPicPr preferRelativeResize="1">
          <a:picLocks noChangeAspect="1"/>
        </xdr:cNvPicPr>
      </xdr:nvPicPr>
      <xdr:blipFill>
        <a:blip r:embed="rId1"/>
        <a:stretch>
          <a:fillRect/>
        </a:stretch>
      </xdr:blipFill>
      <xdr:spPr>
        <a:xfrm>
          <a:off x="990600" y="47625"/>
          <a:ext cx="1257300" cy="752475"/>
        </a:xfrm>
        <a:prstGeom prst="rect">
          <a:avLst/>
        </a:prstGeom>
        <a:noFill/>
        <a:ln w="9525" cmpd="sng">
          <a:noFill/>
        </a:ln>
      </xdr:spPr>
    </xdr:pic>
    <xdr:clientData/>
  </xdr:twoCellAnchor>
  <xdr:twoCellAnchor>
    <xdr:from>
      <xdr:col>1</xdr:col>
      <xdr:colOff>314325</xdr:colOff>
      <xdr:row>0</xdr:row>
      <xdr:rowOff>47625</xdr:rowOff>
    </xdr:from>
    <xdr:to>
      <xdr:col>1</xdr:col>
      <xdr:colOff>1485900</xdr:colOff>
      <xdr:row>3</xdr:row>
      <xdr:rowOff>200025</xdr:rowOff>
    </xdr:to>
    <xdr:pic>
      <xdr:nvPicPr>
        <xdr:cNvPr id="3" name="Imagen 1"/>
        <xdr:cNvPicPr preferRelativeResize="1">
          <a:picLocks noChangeAspect="1"/>
        </xdr:cNvPicPr>
      </xdr:nvPicPr>
      <xdr:blipFill>
        <a:blip r:embed="rId1"/>
        <a:stretch>
          <a:fillRect/>
        </a:stretch>
      </xdr:blipFill>
      <xdr:spPr>
        <a:xfrm>
          <a:off x="1076325" y="47625"/>
          <a:ext cx="1171575" cy="752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1</xdr:row>
      <xdr:rowOff>85725</xdr:rowOff>
    </xdr:from>
    <xdr:to>
      <xdr:col>1</xdr:col>
      <xdr:colOff>1695450</xdr:colOff>
      <xdr:row>4</xdr:row>
      <xdr:rowOff>323850</xdr:rowOff>
    </xdr:to>
    <xdr:pic>
      <xdr:nvPicPr>
        <xdr:cNvPr id="1" name="Imagen 1"/>
        <xdr:cNvPicPr preferRelativeResize="1">
          <a:picLocks noChangeAspect="1"/>
        </xdr:cNvPicPr>
      </xdr:nvPicPr>
      <xdr:blipFill>
        <a:blip r:embed="rId1"/>
        <a:srcRect l="20408" t="8355" r="19293" b="10925"/>
        <a:stretch>
          <a:fillRect/>
        </a:stretch>
      </xdr:blipFill>
      <xdr:spPr>
        <a:xfrm>
          <a:off x="638175" y="161925"/>
          <a:ext cx="1123950" cy="1314450"/>
        </a:xfrm>
        <a:prstGeom prst="rect">
          <a:avLst/>
        </a:prstGeom>
        <a:noFill/>
        <a:ln w="9525" cmpd="sng">
          <a:noFill/>
        </a:ln>
      </xdr:spPr>
    </xdr:pic>
    <xdr:clientData/>
  </xdr:twoCellAnchor>
  <xdr:twoCellAnchor>
    <xdr:from>
      <xdr:col>3</xdr:col>
      <xdr:colOff>762000</xdr:colOff>
      <xdr:row>43</xdr:row>
      <xdr:rowOff>581025</xdr:rowOff>
    </xdr:from>
    <xdr:to>
      <xdr:col>6</xdr:col>
      <xdr:colOff>1466850</xdr:colOff>
      <xdr:row>46</xdr:row>
      <xdr:rowOff>581025</xdr:rowOff>
    </xdr:to>
    <xdr:graphicFrame>
      <xdr:nvGraphicFramePr>
        <xdr:cNvPr id="2" name="Gráfico 1"/>
        <xdr:cNvGraphicFramePr/>
      </xdr:nvGraphicFramePr>
      <xdr:xfrm>
        <a:off x="3495675" y="16792575"/>
        <a:ext cx="4810125" cy="17430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Omar%20Mateus\Downloads\POA%201032%20NOVIEMBRE%2020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ntranetmovilidad.movilidadbogota.gov.co/Perfil%20ldguerrero\Downloads\1.%20POA_GESTION_FINANCIERA_201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erfil%20ldguerrero\Downloads\poa_subdir_gestion_via_20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4. Territorialización"/>
      <sheetName val="Sección 3. Metas Producto"/>
      <sheetName val="MP-223"/>
      <sheetName val="MP - 224"/>
      <sheetName val="MP - 231"/>
      <sheetName val="Act. 231"/>
      <sheetName val="MP - 232"/>
      <sheetName val="Act.232"/>
      <sheetName val="MP - 233"/>
      <sheetName val="Act.233"/>
      <sheetName val="HV 1"/>
      <sheetName val="Act. 1"/>
      <sheetName val="HV 2"/>
      <sheetName val="Act. 2"/>
      <sheetName val="HV 3"/>
      <sheetName val="Act. 3"/>
      <sheetName val="HV 4"/>
      <sheetName val="Act. 4"/>
      <sheetName val="HV 5"/>
      <sheetName val="Act. 5"/>
      <sheetName val="HV 6"/>
      <sheetName val="Act. 6"/>
      <sheetName val="HV 8"/>
      <sheetName val="Act. 8"/>
      <sheetName val="HV 9"/>
      <sheetName val="Act. 9"/>
      <sheetName val="HV 10"/>
      <sheetName val="Act. 10"/>
      <sheetName val="HV 11"/>
      <sheetName val="Act. 11"/>
      <sheetName val="HV 12"/>
      <sheetName val="Act. 12"/>
      <sheetName val="HV 13"/>
      <sheetName val="Act. 13"/>
      <sheetName val="HV 14"/>
      <sheetName val="Act. 14"/>
      <sheetName val="HV 15"/>
      <sheetName val="Act. 15"/>
      <sheetName val="HV 16"/>
      <sheetName val="Act. 16"/>
      <sheetName val="HV 17"/>
      <sheetName val="ACt. 17"/>
      <sheetName val="HV 7"/>
      <sheetName val="Act. 7"/>
      <sheetName val="Hoja3"/>
      <sheetName val="HV 19"/>
      <sheetName val="Act. 19"/>
      <sheetName val="Hoja1"/>
      <sheetName val="HV 22"/>
      <sheetName val="Act.22"/>
      <sheetName val="Hoja2"/>
      <sheetName val="Variables"/>
      <sheetName val="ESRI_MAPINFO_SHEET"/>
    </sheetNames>
    <sheetDataSet>
      <sheetData sheetId="7">
        <row r="9">
          <cell r="C9" t="str">
            <v>Leonardo Vasquez Escobar</v>
          </cell>
        </row>
      </sheetData>
      <sheetData sheetId="12">
        <row r="55">
          <cell r="G55" t="str">
            <v>NANCY HAIDY MUÑOZ CHAVARRO</v>
          </cell>
        </row>
        <row r="56">
          <cell r="G56" t="str">
            <v>LEONARDO VASQUEZ ESCOBAR</v>
          </cell>
        </row>
      </sheetData>
      <sheetData sheetId="38">
        <row r="30">
          <cell r="B30" t="str">
            <v>Enero </v>
          </cell>
        </row>
        <row r="31">
          <cell r="B31" t="str">
            <v>Febrero</v>
          </cell>
        </row>
        <row r="32">
          <cell r="B32" t="str">
            <v>Marzo</v>
          </cell>
        </row>
        <row r="33">
          <cell r="B33" t="str">
            <v>Abril</v>
          </cell>
        </row>
        <row r="34">
          <cell r="B34" t="str">
            <v>Mayo</v>
          </cell>
        </row>
        <row r="35">
          <cell r="B35" t="str">
            <v>Junio</v>
          </cell>
        </row>
        <row r="36">
          <cell r="B36" t="str">
            <v>Julio</v>
          </cell>
        </row>
        <row r="37">
          <cell r="B37" t="str">
            <v>Agosto</v>
          </cell>
        </row>
        <row r="38">
          <cell r="B38" t="str">
            <v>Septiembre</v>
          </cell>
        </row>
        <row r="39">
          <cell r="B39" t="str">
            <v>Octubre</v>
          </cell>
        </row>
        <row r="40">
          <cell r="B40" t="str">
            <v>Noviembre</v>
          </cell>
        </row>
        <row r="41">
          <cell r="B41" t="str">
            <v>Diciembre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cción 1. Metas - Magnitud"/>
      <sheetName val="1"/>
      <sheetName val="2"/>
      <sheetName val="3_PAAC"/>
      <sheetName val="ACT_3"/>
      <sheetName val="Variables"/>
    </sheetNames>
    <sheetDataSet>
      <sheetData sheetId="3">
        <row r="30">
          <cell r="B30" t="str">
            <v>Enero </v>
          </cell>
        </row>
        <row r="31">
          <cell r="B31" t="str">
            <v>Febrero</v>
          </cell>
        </row>
        <row r="32">
          <cell r="B32" t="str">
            <v>Marzo</v>
          </cell>
        </row>
        <row r="33">
          <cell r="B33" t="str">
            <v>Abril</v>
          </cell>
        </row>
        <row r="34">
          <cell r="B34" t="str">
            <v>Mayo</v>
          </cell>
        </row>
        <row r="35">
          <cell r="B35" t="str">
            <v>Junio</v>
          </cell>
        </row>
        <row r="36">
          <cell r="B36" t="str">
            <v>Julio</v>
          </cell>
        </row>
        <row r="37">
          <cell r="B37" t="str">
            <v>Agosto</v>
          </cell>
        </row>
        <row r="38">
          <cell r="B38" t="str">
            <v>Septiembre</v>
          </cell>
        </row>
        <row r="39">
          <cell r="B39" t="str">
            <v>Octubre</v>
          </cell>
        </row>
        <row r="40">
          <cell r="B40" t="str">
            <v>Noviembre</v>
          </cell>
        </row>
        <row r="41">
          <cell r="B41" t="str">
            <v>Diciembre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tas_Magnitud"/>
      <sheetName val="Anualización"/>
      <sheetName val="HV 1"/>
      <sheetName val="HV 4"/>
      <sheetName val="Act.1"/>
      <sheetName val="HV 2 PAAC"/>
      <sheetName val="Act 2. PAAC"/>
      <sheetName val="HV 3"/>
      <sheetName val="Act. 3"/>
      <sheetName val="Variables"/>
      <sheetName val="ODS"/>
      <sheetName val="MAL PARQUEO"/>
      <sheetName val="ILEGALIDAD"/>
      <sheetName val="Hoja1"/>
      <sheetName val="Hoja2"/>
      <sheetName val="Ilegal"/>
      <sheetName val="Espacio público"/>
      <sheetName val="ESRI_MAPINFO_SHEET"/>
    </sheetNames>
    <sheetDataSet>
      <sheetData sheetId="5">
        <row r="29">
          <cell r="D29" t="str">
            <v>Numerador Acumulado (Variable 1)</v>
          </cell>
          <cell r="F29" t="str">
            <v>Denominador Acumulado (Variable 2)</v>
          </cell>
        </row>
        <row r="30">
          <cell r="D30">
            <v>0</v>
          </cell>
          <cell r="F30">
            <v>0</v>
          </cell>
        </row>
        <row r="31">
          <cell r="D31">
            <v>0</v>
          </cell>
          <cell r="F31">
            <v>0</v>
          </cell>
        </row>
        <row r="32">
          <cell r="D32">
            <v>0</v>
          </cell>
          <cell r="F32">
            <v>0</v>
          </cell>
        </row>
        <row r="33">
          <cell r="D33">
            <v>0</v>
          </cell>
          <cell r="F33">
            <v>0</v>
          </cell>
        </row>
        <row r="34">
          <cell r="D34">
            <v>0</v>
          </cell>
          <cell r="F34">
            <v>1</v>
          </cell>
        </row>
        <row r="35">
          <cell r="D35">
            <v>0</v>
          </cell>
          <cell r="F35">
            <v>1</v>
          </cell>
        </row>
        <row r="36">
          <cell r="D36">
            <v>0</v>
          </cell>
          <cell r="F36">
            <v>1</v>
          </cell>
        </row>
        <row r="37">
          <cell r="D37">
            <v>0</v>
          </cell>
          <cell r="F37">
            <v>2</v>
          </cell>
        </row>
        <row r="38">
          <cell r="F38">
            <v>2</v>
          </cell>
        </row>
        <row r="39">
          <cell r="F39">
            <v>2</v>
          </cell>
        </row>
        <row r="40">
          <cell r="F40">
            <v>2</v>
          </cell>
        </row>
        <row r="41">
          <cell r="F41">
            <v>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V 15"/>
      <sheetName val="HV 2 PAAC"/>
      <sheetName val="3_PAA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W28"/>
  <sheetViews>
    <sheetView showGridLines="0" tabSelected="1" zoomScale="55" zoomScaleNormal="55" workbookViewId="0" topLeftCell="A1">
      <selection activeCell="C1" sqref="C1:T4"/>
    </sheetView>
  </sheetViews>
  <sheetFormatPr defaultColWidth="11.421875" defaultRowHeight="15"/>
  <cols>
    <col min="1" max="1" width="9.140625" style="5" customWidth="1"/>
    <col min="2" max="2" width="26.28125" style="5" customWidth="1"/>
    <col min="3" max="3" width="63.7109375" style="5" customWidth="1"/>
    <col min="4" max="4" width="20.421875" style="5" customWidth="1"/>
    <col min="5" max="5" width="50.00390625" style="5" customWidth="1"/>
    <col min="6" max="6" width="46.421875" style="5" customWidth="1"/>
    <col min="7" max="7" width="26.8515625" style="5" customWidth="1"/>
    <col min="8" max="8" width="35.8515625" style="5" customWidth="1"/>
    <col min="9" max="20" width="13.28125" style="5" customWidth="1"/>
    <col min="21" max="21" width="16.421875" style="5" customWidth="1"/>
    <col min="22" max="22" width="11.00390625" style="5" customWidth="1"/>
    <col min="23" max="23" width="30.57421875" style="5" customWidth="1"/>
    <col min="24" max="16384" width="11.421875" style="5" customWidth="1"/>
  </cols>
  <sheetData>
    <row r="1" spans="1:20" s="8" customFormat="1" ht="39.75" customHeight="1" thickBot="1">
      <c r="A1" s="303"/>
      <c r="B1" s="304"/>
      <c r="C1" s="619" t="s">
        <v>633</v>
      </c>
      <c r="D1" s="620"/>
      <c r="E1" s="620"/>
      <c r="F1" s="620"/>
      <c r="G1" s="620"/>
      <c r="H1" s="620"/>
      <c r="I1" s="620"/>
      <c r="J1" s="620"/>
      <c r="K1" s="620"/>
      <c r="L1" s="620"/>
      <c r="M1" s="620"/>
      <c r="N1" s="620"/>
      <c r="O1" s="620"/>
      <c r="P1" s="620"/>
      <c r="Q1" s="620"/>
      <c r="R1" s="620"/>
      <c r="S1" s="620"/>
      <c r="T1" s="621"/>
    </row>
    <row r="2" spans="1:20" s="8" customFormat="1" ht="40.5" customHeight="1" thickBot="1">
      <c r="A2" s="305"/>
      <c r="B2" s="306"/>
      <c r="C2" s="619" t="s">
        <v>15</v>
      </c>
      <c r="D2" s="620"/>
      <c r="E2" s="620"/>
      <c r="F2" s="620"/>
      <c r="G2" s="620"/>
      <c r="H2" s="620"/>
      <c r="I2" s="620"/>
      <c r="J2" s="620"/>
      <c r="K2" s="620"/>
      <c r="L2" s="620"/>
      <c r="M2" s="620"/>
      <c r="N2" s="620"/>
      <c r="O2" s="620"/>
      <c r="P2" s="620"/>
      <c r="Q2" s="620"/>
      <c r="R2" s="620"/>
      <c r="S2" s="620"/>
      <c r="T2" s="621"/>
    </row>
    <row r="3" spans="1:20" s="8" customFormat="1" ht="42.75" customHeight="1" thickBot="1">
      <c r="A3" s="305"/>
      <c r="B3" s="306"/>
      <c r="C3" s="619" t="s">
        <v>216</v>
      </c>
      <c r="D3" s="620"/>
      <c r="E3" s="620"/>
      <c r="F3" s="620"/>
      <c r="G3" s="620"/>
      <c r="H3" s="620"/>
      <c r="I3" s="620"/>
      <c r="J3" s="620"/>
      <c r="K3" s="620"/>
      <c r="L3" s="620"/>
      <c r="M3" s="620"/>
      <c r="N3" s="620"/>
      <c r="O3" s="620"/>
      <c r="P3" s="620"/>
      <c r="Q3" s="620"/>
      <c r="R3" s="620"/>
      <c r="S3" s="620"/>
      <c r="T3" s="621"/>
    </row>
    <row r="4" spans="1:20" s="8" customFormat="1" ht="33.75" customHeight="1" thickBot="1">
      <c r="A4" s="307"/>
      <c r="B4" s="308"/>
      <c r="C4" s="622" t="s">
        <v>19</v>
      </c>
      <c r="D4" s="623"/>
      <c r="E4" s="623"/>
      <c r="F4" s="623"/>
      <c r="G4" s="623"/>
      <c r="H4" s="624"/>
      <c r="I4" s="622" t="s">
        <v>961</v>
      </c>
      <c r="J4" s="623"/>
      <c r="K4" s="623"/>
      <c r="L4" s="623"/>
      <c r="M4" s="623"/>
      <c r="N4" s="623"/>
      <c r="O4" s="623"/>
      <c r="P4" s="623"/>
      <c r="Q4" s="623"/>
      <c r="R4" s="623"/>
      <c r="S4" s="623"/>
      <c r="T4" s="624"/>
    </row>
    <row r="5" spans="3:14" s="8" customFormat="1" ht="21.75" customHeight="1">
      <c r="C5" s="13"/>
      <c r="D5" s="13"/>
      <c r="E5" s="13"/>
      <c r="F5" s="13"/>
      <c r="G5" s="10"/>
      <c r="H5" s="9"/>
      <c r="I5" s="10"/>
      <c r="J5" s="11"/>
      <c r="K5" s="12"/>
      <c r="L5" s="12"/>
      <c r="M5" s="12"/>
      <c r="N5" s="12"/>
    </row>
    <row r="6" spans="3:23" s="1" customFormat="1" ht="30" customHeight="1" thickBot="1">
      <c r="C6" s="3"/>
      <c r="D6" s="3"/>
      <c r="E6" s="3"/>
      <c r="F6" s="3"/>
      <c r="G6" s="7"/>
      <c r="H6" s="7"/>
      <c r="I6" s="7"/>
      <c r="J6" s="7"/>
      <c r="K6" s="3"/>
      <c r="L6" s="3"/>
      <c r="M6" s="3"/>
      <c r="N6" s="3"/>
      <c r="O6" s="3"/>
      <c r="P6" s="6"/>
      <c r="Q6" s="6"/>
      <c r="R6" s="6"/>
      <c r="S6" s="6"/>
      <c r="T6" s="4"/>
      <c r="U6" s="4"/>
      <c r="V6" s="2"/>
      <c r="W6" s="2"/>
    </row>
    <row r="7" spans="2:23" s="1" customFormat="1" ht="52.5" customHeight="1" thickBot="1">
      <c r="B7" s="50" t="s">
        <v>23</v>
      </c>
      <c r="C7" s="293" t="s">
        <v>658</v>
      </c>
      <c r="D7" s="294"/>
      <c r="E7" s="294"/>
      <c r="F7" s="294"/>
      <c r="G7" s="295"/>
      <c r="H7" s="3"/>
      <c r="I7" s="3"/>
      <c r="J7" s="3"/>
      <c r="K7" s="3"/>
      <c r="L7" s="3"/>
      <c r="M7" s="3"/>
      <c r="N7" s="3"/>
      <c r="O7" s="3"/>
      <c r="P7" s="6"/>
      <c r="Q7" s="6"/>
      <c r="R7" s="6"/>
      <c r="S7" s="6"/>
      <c r="T7" s="4"/>
      <c r="U7" s="4"/>
      <c r="V7" s="2"/>
      <c r="W7" s="2"/>
    </row>
    <row r="8" s="1" customFormat="1" ht="39.75" customHeight="1"/>
    <row r="9" s="1" customFormat="1" ht="15"/>
    <row r="10" spans="1:23" s="25" customFormat="1" ht="45" customHeight="1">
      <c r="A10" s="296" t="s">
        <v>22</v>
      </c>
      <c r="B10" s="297"/>
      <c r="C10" s="297"/>
      <c r="D10" s="297"/>
      <c r="E10" s="297"/>
      <c r="F10" s="297"/>
      <c r="G10" s="297"/>
      <c r="H10" s="297"/>
      <c r="I10" s="297"/>
      <c r="J10" s="297"/>
      <c r="K10" s="297"/>
      <c r="L10" s="297"/>
      <c r="M10" s="297"/>
      <c r="N10" s="297"/>
      <c r="O10" s="297"/>
      <c r="P10" s="297"/>
      <c r="Q10" s="297"/>
      <c r="R10" s="297"/>
      <c r="S10" s="297"/>
      <c r="T10" s="297"/>
      <c r="U10" s="297"/>
      <c r="V10" s="297"/>
      <c r="W10" s="298"/>
    </row>
    <row r="11" spans="1:23" s="26" customFormat="1" ht="38.25" customHeight="1">
      <c r="A11" s="285" t="s">
        <v>7</v>
      </c>
      <c r="B11" s="291" t="s">
        <v>8</v>
      </c>
      <c r="C11" s="292"/>
      <c r="D11" s="289" t="s">
        <v>18</v>
      </c>
      <c r="E11" s="289" t="s">
        <v>739</v>
      </c>
      <c r="F11" s="289" t="s">
        <v>113</v>
      </c>
      <c r="G11" s="285" t="s">
        <v>14</v>
      </c>
      <c r="H11" s="285" t="s">
        <v>114</v>
      </c>
      <c r="I11" s="299" t="s">
        <v>943</v>
      </c>
      <c r="J11" s="300"/>
      <c r="K11" s="300"/>
      <c r="L11" s="300"/>
      <c r="M11" s="300"/>
      <c r="N11" s="300"/>
      <c r="O11" s="300"/>
      <c r="P11" s="300"/>
      <c r="Q11" s="300"/>
      <c r="R11" s="300"/>
      <c r="S11" s="300"/>
      <c r="T11" s="300"/>
      <c r="U11" s="300"/>
      <c r="V11" s="300"/>
      <c r="W11" s="301"/>
    </row>
    <row r="12" spans="1:23" s="26" customFormat="1" ht="67.5" customHeight="1">
      <c r="A12" s="285"/>
      <c r="B12" s="27" t="s">
        <v>21</v>
      </c>
      <c r="C12" s="27" t="s">
        <v>738</v>
      </c>
      <c r="D12" s="290"/>
      <c r="E12" s="290"/>
      <c r="F12" s="290"/>
      <c r="G12" s="285"/>
      <c r="H12" s="285"/>
      <c r="I12" s="46" t="s">
        <v>12</v>
      </c>
      <c r="J12" s="46" t="s">
        <v>13</v>
      </c>
      <c r="K12" s="46" t="s">
        <v>9</v>
      </c>
      <c r="L12" s="46" t="s">
        <v>10</v>
      </c>
      <c r="M12" s="46" t="s">
        <v>11</v>
      </c>
      <c r="N12" s="46" t="s">
        <v>0</v>
      </c>
      <c r="O12" s="46" t="s">
        <v>1</v>
      </c>
      <c r="P12" s="46" t="s">
        <v>2</v>
      </c>
      <c r="Q12" s="46" t="s">
        <v>3</v>
      </c>
      <c r="R12" s="46" t="s">
        <v>4</v>
      </c>
      <c r="S12" s="46" t="s">
        <v>5</v>
      </c>
      <c r="T12" s="46" t="s">
        <v>6</v>
      </c>
      <c r="U12" s="46" t="s">
        <v>16</v>
      </c>
      <c r="V12" s="302" t="s">
        <v>17</v>
      </c>
      <c r="W12" s="302"/>
    </row>
    <row r="13" spans="1:23" s="28" customFormat="1" ht="114" customHeight="1">
      <c r="A13" s="112">
        <v>1</v>
      </c>
      <c r="B13" s="276" t="str">
        <f>+Variables!A27</f>
        <v>1. Prestación de servicios, planeación y formulación de políticas del sector.</v>
      </c>
      <c r="C13" s="117" t="s">
        <v>947</v>
      </c>
      <c r="D13" s="276" t="s">
        <v>40</v>
      </c>
      <c r="E13" s="184" t="s">
        <v>945</v>
      </c>
      <c r="F13" s="111" t="str">
        <f>+'HV 1'!G9</f>
        <v>1. Realizar la cantidad de mantenimientos preventivos necesarios en la ciudad para el funcionamiento del sistema de semaforización</v>
      </c>
      <c r="G13" s="113" t="str">
        <f>+'HV 1'!C15</f>
        <v>Número de mantenimientos preventivos realizados al sistema de semaforización de la ciudad </v>
      </c>
      <c r="H13" s="111" t="s">
        <v>704</v>
      </c>
      <c r="I13" s="47">
        <f>+'HV 1'!C24</f>
        <v>360</v>
      </c>
      <c r="J13" s="47">
        <f>+'HV 1'!D24</f>
        <v>471</v>
      </c>
      <c r="K13" s="47">
        <f>+'HV 1'!E24</f>
        <v>395</v>
      </c>
      <c r="L13" s="47">
        <f>+'HV 1'!F24</f>
        <v>18</v>
      </c>
      <c r="M13" s="47">
        <f>+'HV 1'!G24</f>
        <v>443</v>
      </c>
      <c r="N13" s="47">
        <f>+'HV 1'!H24</f>
        <v>0</v>
      </c>
      <c r="O13" s="47">
        <f>+'HV 1'!I24</f>
        <v>0</v>
      </c>
      <c r="P13" s="47">
        <f>+'HV 1'!J24</f>
        <v>0</v>
      </c>
      <c r="Q13" s="47">
        <f>+'HV 1'!K24</f>
        <v>0</v>
      </c>
      <c r="R13" s="47">
        <f>+'HV 1'!L24</f>
        <v>0</v>
      </c>
      <c r="S13" s="47">
        <f>+'HV 1'!M24</f>
        <v>0</v>
      </c>
      <c r="T13" s="47">
        <f>+'HV 1'!N24</f>
        <v>0</v>
      </c>
      <c r="U13" s="49">
        <f>SUM(I13:T13)</f>
        <v>1687</v>
      </c>
      <c r="V13" s="274" t="str">
        <f>+'HV 1'!C31</f>
        <v>Durante el primer trimestre se realizaron 1.687 mantenimientos preventivos garantizando la seguridad vial se ve incrementada, todo ello en aras de brindar mejores condiciones de movilidad, desplazamiento y mejores condiciones de seguridad vial de la ciudad.</v>
      </c>
      <c r="W13" s="274"/>
    </row>
    <row r="14" spans="1:23" ht="114" customHeight="1">
      <c r="A14" s="112">
        <v>2</v>
      </c>
      <c r="B14" s="277"/>
      <c r="C14" s="119" t="s">
        <v>947</v>
      </c>
      <c r="D14" s="278"/>
      <c r="E14" s="184" t="s">
        <v>945</v>
      </c>
      <c r="F14" s="111" t="str">
        <f>+'HV 2 '!G9</f>
        <v>2. Realizar la cantidad de mantenimientos correctivos necesarios en la ciudad para el funcionamiento del sistema de semaforización</v>
      </c>
      <c r="G14" s="113" t="str">
        <f>+'HV 2 '!C15</f>
        <v>Cantidad de mantenimientos correctivos realizados al sistema de semaforización de la ciudad </v>
      </c>
      <c r="H14" s="111" t="s">
        <v>705</v>
      </c>
      <c r="I14" s="47">
        <f>+'HV 2 '!C24</f>
        <v>1327</v>
      </c>
      <c r="J14" s="47">
        <f>+'HV 2 '!D24</f>
        <v>1253</v>
      </c>
      <c r="K14" s="47">
        <f>+'HV 2 '!E24</f>
        <v>158</v>
      </c>
      <c r="L14" s="47">
        <f>+'HV 2 '!F24</f>
        <v>782</v>
      </c>
      <c r="M14" s="47">
        <f>+'HV 2 '!G24</f>
        <v>1184</v>
      </c>
      <c r="N14" s="47">
        <f>+'HV 2 '!H24</f>
        <v>0</v>
      </c>
      <c r="O14" s="47">
        <f>+'HV 2 '!I24</f>
        <v>0</v>
      </c>
      <c r="P14" s="47">
        <f>+'HV 2 '!J24</f>
        <v>0</v>
      </c>
      <c r="Q14" s="47">
        <f>+'HV 2 '!K24</f>
        <v>0</v>
      </c>
      <c r="R14" s="47">
        <f>+'HV 2 '!L24</f>
        <v>0</v>
      </c>
      <c r="S14" s="47">
        <f>+'HV 2 '!M24</f>
        <v>0</v>
      </c>
      <c r="T14" s="47">
        <f>+'HV 2 '!N24</f>
        <v>0</v>
      </c>
      <c r="U14" s="48">
        <f>SUM(I14:T14)</f>
        <v>4704</v>
      </c>
      <c r="V14" s="274" t="str">
        <f>+'HV 2 '!C34</f>
        <v>Durante el primer  trimestre se realizaron 4.704 mantenimientos correctivos de manera que las fallas que presenta el sistema son solucionadas sin perjudicar la estabilidad del mismo y garantizar la seguridad vial se ve incrementada, todo ello en aras de brindar mejores condiciones de movilidad, desplazamiento y mejores condiciones de seguridad vial de la ciudad.</v>
      </c>
      <c r="W14" s="274"/>
    </row>
    <row r="15" spans="1:23" ht="85.5" customHeight="1">
      <c r="A15" s="309">
        <v>3</v>
      </c>
      <c r="B15" s="277"/>
      <c r="C15" s="275" t="s">
        <v>948</v>
      </c>
      <c r="D15" s="276" t="s">
        <v>20</v>
      </c>
      <c r="E15" s="279" t="s">
        <v>946</v>
      </c>
      <c r="F15" s="283" t="str">
        <f>+'HV 3'!F9</f>
        <v>3. Realizar  el 100% de las actividades definidas, en el periodo, para la implementación de la segunda etapa de instalación del Sistema de Semáforos Inteligentes</v>
      </c>
      <c r="G15" s="284" t="str">
        <f>+'HV 3'!C15</f>
        <v>Porcentaje de actividades para la segunda etapa de instalación del Sistema de Semáforos Inteligentes alcanzado</v>
      </c>
      <c r="H15" s="111" t="str">
        <f>+'HV 3'!C22</f>
        <v>Porcentaje de avance en actividades ejecutadas</v>
      </c>
      <c r="I15" s="86">
        <f>+'HV 3'!C30</f>
        <v>0.0697</v>
      </c>
      <c r="J15" s="86">
        <f>+'HV 3'!C31</f>
        <v>0.0668</v>
      </c>
      <c r="K15" s="86">
        <f>+'HV 3'!C32</f>
        <v>0.0515</v>
      </c>
      <c r="L15" s="86">
        <f>+'HV 3'!C33</f>
        <v>0.0194</v>
      </c>
      <c r="M15" s="86">
        <f>+'HV 3'!C34</f>
        <v>0.0251</v>
      </c>
      <c r="N15" s="86">
        <f>+'HV 3'!C35</f>
        <v>0</v>
      </c>
      <c r="O15" s="86">
        <f>+'HV 3'!C36</f>
        <v>0</v>
      </c>
      <c r="P15" s="86">
        <f>+'HV 3'!C37</f>
        <v>0</v>
      </c>
      <c r="Q15" s="86">
        <f>+'HV 3'!C38</f>
        <v>0</v>
      </c>
      <c r="R15" s="86">
        <f>+'HV 3'!C39</f>
        <v>0</v>
      </c>
      <c r="S15" s="86">
        <f>+'HV 3'!C40</f>
        <v>0</v>
      </c>
      <c r="T15" s="86">
        <f>+'HV 3'!C41</f>
        <v>0</v>
      </c>
      <c r="U15" s="120">
        <f>SUM(I15:T15)</f>
        <v>0.2325</v>
      </c>
      <c r="V15" s="274" t="str">
        <f>+'HV 3'!C42</f>
        <v>Se presenta un avance de 23,25% a mayo de 2020 de los 56,24% programados. Se presenta un cumplimiento del 41,34% de la meta programada a mayo.</v>
      </c>
      <c r="W15" s="274"/>
    </row>
    <row r="16" spans="1:23" ht="85.5" customHeight="1">
      <c r="A16" s="309"/>
      <c r="B16" s="277"/>
      <c r="C16" s="275"/>
      <c r="D16" s="277"/>
      <c r="E16" s="280"/>
      <c r="F16" s="283"/>
      <c r="G16" s="284"/>
      <c r="H16" s="111" t="str">
        <f>+'HV 3'!F22</f>
        <v>Porcentaje total de avance de actividades programado en el periodo</v>
      </c>
      <c r="I16" s="86">
        <f>+'HV 3'!E30</f>
        <v>0.0882</v>
      </c>
      <c r="J16" s="86">
        <f>+'HV 3'!E31</f>
        <v>0.0876</v>
      </c>
      <c r="K16" s="86">
        <f>+'HV 3'!E32</f>
        <v>0.1418</v>
      </c>
      <c r="L16" s="86">
        <f>+'HV 3'!E33</f>
        <v>0.1203</v>
      </c>
      <c r="M16" s="86">
        <f>+'HV 3'!E34</f>
        <v>0.1245</v>
      </c>
      <c r="N16" s="86">
        <f>+'HV 3'!E35</f>
        <v>0.1249</v>
      </c>
      <c r="O16" s="86">
        <f>+'HV 3'!E36</f>
        <v>0.1148</v>
      </c>
      <c r="P16" s="86">
        <f>+'HV 3'!E37</f>
        <v>0.1979</v>
      </c>
      <c r="Q16" s="86">
        <f>+'HV 3'!E38</f>
        <v>0</v>
      </c>
      <c r="R16" s="86">
        <f>+'HV 3'!E39</f>
        <v>0</v>
      </c>
      <c r="S16" s="86">
        <f>+'HV 3'!E40</f>
        <v>0</v>
      </c>
      <c r="T16" s="86">
        <f>+'HV 3'!E41</f>
        <v>0</v>
      </c>
      <c r="U16" s="120">
        <f>SUM(I16:T16)</f>
        <v>1</v>
      </c>
      <c r="V16" s="274"/>
      <c r="W16" s="274"/>
    </row>
    <row r="17" spans="1:23" ht="85.5" customHeight="1">
      <c r="A17" s="309"/>
      <c r="B17" s="277"/>
      <c r="C17" s="275"/>
      <c r="D17" s="278"/>
      <c r="E17" s="281"/>
      <c r="F17" s="283"/>
      <c r="G17" s="284"/>
      <c r="H17" s="111" t="s">
        <v>115</v>
      </c>
      <c r="I17" s="86">
        <f aca="true" t="shared" si="0" ref="I17:U17">+I15/I16</f>
        <v>0.7902494331065759</v>
      </c>
      <c r="J17" s="86">
        <f t="shared" si="0"/>
        <v>0.7625570776255708</v>
      </c>
      <c r="K17" s="86">
        <f t="shared" si="0"/>
        <v>0.36318758815232716</v>
      </c>
      <c r="L17" s="86">
        <f t="shared" si="0"/>
        <v>0.16126350789692437</v>
      </c>
      <c r="M17" s="86">
        <f t="shared" si="0"/>
        <v>0.20160642570281126</v>
      </c>
      <c r="N17" s="86">
        <f t="shared" si="0"/>
        <v>0</v>
      </c>
      <c r="O17" s="86">
        <f t="shared" si="0"/>
        <v>0</v>
      </c>
      <c r="P17" s="86">
        <f t="shared" si="0"/>
        <v>0</v>
      </c>
      <c r="Q17" s="86" t="e">
        <f t="shared" si="0"/>
        <v>#DIV/0!</v>
      </c>
      <c r="R17" s="86" t="e">
        <f t="shared" si="0"/>
        <v>#DIV/0!</v>
      </c>
      <c r="S17" s="86" t="e">
        <f t="shared" si="0"/>
        <v>#DIV/0!</v>
      </c>
      <c r="T17" s="86" t="e">
        <f t="shared" si="0"/>
        <v>#DIV/0!</v>
      </c>
      <c r="U17" s="86">
        <f t="shared" si="0"/>
        <v>0.2325</v>
      </c>
      <c r="V17" s="274"/>
      <c r="W17" s="274"/>
    </row>
    <row r="18" spans="1:23" ht="85.5" customHeight="1">
      <c r="A18" s="286">
        <v>4</v>
      </c>
      <c r="B18" s="277"/>
      <c r="C18" s="275" t="s">
        <v>948</v>
      </c>
      <c r="D18" s="276" t="s">
        <v>20</v>
      </c>
      <c r="E18" s="279" t="s">
        <v>946</v>
      </c>
      <c r="F18" s="282" t="str">
        <f>+'HV 4'!F9</f>
        <v>4. Realizar el 100% de las actividades programadas en el Plan Anticorrupción y de Atención al Ciudadano de la vigencia por la Subdirección de Semaforización</v>
      </c>
      <c r="G18" s="284" t="str">
        <f>+'HV 4'!C15</f>
        <v>Cumplimiento del P.A.A.C</v>
      </c>
      <c r="H18" s="199" t="str">
        <f>+'HV 4'!C22</f>
        <v>Total actividades ejecutadas </v>
      </c>
      <c r="I18" s="236">
        <f>+'HV 4'!C30</f>
        <v>0</v>
      </c>
      <c r="J18" s="236">
        <f>+'HV 4'!C31</f>
        <v>0</v>
      </c>
      <c r="K18" s="236">
        <f>+'HV 4'!C32</f>
        <v>0</v>
      </c>
      <c r="L18" s="236">
        <f>+'HV 4'!C33</f>
        <v>0</v>
      </c>
      <c r="M18" s="236">
        <f>+'HV 4'!C34</f>
        <v>1</v>
      </c>
      <c r="N18" s="236">
        <f>+'HV 4'!C35</f>
        <v>0</v>
      </c>
      <c r="O18" s="236">
        <f>+'HV 4'!C36</f>
        <v>0</v>
      </c>
      <c r="P18" s="236">
        <f>+'HV 4'!C37</f>
        <v>0</v>
      </c>
      <c r="Q18" s="236">
        <f>+'HV 4'!C38</f>
        <v>0</v>
      </c>
      <c r="R18" s="236">
        <f>+'HV 4'!C39</f>
        <v>0</v>
      </c>
      <c r="S18" s="236">
        <f>+'HV 4'!C40</f>
        <v>0</v>
      </c>
      <c r="T18" s="236">
        <f>+'HV 4'!C41</f>
        <v>0</v>
      </c>
      <c r="U18" s="237">
        <f>SUM(I18:T18)</f>
        <v>1</v>
      </c>
      <c r="V18" s="274" t="str">
        <f>+'HV 4'!C42</f>
        <v>Se realizó el primer seguimiento al Plan Anticorrupción y de Atención al Ciudadano con corte a 30 de abril de 2020 y se reportó a la OAPI el 5 de mayo de 2020.</v>
      </c>
      <c r="W18" s="274"/>
    </row>
    <row r="19" spans="1:23" ht="85.5" customHeight="1">
      <c r="A19" s="287"/>
      <c r="B19" s="277"/>
      <c r="C19" s="275"/>
      <c r="D19" s="277"/>
      <c r="E19" s="280"/>
      <c r="F19" s="283"/>
      <c r="G19" s="284"/>
      <c r="H19" s="199" t="str">
        <f>+'HV 4'!F22</f>
        <v>Total actividades programadas</v>
      </c>
      <c r="I19" s="236">
        <f>+'HV 4'!E30</f>
        <v>0</v>
      </c>
      <c r="J19" s="236">
        <f>+'HV 4'!E31</f>
        <v>0</v>
      </c>
      <c r="K19" s="236">
        <f>+'HV 4'!E32</f>
        <v>0</v>
      </c>
      <c r="L19" s="236">
        <f>+'HV 4'!E33</f>
        <v>0</v>
      </c>
      <c r="M19" s="236">
        <f>+'HV 4'!E34</f>
        <v>1</v>
      </c>
      <c r="N19" s="236">
        <f>+'HV 4'!E35</f>
        <v>0</v>
      </c>
      <c r="O19" s="236">
        <f>+'HV 4'!E36</f>
        <v>0</v>
      </c>
      <c r="P19" s="236">
        <f>+'HV 4'!E37</f>
        <v>1</v>
      </c>
      <c r="Q19" s="236">
        <f>+'HV 4'!E38</f>
        <v>0</v>
      </c>
      <c r="R19" s="236">
        <f>+'HV 4'!E39</f>
        <v>0</v>
      </c>
      <c r="S19" s="236">
        <f>+'HV 4'!E40</f>
        <v>0</v>
      </c>
      <c r="T19" s="236">
        <f>+'HV 4'!E41</f>
        <v>1</v>
      </c>
      <c r="U19" s="237">
        <f>SUM(I19:T19)</f>
        <v>3</v>
      </c>
      <c r="V19" s="274"/>
      <c r="W19" s="274"/>
    </row>
    <row r="20" spans="1:23" ht="60" customHeight="1">
      <c r="A20" s="288"/>
      <c r="B20" s="277"/>
      <c r="C20" s="275"/>
      <c r="D20" s="278"/>
      <c r="E20" s="281"/>
      <c r="F20" s="283"/>
      <c r="G20" s="284"/>
      <c r="H20" s="199" t="s">
        <v>115</v>
      </c>
      <c r="I20" s="86" t="e">
        <f aca="true" t="shared" si="1" ref="I20:U20">+I18/I19</f>
        <v>#DIV/0!</v>
      </c>
      <c r="J20" s="86" t="e">
        <f t="shared" si="1"/>
        <v>#DIV/0!</v>
      </c>
      <c r="K20" s="86" t="e">
        <f t="shared" si="1"/>
        <v>#DIV/0!</v>
      </c>
      <c r="L20" s="86" t="e">
        <f t="shared" si="1"/>
        <v>#DIV/0!</v>
      </c>
      <c r="M20" s="86">
        <f t="shared" si="1"/>
        <v>1</v>
      </c>
      <c r="N20" s="86" t="e">
        <f t="shared" si="1"/>
        <v>#DIV/0!</v>
      </c>
      <c r="O20" s="86" t="e">
        <f t="shared" si="1"/>
        <v>#DIV/0!</v>
      </c>
      <c r="P20" s="86">
        <f t="shared" si="1"/>
        <v>0</v>
      </c>
      <c r="Q20" s="86" t="e">
        <f t="shared" si="1"/>
        <v>#DIV/0!</v>
      </c>
      <c r="R20" s="86" t="e">
        <f t="shared" si="1"/>
        <v>#DIV/0!</v>
      </c>
      <c r="S20" s="86" t="e">
        <f t="shared" si="1"/>
        <v>#DIV/0!</v>
      </c>
      <c r="T20" s="86">
        <f t="shared" si="1"/>
        <v>0</v>
      </c>
      <c r="U20" s="86">
        <f t="shared" si="1"/>
        <v>0.3333333333333333</v>
      </c>
      <c r="V20" s="274"/>
      <c r="W20" s="274"/>
    </row>
    <row r="21" spans="8:21" ht="33.75" customHeight="1">
      <c r="H21" s="4"/>
      <c r="I21" s="4"/>
      <c r="J21" s="51"/>
      <c r="K21" s="51"/>
      <c r="L21" s="51"/>
      <c r="M21" s="51"/>
      <c r="N21" s="51"/>
      <c r="O21" s="51"/>
      <c r="P21" s="51"/>
      <c r="Q21" s="51"/>
      <c r="R21" s="51"/>
      <c r="S21" s="51"/>
      <c r="T21" s="4"/>
      <c r="U21" s="4"/>
    </row>
    <row r="22" spans="8:21" ht="15">
      <c r="H22" s="4"/>
      <c r="I22" s="4"/>
      <c r="J22" s="4"/>
      <c r="K22" s="4"/>
      <c r="L22" s="4"/>
      <c r="M22" s="4"/>
      <c r="N22" s="4"/>
      <c r="O22" s="4"/>
      <c r="P22" s="4"/>
      <c r="Q22" s="4"/>
      <c r="R22" s="4"/>
      <c r="S22" s="4"/>
      <c r="T22" s="4"/>
      <c r="U22" s="4"/>
    </row>
    <row r="23" spans="8:21" ht="15">
      <c r="H23" s="4"/>
      <c r="I23" s="4"/>
      <c r="J23" s="4"/>
      <c r="K23" s="4"/>
      <c r="L23" s="4"/>
      <c r="M23" s="4"/>
      <c r="N23" s="4"/>
      <c r="O23" s="4"/>
      <c r="P23" s="4"/>
      <c r="Q23" s="4"/>
      <c r="R23" s="4"/>
      <c r="S23" s="4"/>
      <c r="T23" s="4"/>
      <c r="U23" s="4"/>
    </row>
    <row r="24" spans="8:21" ht="15">
      <c r="H24" s="4"/>
      <c r="I24" s="4"/>
      <c r="J24" s="4"/>
      <c r="K24" s="4"/>
      <c r="L24" s="4"/>
      <c r="M24" s="4"/>
      <c r="N24" s="4"/>
      <c r="O24" s="4"/>
      <c r="P24" s="4"/>
      <c r="Q24" s="4"/>
      <c r="R24" s="4"/>
      <c r="S24" s="4"/>
      <c r="T24" s="4"/>
      <c r="U24" s="4"/>
    </row>
    <row r="25" spans="8:21" ht="15">
      <c r="H25" s="4"/>
      <c r="I25" s="4"/>
      <c r="J25" s="4"/>
      <c r="K25" s="4"/>
      <c r="L25" s="4"/>
      <c r="M25" s="4"/>
      <c r="N25" s="4"/>
      <c r="O25" s="4"/>
      <c r="P25" s="4"/>
      <c r="Q25" s="4"/>
      <c r="R25" s="4"/>
      <c r="S25" s="4"/>
      <c r="T25" s="4"/>
      <c r="U25" s="4"/>
    </row>
    <row r="26" spans="8:21" ht="15">
      <c r="H26" s="4"/>
      <c r="I26" s="4"/>
      <c r="J26" s="4"/>
      <c r="K26" s="4"/>
      <c r="L26" s="4"/>
      <c r="M26" s="4"/>
      <c r="N26" s="4"/>
      <c r="O26" s="4"/>
      <c r="P26" s="4"/>
      <c r="Q26" s="4"/>
      <c r="R26" s="4"/>
      <c r="S26" s="4"/>
      <c r="T26" s="4"/>
      <c r="U26" s="4"/>
    </row>
    <row r="27" spans="8:21" ht="15">
      <c r="H27" s="4"/>
      <c r="I27" s="4"/>
      <c r="J27" s="4"/>
      <c r="K27" s="4"/>
      <c r="L27" s="4"/>
      <c r="M27" s="4"/>
      <c r="N27" s="4"/>
      <c r="O27" s="4"/>
      <c r="P27" s="4"/>
      <c r="Q27" s="4"/>
      <c r="R27" s="4"/>
      <c r="S27" s="4"/>
      <c r="T27" s="4"/>
      <c r="U27" s="4"/>
    </row>
    <row r="28" spans="8:21" ht="15">
      <c r="H28" s="4"/>
      <c r="I28" s="4"/>
      <c r="J28" s="4"/>
      <c r="K28" s="4"/>
      <c r="L28" s="4"/>
      <c r="M28" s="4"/>
      <c r="N28" s="4"/>
      <c r="O28" s="4"/>
      <c r="P28" s="4"/>
      <c r="Q28" s="4"/>
      <c r="R28" s="4"/>
      <c r="S28" s="4"/>
      <c r="T28" s="4"/>
      <c r="U28" s="4"/>
    </row>
  </sheetData>
  <sheetProtection formatCells="0" formatColumns="0" formatRows="0"/>
  <mergeCells count="35">
    <mergeCell ref="V15:W17"/>
    <mergeCell ref="V14:W14"/>
    <mergeCell ref="V13:W13"/>
    <mergeCell ref="A1:B4"/>
    <mergeCell ref="C2:T2"/>
    <mergeCell ref="A15:A17"/>
    <mergeCell ref="C15:C17"/>
    <mergeCell ref="F15:F17"/>
    <mergeCell ref="G15:G17"/>
    <mergeCell ref="D15:D17"/>
    <mergeCell ref="C1:T1"/>
    <mergeCell ref="C3:T3"/>
    <mergeCell ref="C4:H4"/>
    <mergeCell ref="I4:T4"/>
    <mergeCell ref="C7:G7"/>
    <mergeCell ref="H11:H12"/>
    <mergeCell ref="A10:W10"/>
    <mergeCell ref="I11:W11"/>
    <mergeCell ref="V12:W12"/>
    <mergeCell ref="D13:D14"/>
    <mergeCell ref="E15:E17"/>
    <mergeCell ref="G11:G12"/>
    <mergeCell ref="A18:A20"/>
    <mergeCell ref="B13:B20"/>
    <mergeCell ref="F11:F12"/>
    <mergeCell ref="D11:D12"/>
    <mergeCell ref="B11:C11"/>
    <mergeCell ref="A11:A12"/>
    <mergeCell ref="E11:E12"/>
    <mergeCell ref="V18:W20"/>
    <mergeCell ref="C18:C20"/>
    <mergeCell ref="D18:D20"/>
    <mergeCell ref="E18:E20"/>
    <mergeCell ref="F18:F20"/>
    <mergeCell ref="G18:G20"/>
  </mergeCells>
  <printOptions/>
  <pageMargins left="0.7086614173228347" right="0.7086614173228347" top="0.7480314960629921" bottom="0.7480314960629921" header="0.31496062992125984" footer="0.31496062992125984"/>
  <pageSetup fitToHeight="1" fitToWidth="1" horizontalDpi="600" verticalDpi="600" orientation="landscape" paperSize="17" scale="44" r:id="rId3"/>
  <headerFooter>
    <oddFooter>&amp;L&amp;"Arial,Normal"&amp;9F01-PE01-PR01 - V3</oddFooter>
  </headerFooter>
  <drawing r:id="rId2"/>
  <legacyDrawing r:id="rId1"/>
</worksheet>
</file>

<file path=xl/worksheets/sheet10.xml><?xml version="1.0" encoding="utf-8"?>
<worksheet xmlns="http://schemas.openxmlformats.org/spreadsheetml/2006/main" xmlns:r="http://schemas.openxmlformats.org/officeDocument/2006/relationships">
  <dimension ref="B1:K24"/>
  <sheetViews>
    <sheetView zoomScalePageLayoutView="0" workbookViewId="0" topLeftCell="D13">
      <selection activeCell="F14" sqref="F14"/>
    </sheetView>
  </sheetViews>
  <sheetFormatPr defaultColWidth="11.421875" defaultRowHeight="15"/>
  <cols>
    <col min="1" max="1" width="1.28515625" style="0" customWidth="1"/>
    <col min="2" max="2" width="21.8515625" style="64" customWidth="1"/>
    <col min="3" max="3" width="31.28125" style="0" customWidth="1"/>
    <col min="4" max="4" width="13.7109375" style="0" customWidth="1"/>
    <col min="5" max="5" width="5.8515625" style="0" customWidth="1"/>
    <col min="6" max="6" width="59.00390625" style="0" customWidth="1"/>
    <col min="7" max="7" width="19.140625" style="0" customWidth="1"/>
    <col min="8" max="8" width="16.140625" style="0" customWidth="1"/>
    <col min="9" max="9" width="16.28125" style="0" customWidth="1"/>
    <col min="10" max="10" width="15.7109375" style="0" customWidth="1"/>
    <col min="11" max="11" width="84.28125" style="0" customWidth="1"/>
    <col min="12" max="12" width="4.57421875" style="0" customWidth="1"/>
    <col min="13" max="14" width="16.421875" style="0" customWidth="1"/>
    <col min="198" max="198" width="1.421875" style="0" customWidth="1"/>
  </cols>
  <sheetData>
    <row r="1" spans="2:11" ht="37.5" customHeight="1" thickBot="1">
      <c r="B1" s="432"/>
      <c r="C1" s="392" t="s">
        <v>648</v>
      </c>
      <c r="D1" s="393"/>
      <c r="E1" s="393"/>
      <c r="F1" s="393"/>
      <c r="G1" s="393"/>
      <c r="H1" s="393"/>
      <c r="I1" s="393"/>
      <c r="J1" s="394"/>
      <c r="K1" s="591"/>
    </row>
    <row r="2" spans="2:11" ht="18" customHeight="1" thickBot="1">
      <c r="B2" s="433"/>
      <c r="C2" s="392" t="s">
        <v>15</v>
      </c>
      <c r="D2" s="393"/>
      <c r="E2" s="393"/>
      <c r="F2" s="393"/>
      <c r="G2" s="393"/>
      <c r="H2" s="393"/>
      <c r="I2" s="393"/>
      <c r="J2" s="394"/>
      <c r="K2" s="591"/>
    </row>
    <row r="3" spans="2:11" ht="18" customHeight="1" thickBot="1">
      <c r="B3" s="433"/>
      <c r="C3" s="392" t="s">
        <v>521</v>
      </c>
      <c r="D3" s="393"/>
      <c r="E3" s="393"/>
      <c r="F3" s="393"/>
      <c r="G3" s="393"/>
      <c r="H3" s="393"/>
      <c r="I3" s="393"/>
      <c r="J3" s="394"/>
      <c r="K3" s="591"/>
    </row>
    <row r="4" spans="2:11" ht="18" customHeight="1" thickBot="1">
      <c r="B4" s="434"/>
      <c r="C4" s="392" t="s">
        <v>647</v>
      </c>
      <c r="D4" s="393"/>
      <c r="E4" s="393"/>
      <c r="F4" s="393"/>
      <c r="G4" s="393"/>
      <c r="H4" s="412" t="s">
        <v>634</v>
      </c>
      <c r="I4" s="413"/>
      <c r="J4" s="414"/>
      <c r="K4" s="591"/>
    </row>
    <row r="5" spans="2:10" ht="18" customHeight="1" thickBot="1">
      <c r="B5" s="222"/>
      <c r="C5" s="223"/>
      <c r="D5" s="223"/>
      <c r="E5" s="223"/>
      <c r="F5" s="223"/>
      <c r="G5" s="223"/>
      <c r="H5" s="223"/>
      <c r="I5" s="223"/>
      <c r="J5" s="224"/>
    </row>
    <row r="6" spans="2:10" ht="51.75" customHeight="1" thickBot="1">
      <c r="B6" s="225" t="s">
        <v>522</v>
      </c>
      <c r="C6" s="415" t="s">
        <v>706</v>
      </c>
      <c r="D6" s="416"/>
      <c r="E6" s="417"/>
      <c r="F6" s="226"/>
      <c r="G6" s="223"/>
      <c r="H6" s="223"/>
      <c r="I6" s="223"/>
      <c r="J6" s="224"/>
    </row>
    <row r="7" spans="2:10" ht="32.25" customHeight="1" thickBot="1">
      <c r="B7" s="227" t="s">
        <v>23</v>
      </c>
      <c r="C7" s="595" t="s">
        <v>652</v>
      </c>
      <c r="D7" s="596"/>
      <c r="E7" s="597"/>
      <c r="F7" s="226"/>
      <c r="G7" s="223"/>
      <c r="H7" s="223"/>
      <c r="I7" s="223"/>
      <c r="J7" s="224"/>
    </row>
    <row r="8" spans="2:10" ht="32.25" customHeight="1" thickBot="1">
      <c r="B8" s="227" t="s">
        <v>523</v>
      </c>
      <c r="C8" s="598" t="s">
        <v>974</v>
      </c>
      <c r="D8" s="599"/>
      <c r="E8" s="600"/>
      <c r="F8" s="228"/>
      <c r="G8" s="223"/>
      <c r="H8" s="223"/>
      <c r="I8" s="223"/>
      <c r="J8" s="224"/>
    </row>
    <row r="9" spans="2:10" ht="33.75" customHeight="1" thickBot="1">
      <c r="B9" s="227" t="s">
        <v>524</v>
      </c>
      <c r="C9" s="595" t="s">
        <v>975</v>
      </c>
      <c r="D9" s="596"/>
      <c r="E9" s="597"/>
      <c r="F9" s="226"/>
      <c r="G9" s="223"/>
      <c r="H9" s="223"/>
      <c r="I9" s="223"/>
      <c r="J9" s="224"/>
    </row>
    <row r="10" spans="2:10" ht="60.75" customHeight="1" thickBot="1">
      <c r="B10" s="227" t="s">
        <v>525</v>
      </c>
      <c r="C10" s="601" t="s">
        <v>976</v>
      </c>
      <c r="D10" s="602"/>
      <c r="E10" s="603"/>
      <c r="F10" s="226"/>
      <c r="G10" s="223"/>
      <c r="H10" s="223"/>
      <c r="I10" s="223"/>
      <c r="J10" s="224"/>
    </row>
    <row r="12" spans="2:11" ht="15">
      <c r="B12" s="406" t="s">
        <v>944</v>
      </c>
      <c r="C12" s="407"/>
      <c r="D12" s="407"/>
      <c r="E12" s="407"/>
      <c r="F12" s="407"/>
      <c r="G12" s="407"/>
      <c r="H12" s="408"/>
      <c r="I12" s="430" t="s">
        <v>526</v>
      </c>
      <c r="J12" s="431"/>
      <c r="K12" s="431"/>
    </row>
    <row r="13" spans="2:11" s="229" customFormat="1" ht="56.25" customHeight="1">
      <c r="B13" s="73" t="s">
        <v>527</v>
      </c>
      <c r="C13" s="73" t="s">
        <v>528</v>
      </c>
      <c r="D13" s="73" t="s">
        <v>529</v>
      </c>
      <c r="E13" s="73" t="s">
        <v>530</v>
      </c>
      <c r="F13" s="73" t="s">
        <v>531</v>
      </c>
      <c r="G13" s="73" t="s">
        <v>532</v>
      </c>
      <c r="H13" s="73" t="s">
        <v>533</v>
      </c>
      <c r="I13" s="74" t="s">
        <v>534</v>
      </c>
      <c r="J13" s="74" t="s">
        <v>535</v>
      </c>
      <c r="K13" s="74" t="s">
        <v>536</v>
      </c>
    </row>
    <row r="14" spans="2:11" ht="46.5" customHeight="1">
      <c r="B14" s="592">
        <v>2</v>
      </c>
      <c r="C14" s="418" t="s">
        <v>977</v>
      </c>
      <c r="D14" s="427" t="s">
        <v>212</v>
      </c>
      <c r="E14" s="230">
        <v>1</v>
      </c>
      <c r="F14" s="231" t="s">
        <v>978</v>
      </c>
      <c r="G14" s="87" t="s">
        <v>212</v>
      </c>
      <c r="H14" s="232">
        <v>43952</v>
      </c>
      <c r="I14" s="87" t="s">
        <v>212</v>
      </c>
      <c r="J14" s="232">
        <v>43952</v>
      </c>
      <c r="K14" s="273" t="s">
        <v>997</v>
      </c>
    </row>
    <row r="15" spans="2:11" ht="142.5" customHeight="1">
      <c r="B15" s="593"/>
      <c r="C15" s="419"/>
      <c r="D15" s="428"/>
      <c r="E15" s="230">
        <v>2</v>
      </c>
      <c r="F15" s="231" t="s">
        <v>979</v>
      </c>
      <c r="G15" s="87" t="s">
        <v>212</v>
      </c>
      <c r="H15" s="234">
        <v>44044</v>
      </c>
      <c r="I15" s="87" t="s">
        <v>212</v>
      </c>
      <c r="J15" s="234"/>
      <c r="K15" s="233"/>
    </row>
    <row r="16" spans="2:11" s="56" customFormat="1" ht="52.5" customHeight="1">
      <c r="B16" s="594"/>
      <c r="C16" s="420"/>
      <c r="D16" s="429"/>
      <c r="E16" s="230">
        <v>3</v>
      </c>
      <c r="F16" s="231" t="s">
        <v>980</v>
      </c>
      <c r="G16" s="87" t="s">
        <v>212</v>
      </c>
      <c r="H16" s="83">
        <v>44166</v>
      </c>
      <c r="I16" s="87" t="s">
        <v>212</v>
      </c>
      <c r="J16" s="83"/>
      <c r="K16" s="235"/>
    </row>
    <row r="17" spans="2:11" ht="15" customHeight="1">
      <c r="B17" s="395" t="s">
        <v>537</v>
      </c>
      <c r="C17" s="396"/>
      <c r="D17" s="79" t="s">
        <v>212</v>
      </c>
      <c r="E17" s="103">
        <v>3</v>
      </c>
      <c r="F17" s="89"/>
      <c r="G17" s="79" t="s">
        <v>212</v>
      </c>
      <c r="H17" s="80"/>
      <c r="I17" s="90" t="s">
        <v>212</v>
      </c>
      <c r="J17" s="81"/>
      <c r="K17" s="81"/>
    </row>
    <row r="19" ht="15">
      <c r="H19" s="82"/>
    </row>
    <row r="20" spans="8:9" ht="15">
      <c r="H20" s="82"/>
      <c r="I20" s="82"/>
    </row>
    <row r="21" ht="15">
      <c r="H21" s="82"/>
    </row>
    <row r="22" ht="15">
      <c r="H22" s="82"/>
    </row>
    <row r="23" ht="15">
      <c r="H23" s="82"/>
    </row>
    <row r="24" ht="15">
      <c r="H24" s="82"/>
    </row>
  </sheetData>
  <sheetProtection/>
  <mergeCells count="18">
    <mergeCell ref="B14:B16"/>
    <mergeCell ref="C14:C16"/>
    <mergeCell ref="D14:D16"/>
    <mergeCell ref="B17:C17"/>
    <mergeCell ref="C6:E6"/>
    <mergeCell ref="C7:E7"/>
    <mergeCell ref="C8:E8"/>
    <mergeCell ref="C9:E9"/>
    <mergeCell ref="C10:E10"/>
    <mergeCell ref="B12:H12"/>
    <mergeCell ref="I12:K12"/>
    <mergeCell ref="B1:B4"/>
    <mergeCell ref="C1:J1"/>
    <mergeCell ref="K1:K4"/>
    <mergeCell ref="C2:J2"/>
    <mergeCell ref="C3:J3"/>
    <mergeCell ref="C4:G4"/>
    <mergeCell ref="H4:J4"/>
  </mergeCells>
  <printOptions/>
  <pageMargins left="0.7" right="0.7" top="0.75" bottom="0.75" header="0.3" footer="0.3"/>
  <pageSetup orientation="portrait" paperSize="9"/>
  <drawing r:id="rId3"/>
  <legacyDrawing r:id="rId2"/>
</worksheet>
</file>

<file path=xl/worksheets/sheet11.xml><?xml version="1.0" encoding="utf-8"?>
<worksheet xmlns="http://schemas.openxmlformats.org/spreadsheetml/2006/main" xmlns:r="http://schemas.openxmlformats.org/officeDocument/2006/relationships">
  <dimension ref="A1:F40"/>
  <sheetViews>
    <sheetView zoomScale="85" zoomScaleNormal="85" zoomScalePageLayoutView="0" workbookViewId="0" topLeftCell="A6">
      <selection activeCell="C13" sqref="C13"/>
    </sheetView>
  </sheetViews>
  <sheetFormatPr defaultColWidth="11.421875" defaultRowHeight="15"/>
  <cols>
    <col min="1" max="1" width="65.28125" style="15" bestFit="1" customWidth="1"/>
    <col min="2" max="2" width="11.421875" style="14" customWidth="1"/>
    <col min="3" max="3" width="63.421875" style="15" customWidth="1"/>
    <col min="4" max="4" width="11.421875" style="15" customWidth="1"/>
    <col min="5" max="5" width="11.421875" style="22" customWidth="1"/>
    <col min="6" max="6" width="18.8515625" style="22" customWidth="1"/>
    <col min="7" max="16384" width="11.421875" style="14" customWidth="1"/>
  </cols>
  <sheetData>
    <row r="1" spans="1:6" ht="23.25" customHeight="1">
      <c r="A1" s="154" t="s">
        <v>743</v>
      </c>
      <c r="C1" s="154" t="s">
        <v>24</v>
      </c>
      <c r="E1" s="154" t="s">
        <v>25</v>
      </c>
      <c r="F1" s="154" t="s">
        <v>26</v>
      </c>
    </row>
    <row r="2" spans="1:6" ht="37.5" customHeight="1">
      <c r="A2" s="16" t="s">
        <v>744</v>
      </c>
      <c r="C2" s="17" t="s">
        <v>27</v>
      </c>
      <c r="E2" s="18">
        <v>1</v>
      </c>
      <c r="F2" s="18" t="s">
        <v>28</v>
      </c>
    </row>
    <row r="3" spans="1:6" ht="37.5" customHeight="1">
      <c r="A3" s="161" t="s">
        <v>745</v>
      </c>
      <c r="C3" s="17" t="s">
        <v>29</v>
      </c>
      <c r="E3" s="18">
        <v>2</v>
      </c>
      <c r="F3" s="18" t="s">
        <v>30</v>
      </c>
    </row>
    <row r="4" spans="3:6" ht="37.5" customHeight="1">
      <c r="C4" s="17" t="s">
        <v>32</v>
      </c>
      <c r="E4" s="18">
        <v>3</v>
      </c>
      <c r="F4" s="18" t="s">
        <v>33</v>
      </c>
    </row>
    <row r="5" spans="3:6" ht="37.5" customHeight="1">
      <c r="C5" s="17" t="s">
        <v>35</v>
      </c>
      <c r="E5" s="18">
        <v>4</v>
      </c>
      <c r="F5" s="18" t="s">
        <v>36</v>
      </c>
    </row>
    <row r="6" spans="1:6" ht="37.5" customHeight="1">
      <c r="A6" s="19" t="s">
        <v>18</v>
      </c>
      <c r="C6" s="17" t="s">
        <v>38</v>
      </c>
      <c r="E6" s="18">
        <v>5</v>
      </c>
      <c r="F6" s="18" t="s">
        <v>39</v>
      </c>
    </row>
    <row r="7" spans="1:6" ht="37.5" customHeight="1">
      <c r="A7" s="17" t="s">
        <v>40</v>
      </c>
      <c r="C7" s="17" t="s">
        <v>41</v>
      </c>
      <c r="E7" s="18">
        <v>6</v>
      </c>
      <c r="F7" s="18" t="s">
        <v>42</v>
      </c>
    </row>
    <row r="8" spans="1:6" ht="37.5" customHeight="1">
      <c r="A8" s="17" t="s">
        <v>44</v>
      </c>
      <c r="C8" s="17" t="s">
        <v>45</v>
      </c>
      <c r="E8" s="18">
        <v>7</v>
      </c>
      <c r="F8" s="18" t="s">
        <v>46</v>
      </c>
    </row>
    <row r="9" spans="1:6" ht="37.5" customHeight="1">
      <c r="A9" s="17" t="s">
        <v>48</v>
      </c>
      <c r="C9" s="154" t="s">
        <v>49</v>
      </c>
      <c r="E9" s="18">
        <v>8</v>
      </c>
      <c r="F9" s="18" t="s">
        <v>50</v>
      </c>
    </row>
    <row r="10" spans="1:6" ht="37.5" customHeight="1">
      <c r="A10" s="17" t="s">
        <v>52</v>
      </c>
      <c r="C10" s="17" t="s">
        <v>53</v>
      </c>
      <c r="E10" s="18">
        <v>9</v>
      </c>
      <c r="F10" s="18" t="s">
        <v>54</v>
      </c>
    </row>
    <row r="11" spans="1:6" ht="37.5" customHeight="1">
      <c r="A11" s="17" t="s">
        <v>56</v>
      </c>
      <c r="C11" s="17" t="s">
        <v>57</v>
      </c>
      <c r="E11" s="18">
        <v>10</v>
      </c>
      <c r="F11" s="18" t="s">
        <v>58</v>
      </c>
    </row>
    <row r="12" spans="1:6" ht="37.5" customHeight="1">
      <c r="A12" s="17" t="s">
        <v>60</v>
      </c>
      <c r="C12" s="17" t="s">
        <v>61</v>
      </c>
      <c r="E12" s="18">
        <v>11</v>
      </c>
      <c r="F12" s="18" t="s">
        <v>62</v>
      </c>
    </row>
    <row r="13" spans="1:6" ht="37.5" customHeight="1">
      <c r="A13" s="17" t="s">
        <v>64</v>
      </c>
      <c r="C13" s="17" t="s">
        <v>65</v>
      </c>
      <c r="E13" s="18">
        <v>12</v>
      </c>
      <c r="F13" s="18" t="s">
        <v>66</v>
      </c>
    </row>
    <row r="14" spans="1:6" ht="37.5" customHeight="1">
      <c r="A14" s="17" t="s">
        <v>68</v>
      </c>
      <c r="C14" s="17" t="s">
        <v>69</v>
      </c>
      <c r="E14" s="18">
        <v>13</v>
      </c>
      <c r="F14" s="18" t="s">
        <v>70</v>
      </c>
    </row>
    <row r="15" spans="1:6" ht="37.5" customHeight="1">
      <c r="A15" s="17" t="s">
        <v>71</v>
      </c>
      <c r="C15" s="17" t="s">
        <v>72</v>
      </c>
      <c r="E15" s="18">
        <v>14</v>
      </c>
      <c r="F15" s="18" t="s">
        <v>73</v>
      </c>
    </row>
    <row r="16" spans="1:6" ht="37.5" customHeight="1">
      <c r="A16" s="17" t="s">
        <v>20</v>
      </c>
      <c r="C16" s="17" t="s">
        <v>75</v>
      </c>
      <c r="E16" s="18">
        <v>15</v>
      </c>
      <c r="F16" s="18" t="s">
        <v>76</v>
      </c>
    </row>
    <row r="17" spans="1:6" ht="37.5" customHeight="1">
      <c r="A17" s="19" t="s">
        <v>77</v>
      </c>
      <c r="C17" s="17" t="s">
        <v>78</v>
      </c>
      <c r="E17" s="18">
        <v>16</v>
      </c>
      <c r="F17" s="18" t="s">
        <v>79</v>
      </c>
    </row>
    <row r="18" spans="1:6" ht="37.5" customHeight="1">
      <c r="A18" s="162" t="s">
        <v>149</v>
      </c>
      <c r="C18" s="17" t="s">
        <v>80</v>
      </c>
      <c r="E18" s="18">
        <v>17</v>
      </c>
      <c r="F18" s="18" t="s">
        <v>81</v>
      </c>
    </row>
    <row r="19" spans="1:6" ht="37.5" customHeight="1">
      <c r="A19" s="162" t="s">
        <v>152</v>
      </c>
      <c r="C19" s="17" t="s">
        <v>82</v>
      </c>
      <c r="E19" s="18">
        <v>18</v>
      </c>
      <c r="F19" s="18" t="s">
        <v>83</v>
      </c>
    </row>
    <row r="20" spans="1:6" ht="37.5" customHeight="1">
      <c r="A20" s="162" t="s">
        <v>154</v>
      </c>
      <c r="C20" s="17" t="s">
        <v>85</v>
      </c>
      <c r="E20" s="18">
        <v>19</v>
      </c>
      <c r="F20" s="18" t="s">
        <v>86</v>
      </c>
    </row>
    <row r="21" spans="1:6" ht="37.5" customHeight="1">
      <c r="A21" s="162" t="s">
        <v>157</v>
      </c>
      <c r="C21" s="17" t="s">
        <v>87</v>
      </c>
      <c r="E21" s="18">
        <v>20</v>
      </c>
      <c r="F21" s="18" t="s">
        <v>88</v>
      </c>
    </row>
    <row r="22" spans="1:6" ht="37.5" customHeight="1">
      <c r="A22" s="162" t="s">
        <v>161</v>
      </c>
      <c r="C22" s="17" t="s">
        <v>89</v>
      </c>
      <c r="E22" s="18">
        <v>55</v>
      </c>
      <c r="F22" s="18" t="s">
        <v>90</v>
      </c>
    </row>
    <row r="23" spans="1:6" ht="37.5" customHeight="1">
      <c r="A23" s="162" t="s">
        <v>163</v>
      </c>
      <c r="C23" s="20" t="s">
        <v>91</v>
      </c>
      <c r="E23" s="18">
        <v>66</v>
      </c>
      <c r="F23" s="18" t="s">
        <v>92</v>
      </c>
    </row>
    <row r="24" spans="1:6" ht="37.5" customHeight="1">
      <c r="A24" s="162" t="s">
        <v>165</v>
      </c>
      <c r="C24" s="17" t="s">
        <v>93</v>
      </c>
      <c r="E24" s="18">
        <v>77</v>
      </c>
      <c r="F24" s="18" t="s">
        <v>94</v>
      </c>
    </row>
    <row r="25" spans="1:6" ht="37.5" customHeight="1">
      <c r="A25" s="162" t="s">
        <v>167</v>
      </c>
      <c r="C25" s="17" t="s">
        <v>95</v>
      </c>
      <c r="E25" s="18">
        <v>88</v>
      </c>
      <c r="F25" s="18" t="s">
        <v>96</v>
      </c>
    </row>
    <row r="26" spans="1:6" ht="37.5" customHeight="1">
      <c r="A26" s="19" t="s">
        <v>112</v>
      </c>
      <c r="C26" s="17" t="s">
        <v>97</v>
      </c>
      <c r="E26" s="18">
        <v>98</v>
      </c>
      <c r="F26" s="18" t="s">
        <v>98</v>
      </c>
    </row>
    <row r="27" spans="1:6" ht="37.5" customHeight="1">
      <c r="A27" s="163" t="s">
        <v>746</v>
      </c>
      <c r="C27" s="17" t="s">
        <v>99</v>
      </c>
      <c r="E27" s="21"/>
      <c r="F27" s="21"/>
    </row>
    <row r="28" spans="1:3" ht="37.5" customHeight="1">
      <c r="A28" s="163" t="s">
        <v>747</v>
      </c>
      <c r="C28" s="17" t="s">
        <v>100</v>
      </c>
    </row>
    <row r="29" spans="1:3" ht="37.5" customHeight="1">
      <c r="A29" s="163" t="s">
        <v>748</v>
      </c>
      <c r="C29" s="17" t="s">
        <v>101</v>
      </c>
    </row>
    <row r="30" spans="1:3" ht="37.5" customHeight="1">
      <c r="A30" s="163" t="s">
        <v>749</v>
      </c>
      <c r="C30" s="17" t="s">
        <v>102</v>
      </c>
    </row>
    <row r="31" spans="1:3" ht="37.5" customHeight="1">
      <c r="A31" s="163" t="s">
        <v>750</v>
      </c>
      <c r="C31" s="17" t="s">
        <v>103</v>
      </c>
    </row>
    <row r="32" spans="1:3" ht="37.5" customHeight="1">
      <c r="A32" s="154" t="s">
        <v>751</v>
      </c>
      <c r="C32" s="17" t="s">
        <v>104</v>
      </c>
    </row>
    <row r="33" spans="1:3" ht="37.5" customHeight="1">
      <c r="A33" s="164" t="s">
        <v>215</v>
      </c>
      <c r="C33" s="154" t="s">
        <v>105</v>
      </c>
    </row>
    <row r="34" spans="1:3" ht="37.5" customHeight="1">
      <c r="A34" s="165" t="s">
        <v>752</v>
      </c>
      <c r="C34" s="17" t="s">
        <v>45</v>
      </c>
    </row>
    <row r="35" spans="1:3" ht="37.5" customHeight="1">
      <c r="A35" s="166" t="s">
        <v>753</v>
      </c>
      <c r="C35" s="17" t="s">
        <v>106</v>
      </c>
    </row>
    <row r="36" spans="1:3" ht="37.5" customHeight="1">
      <c r="A36" s="167" t="s">
        <v>754</v>
      </c>
      <c r="C36" s="17" t="s">
        <v>107</v>
      </c>
    </row>
    <row r="37" spans="1:4" ht="37.5" customHeight="1">
      <c r="A37" s="167" t="s">
        <v>755</v>
      </c>
      <c r="C37" s="17" t="s">
        <v>108</v>
      </c>
      <c r="D37" s="23"/>
    </row>
    <row r="38" spans="1:4" ht="37.5" customHeight="1">
      <c r="A38" s="168" t="s">
        <v>756</v>
      </c>
      <c r="C38" s="17" t="s">
        <v>109</v>
      </c>
      <c r="D38" s="24"/>
    </row>
    <row r="39" spans="1:4" ht="37.5" customHeight="1">
      <c r="A39" s="165"/>
      <c r="C39" s="17" t="s">
        <v>110</v>
      </c>
      <c r="D39" s="24"/>
    </row>
    <row r="40" spans="3:4" ht="37.5" customHeight="1">
      <c r="C40" s="17" t="s">
        <v>111</v>
      </c>
      <c r="D40" s="24"/>
    </row>
    <row r="41" ht="22.5" customHeight="1"/>
  </sheetData>
  <sheetProtection/>
  <dataValidations count="1">
    <dataValidation type="list" allowBlank="1" showInputMessage="1" showErrorMessage="1" sqref="A10">
      <formula1>$A$13:$A$42</formula1>
    </dataValidation>
  </dataValidation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E707"/>
  <sheetViews>
    <sheetView zoomScalePageLayoutView="0" workbookViewId="0" topLeftCell="A1">
      <selection activeCell="A1" sqref="A1:IV16384"/>
    </sheetView>
  </sheetViews>
  <sheetFormatPr defaultColWidth="9.140625" defaultRowHeight="15"/>
  <cols>
    <col min="1" max="1" width="4.421875" style="169" customWidth="1"/>
    <col min="2" max="2" width="3.28125" style="183" bestFit="1" customWidth="1"/>
    <col min="3" max="3" width="9.140625" style="171" customWidth="1"/>
    <col min="4" max="4" width="198.7109375" style="172" customWidth="1"/>
    <col min="5" max="5" width="9.140625" style="173" customWidth="1"/>
    <col min="6" max="28" width="9.140625" style="169" customWidth="1"/>
  </cols>
  <sheetData>
    <row r="1" ht="15">
      <c r="B1" s="170"/>
    </row>
    <row r="2" spans="2:5" s="174" customFormat="1" ht="14.25" customHeight="1">
      <c r="B2" s="608">
        <v>1</v>
      </c>
      <c r="C2" s="616" t="s">
        <v>757</v>
      </c>
      <c r="D2" s="616"/>
      <c r="E2" s="175"/>
    </row>
    <row r="3" spans="2:5" s="174" customFormat="1" ht="15">
      <c r="B3" s="608"/>
      <c r="C3" s="176">
        <v>1</v>
      </c>
      <c r="D3" s="177" t="s">
        <v>758</v>
      </c>
      <c r="E3" s="175"/>
    </row>
    <row r="4" spans="2:5" s="174" customFormat="1" ht="15">
      <c r="B4" s="608"/>
      <c r="C4" s="176">
        <v>2</v>
      </c>
      <c r="D4" s="177" t="s">
        <v>759</v>
      </c>
      <c r="E4" s="175"/>
    </row>
    <row r="5" spans="2:5" s="174" customFormat="1" ht="15">
      <c r="B5" s="608"/>
      <c r="C5" s="176">
        <v>3</v>
      </c>
      <c r="D5" s="177" t="s">
        <v>760</v>
      </c>
      <c r="E5" s="175"/>
    </row>
    <row r="6" spans="2:5" s="174" customFormat="1" ht="24">
      <c r="B6" s="608"/>
      <c r="C6" s="176">
        <v>4</v>
      </c>
      <c r="D6" s="177" t="s">
        <v>761</v>
      </c>
      <c r="E6" s="175"/>
    </row>
    <row r="7" spans="2:5" s="174" customFormat="1" ht="24">
      <c r="B7" s="608"/>
      <c r="C7" s="176">
        <v>5</v>
      </c>
      <c r="D7" s="177" t="s">
        <v>762</v>
      </c>
      <c r="E7" s="175"/>
    </row>
    <row r="8" spans="2:5" s="174" customFormat="1" ht="24">
      <c r="B8" s="608"/>
      <c r="C8" s="176">
        <v>6</v>
      </c>
      <c r="D8" s="177" t="s">
        <v>763</v>
      </c>
      <c r="E8" s="175"/>
    </row>
    <row r="9" spans="2:5" s="174" customFormat="1" ht="24">
      <c r="B9" s="608"/>
      <c r="C9" s="176">
        <v>7</v>
      </c>
      <c r="D9" s="177" t="s">
        <v>764</v>
      </c>
      <c r="E9" s="175"/>
    </row>
    <row r="10" spans="2:5" s="174" customFormat="1" ht="15">
      <c r="B10" s="604">
        <v>2</v>
      </c>
      <c r="C10" s="617" t="s">
        <v>765</v>
      </c>
      <c r="D10" s="618"/>
      <c r="E10" s="175"/>
    </row>
    <row r="11" spans="2:5" s="174" customFormat="1" ht="15">
      <c r="B11" s="605"/>
      <c r="C11" s="176">
        <v>8</v>
      </c>
      <c r="D11" s="177" t="s">
        <v>766</v>
      </c>
      <c r="E11" s="175"/>
    </row>
    <row r="12" spans="2:5" s="174" customFormat="1" ht="24">
      <c r="B12" s="605"/>
      <c r="C12" s="176">
        <v>9</v>
      </c>
      <c r="D12" s="177" t="s">
        <v>767</v>
      </c>
      <c r="E12" s="175"/>
    </row>
    <row r="13" spans="2:5" s="174" customFormat="1" ht="24">
      <c r="B13" s="605"/>
      <c r="C13" s="176">
        <v>10</v>
      </c>
      <c r="D13" s="177" t="s">
        <v>768</v>
      </c>
      <c r="E13" s="175"/>
    </row>
    <row r="14" spans="2:5" s="174" customFormat="1" ht="24">
      <c r="B14" s="605"/>
      <c r="C14" s="176">
        <v>11</v>
      </c>
      <c r="D14" s="177" t="s">
        <v>769</v>
      </c>
      <c r="E14" s="175"/>
    </row>
    <row r="15" spans="2:5" s="174" customFormat="1" ht="36">
      <c r="B15" s="605"/>
      <c r="C15" s="176">
        <v>12</v>
      </c>
      <c r="D15" s="177" t="s">
        <v>770</v>
      </c>
      <c r="E15" s="175"/>
    </row>
    <row r="16" spans="2:5" s="174" customFormat="1" ht="24">
      <c r="B16" s="605"/>
      <c r="C16" s="176">
        <v>13</v>
      </c>
      <c r="D16" s="177" t="s">
        <v>771</v>
      </c>
      <c r="E16" s="175"/>
    </row>
    <row r="17" spans="2:5" s="174" customFormat="1" ht="24">
      <c r="B17" s="605"/>
      <c r="C17" s="176">
        <v>14</v>
      </c>
      <c r="D17" s="177" t="s">
        <v>772</v>
      </c>
      <c r="E17" s="175"/>
    </row>
    <row r="18" spans="2:5" s="174" customFormat="1" ht="24">
      <c r="B18" s="606"/>
      <c r="C18" s="176">
        <v>15</v>
      </c>
      <c r="D18" s="177" t="s">
        <v>773</v>
      </c>
      <c r="E18" s="175"/>
    </row>
    <row r="19" spans="2:5" s="174" customFormat="1" ht="15">
      <c r="B19" s="604">
        <v>3</v>
      </c>
      <c r="C19" s="615" t="s">
        <v>774</v>
      </c>
      <c r="D19" s="615"/>
      <c r="E19" s="175"/>
    </row>
    <row r="20" spans="2:5" s="174" customFormat="1" ht="15">
      <c r="B20" s="605"/>
      <c r="C20" s="176">
        <v>16</v>
      </c>
      <c r="D20" s="177" t="s">
        <v>775</v>
      </c>
      <c r="E20" s="175"/>
    </row>
    <row r="21" spans="2:5" s="174" customFormat="1" ht="24">
      <c r="B21" s="605"/>
      <c r="C21" s="176">
        <v>17</v>
      </c>
      <c r="D21" s="177" t="s">
        <v>776</v>
      </c>
      <c r="E21" s="175"/>
    </row>
    <row r="22" spans="2:5" s="174" customFormat="1" ht="15">
      <c r="B22" s="605"/>
      <c r="C22" s="176">
        <v>18</v>
      </c>
      <c r="D22" s="177" t="s">
        <v>777</v>
      </c>
      <c r="E22" s="175"/>
    </row>
    <row r="23" spans="2:5" s="174" customFormat="1" ht="15">
      <c r="B23" s="605"/>
      <c r="C23" s="176">
        <v>19</v>
      </c>
      <c r="D23" s="177" t="s">
        <v>778</v>
      </c>
      <c r="E23" s="175"/>
    </row>
    <row r="24" spans="2:5" s="174" customFormat="1" ht="15">
      <c r="B24" s="605"/>
      <c r="C24" s="176">
        <v>20</v>
      </c>
      <c r="D24" s="177" t="s">
        <v>779</v>
      </c>
      <c r="E24" s="175"/>
    </row>
    <row r="25" spans="2:5" s="174" customFormat="1" ht="15">
      <c r="B25" s="605"/>
      <c r="C25" s="176">
        <v>21</v>
      </c>
      <c r="D25" s="177" t="s">
        <v>780</v>
      </c>
      <c r="E25" s="175"/>
    </row>
    <row r="26" spans="2:5" s="174" customFormat="1" ht="24">
      <c r="B26" s="605"/>
      <c r="C26" s="176">
        <v>22</v>
      </c>
      <c r="D26" s="177" t="s">
        <v>781</v>
      </c>
      <c r="E26" s="175"/>
    </row>
    <row r="27" spans="2:5" s="174" customFormat="1" ht="24">
      <c r="B27" s="605"/>
      <c r="C27" s="176">
        <v>23</v>
      </c>
      <c r="D27" s="177" t="s">
        <v>782</v>
      </c>
      <c r="E27" s="175"/>
    </row>
    <row r="28" spans="2:5" s="174" customFormat="1" ht="15">
      <c r="B28" s="605"/>
      <c r="C28" s="176">
        <v>24</v>
      </c>
      <c r="D28" s="177" t="s">
        <v>783</v>
      </c>
      <c r="E28" s="175"/>
    </row>
    <row r="29" spans="2:5" s="174" customFormat="1" ht="15">
      <c r="B29" s="605"/>
      <c r="C29" s="176">
        <v>25</v>
      </c>
      <c r="D29" s="177" t="s">
        <v>784</v>
      </c>
      <c r="E29" s="175"/>
    </row>
    <row r="30" spans="2:5" s="174" customFormat="1" ht="36">
      <c r="B30" s="605"/>
      <c r="C30" s="176">
        <v>26</v>
      </c>
      <c r="D30" s="177" t="s">
        <v>785</v>
      </c>
      <c r="E30" s="175"/>
    </row>
    <row r="31" spans="2:5" s="174" customFormat="1" ht="24">
      <c r="B31" s="605"/>
      <c r="C31" s="176">
        <v>27</v>
      </c>
      <c r="D31" s="177" t="s">
        <v>786</v>
      </c>
      <c r="E31" s="175"/>
    </row>
    <row r="32" spans="2:5" s="174" customFormat="1" ht="15">
      <c r="B32" s="606"/>
      <c r="C32" s="176">
        <v>28</v>
      </c>
      <c r="D32" s="177" t="s">
        <v>787</v>
      </c>
      <c r="E32" s="175"/>
    </row>
    <row r="33" spans="2:5" s="174" customFormat="1" ht="15">
      <c r="B33" s="604">
        <v>4</v>
      </c>
      <c r="C33" s="613" t="s">
        <v>788</v>
      </c>
      <c r="D33" s="614"/>
      <c r="E33" s="175"/>
    </row>
    <row r="34" spans="2:5" s="174" customFormat="1" ht="15">
      <c r="B34" s="605"/>
      <c r="C34" s="176">
        <v>29</v>
      </c>
      <c r="D34" s="177" t="s">
        <v>789</v>
      </c>
      <c r="E34" s="175"/>
    </row>
    <row r="35" spans="2:5" s="174" customFormat="1" ht="15">
      <c r="B35" s="605"/>
      <c r="C35" s="176">
        <v>30</v>
      </c>
      <c r="D35" s="177" t="s">
        <v>790</v>
      </c>
      <c r="E35" s="175"/>
    </row>
    <row r="36" spans="2:5" s="174" customFormat="1" ht="15">
      <c r="B36" s="605"/>
      <c r="C36" s="176">
        <v>31</v>
      </c>
      <c r="D36" s="177" t="s">
        <v>791</v>
      </c>
      <c r="E36" s="175"/>
    </row>
    <row r="37" spans="2:5" s="174" customFormat="1" ht="15">
      <c r="B37" s="605"/>
      <c r="C37" s="176">
        <v>32</v>
      </c>
      <c r="D37" s="177" t="s">
        <v>792</v>
      </c>
      <c r="E37" s="175"/>
    </row>
    <row r="38" spans="2:5" s="174" customFormat="1" ht="24">
      <c r="B38" s="605"/>
      <c r="C38" s="176">
        <v>33</v>
      </c>
      <c r="D38" s="177" t="s">
        <v>793</v>
      </c>
      <c r="E38" s="175"/>
    </row>
    <row r="39" spans="2:5" s="174" customFormat="1" ht="15">
      <c r="B39" s="605"/>
      <c r="C39" s="176">
        <v>34</v>
      </c>
      <c r="D39" s="177" t="s">
        <v>794</v>
      </c>
      <c r="E39" s="175"/>
    </row>
    <row r="40" spans="2:5" s="174" customFormat="1" ht="36">
      <c r="B40" s="605"/>
      <c r="C40" s="176">
        <v>35</v>
      </c>
      <c r="D40" s="177" t="s">
        <v>795</v>
      </c>
      <c r="E40" s="175"/>
    </row>
    <row r="41" spans="2:5" s="174" customFormat="1" ht="24">
      <c r="B41" s="605"/>
      <c r="C41" s="176">
        <v>36</v>
      </c>
      <c r="D41" s="177" t="s">
        <v>796</v>
      </c>
      <c r="E41" s="175"/>
    </row>
    <row r="42" spans="2:5" s="174" customFormat="1" ht="36">
      <c r="B42" s="605"/>
      <c r="C42" s="176">
        <v>37</v>
      </c>
      <c r="D42" s="177" t="s">
        <v>797</v>
      </c>
      <c r="E42" s="175"/>
    </row>
    <row r="43" spans="2:5" s="174" customFormat="1" ht="24">
      <c r="B43" s="606"/>
      <c r="C43" s="176">
        <v>38</v>
      </c>
      <c r="D43" s="177" t="s">
        <v>798</v>
      </c>
      <c r="E43" s="175"/>
    </row>
    <row r="44" spans="2:5" s="174" customFormat="1" ht="15">
      <c r="B44" s="604">
        <v>5</v>
      </c>
      <c r="C44" s="615" t="s">
        <v>799</v>
      </c>
      <c r="D44" s="615"/>
      <c r="E44" s="175"/>
    </row>
    <row r="45" spans="2:5" s="174" customFormat="1" ht="15">
      <c r="B45" s="605"/>
      <c r="C45" s="176">
        <v>39</v>
      </c>
      <c r="D45" s="177" t="s">
        <v>800</v>
      </c>
      <c r="E45" s="175"/>
    </row>
    <row r="46" spans="2:5" s="174" customFormat="1" ht="15">
      <c r="B46" s="605"/>
      <c r="C46" s="176">
        <v>40</v>
      </c>
      <c r="D46" s="177" t="s">
        <v>801</v>
      </c>
      <c r="E46" s="175"/>
    </row>
    <row r="47" spans="2:5" s="174" customFormat="1" ht="15">
      <c r="B47" s="605"/>
      <c r="C47" s="176">
        <v>41</v>
      </c>
      <c r="D47" s="177" t="s">
        <v>802</v>
      </c>
      <c r="E47" s="175"/>
    </row>
    <row r="48" spans="2:5" s="174" customFormat="1" ht="24">
      <c r="B48" s="605"/>
      <c r="C48" s="176">
        <v>42</v>
      </c>
      <c r="D48" s="177" t="s">
        <v>803</v>
      </c>
      <c r="E48" s="175"/>
    </row>
    <row r="49" spans="2:5" s="174" customFormat="1" ht="15">
      <c r="B49" s="605"/>
      <c r="C49" s="176">
        <v>43</v>
      </c>
      <c r="D49" s="177" t="s">
        <v>804</v>
      </c>
      <c r="E49" s="175"/>
    </row>
    <row r="50" spans="2:5" s="174" customFormat="1" ht="24">
      <c r="B50" s="605"/>
      <c r="C50" s="176">
        <v>44</v>
      </c>
      <c r="D50" s="177" t="s">
        <v>805</v>
      </c>
      <c r="E50" s="175"/>
    </row>
    <row r="51" spans="2:5" s="174" customFormat="1" ht="24">
      <c r="B51" s="605"/>
      <c r="C51" s="176">
        <v>45</v>
      </c>
      <c r="D51" s="177" t="s">
        <v>806</v>
      </c>
      <c r="E51" s="175"/>
    </row>
    <row r="52" spans="2:5" s="174" customFormat="1" ht="15">
      <c r="B52" s="605"/>
      <c r="C52" s="176">
        <v>46</v>
      </c>
      <c r="D52" s="177" t="s">
        <v>807</v>
      </c>
      <c r="E52" s="175"/>
    </row>
    <row r="53" spans="2:5" s="174" customFormat="1" ht="15">
      <c r="B53" s="606"/>
      <c r="C53" s="176">
        <v>47</v>
      </c>
      <c r="D53" s="177" t="s">
        <v>808</v>
      </c>
      <c r="E53" s="175"/>
    </row>
    <row r="54" spans="2:5" s="174" customFormat="1" ht="15">
      <c r="B54" s="604">
        <v>6</v>
      </c>
      <c r="C54" s="616" t="s">
        <v>809</v>
      </c>
      <c r="D54" s="616"/>
      <c r="E54" s="175"/>
    </row>
    <row r="55" spans="2:5" s="174" customFormat="1" ht="15">
      <c r="B55" s="605"/>
      <c r="C55" s="176">
        <v>48</v>
      </c>
      <c r="D55" s="177" t="s">
        <v>810</v>
      </c>
      <c r="E55" s="175"/>
    </row>
    <row r="56" spans="2:5" s="174" customFormat="1" ht="24">
      <c r="B56" s="605"/>
      <c r="C56" s="176">
        <v>49</v>
      </c>
      <c r="D56" s="177" t="s">
        <v>811</v>
      </c>
      <c r="E56" s="175"/>
    </row>
    <row r="57" spans="2:5" s="174" customFormat="1" ht="24">
      <c r="B57" s="605"/>
      <c r="C57" s="176">
        <v>50</v>
      </c>
      <c r="D57" s="177" t="s">
        <v>812</v>
      </c>
      <c r="E57" s="175"/>
    </row>
    <row r="58" spans="2:5" s="174" customFormat="1" ht="24">
      <c r="B58" s="605"/>
      <c r="C58" s="176">
        <v>51</v>
      </c>
      <c r="D58" s="177" t="s">
        <v>813</v>
      </c>
      <c r="E58" s="175"/>
    </row>
    <row r="59" spans="2:5" s="174" customFormat="1" ht="15">
      <c r="B59" s="605"/>
      <c r="C59" s="176">
        <v>52</v>
      </c>
      <c r="D59" s="177" t="s">
        <v>814</v>
      </c>
      <c r="E59" s="175"/>
    </row>
    <row r="60" spans="2:5" s="174" customFormat="1" ht="15">
      <c r="B60" s="605"/>
      <c r="C60" s="176">
        <v>53</v>
      </c>
      <c r="D60" s="177" t="s">
        <v>815</v>
      </c>
      <c r="E60" s="175"/>
    </row>
    <row r="61" spans="2:5" s="174" customFormat="1" ht="24">
      <c r="B61" s="605"/>
      <c r="C61" s="176">
        <v>54</v>
      </c>
      <c r="D61" s="177" t="s">
        <v>816</v>
      </c>
      <c r="E61" s="175"/>
    </row>
    <row r="62" spans="2:5" s="174" customFormat="1" ht="15">
      <c r="B62" s="606"/>
      <c r="C62" s="176">
        <v>55</v>
      </c>
      <c r="D62" s="177" t="s">
        <v>817</v>
      </c>
      <c r="E62" s="175"/>
    </row>
    <row r="63" spans="2:5" s="174" customFormat="1" ht="15">
      <c r="B63" s="604">
        <v>7</v>
      </c>
      <c r="C63" s="609" t="s">
        <v>818</v>
      </c>
      <c r="D63" s="610"/>
      <c r="E63" s="175"/>
    </row>
    <row r="64" spans="2:5" s="174" customFormat="1" ht="15">
      <c r="B64" s="605"/>
      <c r="C64" s="176">
        <v>56</v>
      </c>
      <c r="D64" s="177" t="s">
        <v>819</v>
      </c>
      <c r="E64" s="175"/>
    </row>
    <row r="65" spans="2:5" s="174" customFormat="1" ht="15">
      <c r="B65" s="605"/>
      <c r="C65" s="176">
        <v>57</v>
      </c>
      <c r="D65" s="177" t="s">
        <v>820</v>
      </c>
      <c r="E65" s="175"/>
    </row>
    <row r="66" spans="2:5" s="174" customFormat="1" ht="15">
      <c r="B66" s="605"/>
      <c r="C66" s="176">
        <v>58</v>
      </c>
      <c r="D66" s="177" t="s">
        <v>821</v>
      </c>
      <c r="E66" s="175"/>
    </row>
    <row r="67" spans="2:5" s="174" customFormat="1" ht="24">
      <c r="B67" s="605"/>
      <c r="C67" s="176">
        <v>59</v>
      </c>
      <c r="D67" s="177" t="s">
        <v>822</v>
      </c>
      <c r="E67" s="175"/>
    </row>
    <row r="68" spans="2:5" s="174" customFormat="1" ht="24">
      <c r="B68" s="606"/>
      <c r="C68" s="176">
        <v>60</v>
      </c>
      <c r="D68" s="177" t="s">
        <v>823</v>
      </c>
      <c r="E68" s="175"/>
    </row>
    <row r="69" spans="2:5" s="174" customFormat="1" ht="15">
      <c r="B69" s="604">
        <v>8</v>
      </c>
      <c r="C69" s="611" t="s">
        <v>824</v>
      </c>
      <c r="D69" s="612"/>
      <c r="E69" s="175"/>
    </row>
    <row r="70" spans="2:5" s="174" customFormat="1" ht="15">
      <c r="B70" s="605"/>
      <c r="C70" s="176">
        <v>61</v>
      </c>
      <c r="D70" s="177" t="s">
        <v>825</v>
      </c>
      <c r="E70" s="175"/>
    </row>
    <row r="71" spans="2:5" s="174" customFormat="1" ht="15">
      <c r="B71" s="605"/>
      <c r="C71" s="176">
        <v>62</v>
      </c>
      <c r="D71" s="177" t="s">
        <v>826</v>
      </c>
      <c r="E71" s="175"/>
    </row>
    <row r="72" spans="2:5" s="174" customFormat="1" ht="24">
      <c r="B72" s="605"/>
      <c r="C72" s="176">
        <v>63</v>
      </c>
      <c r="D72" s="177" t="s">
        <v>827</v>
      </c>
      <c r="E72" s="175"/>
    </row>
    <row r="73" spans="2:5" s="174" customFormat="1" ht="24">
      <c r="B73" s="605"/>
      <c r="C73" s="176">
        <v>64</v>
      </c>
      <c r="D73" s="177" t="s">
        <v>828</v>
      </c>
      <c r="E73" s="175"/>
    </row>
    <row r="74" spans="2:5" s="174" customFormat="1" ht="15">
      <c r="B74" s="605"/>
      <c r="C74" s="176">
        <v>65</v>
      </c>
      <c r="D74" s="177" t="s">
        <v>829</v>
      </c>
      <c r="E74" s="175"/>
    </row>
    <row r="75" spans="2:5" s="174" customFormat="1" ht="15">
      <c r="B75" s="605"/>
      <c r="C75" s="176">
        <v>66</v>
      </c>
      <c r="D75" s="177" t="s">
        <v>830</v>
      </c>
      <c r="E75" s="175"/>
    </row>
    <row r="76" spans="2:5" s="174" customFormat="1" ht="24">
      <c r="B76" s="605"/>
      <c r="C76" s="176">
        <v>67</v>
      </c>
      <c r="D76" s="177" t="s">
        <v>831</v>
      </c>
      <c r="E76" s="175"/>
    </row>
    <row r="77" spans="2:5" s="174" customFormat="1" ht="15">
      <c r="B77" s="605"/>
      <c r="C77" s="176">
        <v>68</v>
      </c>
      <c r="D77" s="177" t="s">
        <v>832</v>
      </c>
      <c r="E77" s="175"/>
    </row>
    <row r="78" spans="2:5" s="174" customFormat="1" ht="15">
      <c r="B78" s="605"/>
      <c r="C78" s="176">
        <v>69</v>
      </c>
      <c r="D78" s="177" t="s">
        <v>833</v>
      </c>
      <c r="E78" s="175"/>
    </row>
    <row r="79" spans="2:5" s="174" customFormat="1" ht="15">
      <c r="B79" s="605"/>
      <c r="C79" s="176">
        <v>70</v>
      </c>
      <c r="D79" s="177" t="s">
        <v>834</v>
      </c>
      <c r="E79" s="175"/>
    </row>
    <row r="80" spans="2:5" s="174" customFormat="1" ht="24">
      <c r="B80" s="605"/>
      <c r="C80" s="176">
        <v>71</v>
      </c>
      <c r="D80" s="177" t="s">
        <v>835</v>
      </c>
      <c r="E80" s="175"/>
    </row>
    <row r="81" spans="2:5" s="174" customFormat="1" ht="15">
      <c r="B81" s="606"/>
      <c r="C81" s="176">
        <v>72</v>
      </c>
      <c r="D81" s="177" t="s">
        <v>836</v>
      </c>
      <c r="E81" s="175"/>
    </row>
    <row r="82" spans="2:5" s="174" customFormat="1" ht="15">
      <c r="B82" s="604">
        <v>9</v>
      </c>
      <c r="C82" s="607" t="s">
        <v>837</v>
      </c>
      <c r="D82" s="607"/>
      <c r="E82" s="175"/>
    </row>
    <row r="83" spans="2:5" s="174" customFormat="1" ht="24">
      <c r="B83" s="605"/>
      <c r="C83" s="176">
        <v>73</v>
      </c>
      <c r="D83" s="177" t="s">
        <v>838</v>
      </c>
      <c r="E83" s="175"/>
    </row>
    <row r="84" spans="2:5" s="174" customFormat="1" ht="24">
      <c r="B84" s="605"/>
      <c r="C84" s="176">
        <v>74</v>
      </c>
      <c r="D84" s="177" t="s">
        <v>839</v>
      </c>
      <c r="E84" s="175"/>
    </row>
    <row r="85" spans="2:5" s="174" customFormat="1" ht="24">
      <c r="B85" s="605"/>
      <c r="C85" s="176">
        <v>75</v>
      </c>
      <c r="D85" s="177" t="s">
        <v>840</v>
      </c>
      <c r="E85" s="175"/>
    </row>
    <row r="86" spans="2:5" s="174" customFormat="1" ht="24">
      <c r="B86" s="605"/>
      <c r="C86" s="176">
        <v>76</v>
      </c>
      <c r="D86" s="177" t="s">
        <v>841</v>
      </c>
      <c r="E86" s="175"/>
    </row>
    <row r="87" spans="2:5" s="174" customFormat="1" ht="24">
      <c r="B87" s="605"/>
      <c r="C87" s="176">
        <v>77</v>
      </c>
      <c r="D87" s="177" t="s">
        <v>842</v>
      </c>
      <c r="E87" s="175"/>
    </row>
    <row r="88" spans="2:5" s="174" customFormat="1" ht="24">
      <c r="B88" s="605"/>
      <c r="C88" s="176">
        <v>78</v>
      </c>
      <c r="D88" s="177" t="s">
        <v>843</v>
      </c>
      <c r="E88" s="175"/>
    </row>
    <row r="89" spans="2:5" s="174" customFormat="1" ht="24">
      <c r="B89" s="605"/>
      <c r="C89" s="176">
        <v>79</v>
      </c>
      <c r="D89" s="177" t="s">
        <v>844</v>
      </c>
      <c r="E89" s="175"/>
    </row>
    <row r="90" spans="2:5" s="174" customFormat="1" ht="15">
      <c r="B90" s="606"/>
      <c r="C90" s="176">
        <v>80</v>
      </c>
      <c r="D90" s="177" t="s">
        <v>845</v>
      </c>
      <c r="E90" s="175"/>
    </row>
    <row r="91" spans="2:5" s="174" customFormat="1" ht="15">
      <c r="B91" s="604">
        <v>10</v>
      </c>
      <c r="C91" s="611" t="s">
        <v>846</v>
      </c>
      <c r="D91" s="612"/>
      <c r="E91" s="175"/>
    </row>
    <row r="92" spans="2:5" s="174" customFormat="1" ht="15">
      <c r="B92" s="605"/>
      <c r="C92" s="176">
        <v>81</v>
      </c>
      <c r="D92" s="177" t="s">
        <v>847</v>
      </c>
      <c r="E92" s="175"/>
    </row>
    <row r="93" spans="2:5" s="174" customFormat="1" ht="15">
      <c r="B93" s="605"/>
      <c r="C93" s="176">
        <v>82</v>
      </c>
      <c r="D93" s="177" t="s">
        <v>848</v>
      </c>
      <c r="E93" s="175"/>
    </row>
    <row r="94" spans="2:5" s="174" customFormat="1" ht="24">
      <c r="B94" s="605"/>
      <c r="C94" s="176">
        <v>83</v>
      </c>
      <c r="D94" s="177" t="s">
        <v>849</v>
      </c>
      <c r="E94" s="175"/>
    </row>
    <row r="95" spans="2:5" s="174" customFormat="1" ht="15">
      <c r="B95" s="605"/>
      <c r="C95" s="176">
        <v>84</v>
      </c>
      <c r="D95" s="177" t="s">
        <v>850</v>
      </c>
      <c r="E95" s="175"/>
    </row>
    <row r="96" spans="2:5" s="174" customFormat="1" ht="15">
      <c r="B96" s="605"/>
      <c r="C96" s="176">
        <v>85</v>
      </c>
      <c r="D96" s="177" t="s">
        <v>851</v>
      </c>
      <c r="E96" s="175"/>
    </row>
    <row r="97" spans="2:5" s="174" customFormat="1" ht="15">
      <c r="B97" s="605"/>
      <c r="C97" s="176">
        <v>86</v>
      </c>
      <c r="D97" s="177" t="s">
        <v>852</v>
      </c>
      <c r="E97" s="175"/>
    </row>
    <row r="98" spans="2:5" s="174" customFormat="1" ht="15">
      <c r="B98" s="605"/>
      <c r="C98" s="176">
        <v>87</v>
      </c>
      <c r="D98" s="177" t="s">
        <v>853</v>
      </c>
      <c r="E98" s="175"/>
    </row>
    <row r="99" spans="2:5" s="174" customFormat="1" ht="15">
      <c r="B99" s="605"/>
      <c r="C99" s="176">
        <v>88</v>
      </c>
      <c r="D99" s="177" t="s">
        <v>854</v>
      </c>
      <c r="E99" s="175"/>
    </row>
    <row r="100" spans="2:5" s="174" customFormat="1" ht="24">
      <c r="B100" s="605"/>
      <c r="C100" s="176">
        <v>89</v>
      </c>
      <c r="D100" s="177" t="s">
        <v>855</v>
      </c>
      <c r="E100" s="175"/>
    </row>
    <row r="101" spans="2:5" s="174" customFormat="1" ht="15">
      <c r="B101" s="606"/>
      <c r="C101" s="176">
        <v>90</v>
      </c>
      <c r="D101" s="177" t="s">
        <v>856</v>
      </c>
      <c r="E101" s="175"/>
    </row>
    <row r="102" spans="2:5" s="174" customFormat="1" ht="15">
      <c r="B102" s="604">
        <v>11</v>
      </c>
      <c r="C102" s="607" t="s">
        <v>857</v>
      </c>
      <c r="D102" s="607"/>
      <c r="E102" s="175"/>
    </row>
    <row r="103" spans="2:5" s="174" customFormat="1" ht="15">
      <c r="B103" s="605"/>
      <c r="C103" s="176">
        <v>91</v>
      </c>
      <c r="D103" s="177" t="s">
        <v>858</v>
      </c>
      <c r="E103" s="175"/>
    </row>
    <row r="104" spans="2:5" s="174" customFormat="1" ht="24">
      <c r="B104" s="605"/>
      <c r="C104" s="176">
        <v>92</v>
      </c>
      <c r="D104" s="177" t="s">
        <v>859</v>
      </c>
      <c r="E104" s="175"/>
    </row>
    <row r="105" spans="2:5" s="174" customFormat="1" ht="15">
      <c r="B105" s="605"/>
      <c r="C105" s="176">
        <v>93</v>
      </c>
      <c r="D105" s="177" t="s">
        <v>860</v>
      </c>
      <c r="E105" s="175"/>
    </row>
    <row r="106" spans="2:5" s="174" customFormat="1" ht="15">
      <c r="B106" s="605"/>
      <c r="C106" s="176">
        <v>94</v>
      </c>
      <c r="D106" s="177" t="s">
        <v>861</v>
      </c>
      <c r="E106" s="175"/>
    </row>
    <row r="107" spans="2:5" s="174" customFormat="1" ht="24">
      <c r="B107" s="605"/>
      <c r="C107" s="176">
        <v>95</v>
      </c>
      <c r="D107" s="177" t="s">
        <v>862</v>
      </c>
      <c r="E107" s="175"/>
    </row>
    <row r="108" spans="2:5" s="174" customFormat="1" ht="15">
      <c r="B108" s="605"/>
      <c r="C108" s="176">
        <v>96</v>
      </c>
      <c r="D108" s="177" t="s">
        <v>863</v>
      </c>
      <c r="E108" s="175"/>
    </row>
    <row r="109" spans="2:5" s="174" customFormat="1" ht="15">
      <c r="B109" s="605"/>
      <c r="C109" s="176">
        <v>97</v>
      </c>
      <c r="D109" s="177" t="s">
        <v>864</v>
      </c>
      <c r="E109" s="175"/>
    </row>
    <row r="110" spans="2:5" s="174" customFormat="1" ht="15">
      <c r="B110" s="605"/>
      <c r="C110" s="176">
        <v>98</v>
      </c>
      <c r="D110" s="177" t="s">
        <v>865</v>
      </c>
      <c r="E110" s="175"/>
    </row>
    <row r="111" spans="2:5" s="174" customFormat="1" ht="36">
      <c r="B111" s="605"/>
      <c r="C111" s="176">
        <v>99</v>
      </c>
      <c r="D111" s="177" t="s">
        <v>866</v>
      </c>
      <c r="E111" s="175"/>
    </row>
    <row r="112" spans="2:5" s="174" customFormat="1" ht="15">
      <c r="B112" s="606"/>
      <c r="C112" s="176">
        <v>100</v>
      </c>
      <c r="D112" s="177" t="s">
        <v>867</v>
      </c>
      <c r="E112" s="175"/>
    </row>
    <row r="113" spans="2:5" s="174" customFormat="1" ht="15">
      <c r="B113" s="604">
        <v>12</v>
      </c>
      <c r="C113" s="607" t="s">
        <v>868</v>
      </c>
      <c r="D113" s="607"/>
      <c r="E113" s="175"/>
    </row>
    <row r="114" spans="2:5" s="174" customFormat="1" ht="24">
      <c r="B114" s="605"/>
      <c r="C114" s="176">
        <v>101</v>
      </c>
      <c r="D114" s="177" t="s">
        <v>869</v>
      </c>
      <c r="E114" s="175"/>
    </row>
    <row r="115" spans="2:5" s="174" customFormat="1" ht="15">
      <c r="B115" s="605"/>
      <c r="C115" s="176">
        <v>102</v>
      </c>
      <c r="D115" s="177" t="s">
        <v>870</v>
      </c>
      <c r="E115" s="175"/>
    </row>
    <row r="116" spans="2:5" s="174" customFormat="1" ht="24">
      <c r="B116" s="605"/>
      <c r="C116" s="176">
        <v>103</v>
      </c>
      <c r="D116" s="177" t="s">
        <v>871</v>
      </c>
      <c r="E116" s="175"/>
    </row>
    <row r="117" spans="2:5" s="174" customFormat="1" ht="24">
      <c r="B117" s="605"/>
      <c r="C117" s="176">
        <v>104</v>
      </c>
      <c r="D117" s="177" t="s">
        <v>872</v>
      </c>
      <c r="E117" s="175"/>
    </row>
    <row r="118" spans="2:5" s="174" customFormat="1" ht="15">
      <c r="B118" s="605"/>
      <c r="C118" s="176">
        <v>105</v>
      </c>
      <c r="D118" s="177" t="s">
        <v>873</v>
      </c>
      <c r="E118" s="175"/>
    </row>
    <row r="119" spans="2:5" s="174" customFormat="1" ht="15">
      <c r="B119" s="605"/>
      <c r="C119" s="176">
        <v>106</v>
      </c>
      <c r="D119" s="177" t="s">
        <v>874</v>
      </c>
      <c r="E119" s="175"/>
    </row>
    <row r="120" spans="2:5" s="174" customFormat="1" ht="15">
      <c r="B120" s="605"/>
      <c r="C120" s="176">
        <v>107</v>
      </c>
      <c r="D120" s="177" t="s">
        <v>875</v>
      </c>
      <c r="E120" s="175"/>
    </row>
    <row r="121" spans="2:5" s="174" customFormat="1" ht="15">
      <c r="B121" s="605"/>
      <c r="C121" s="176">
        <v>108</v>
      </c>
      <c r="D121" s="177" t="s">
        <v>876</v>
      </c>
      <c r="E121" s="175"/>
    </row>
    <row r="122" spans="2:5" s="174" customFormat="1" ht="15">
      <c r="B122" s="605"/>
      <c r="C122" s="176">
        <v>109</v>
      </c>
      <c r="D122" s="177" t="s">
        <v>877</v>
      </c>
      <c r="E122" s="175"/>
    </row>
    <row r="123" spans="2:5" s="174" customFormat="1" ht="15">
      <c r="B123" s="605"/>
      <c r="C123" s="176">
        <v>110</v>
      </c>
      <c r="D123" s="177" t="s">
        <v>878</v>
      </c>
      <c r="E123" s="175"/>
    </row>
    <row r="124" spans="2:5" s="174" customFormat="1" ht="36">
      <c r="B124" s="606"/>
      <c r="C124" s="176">
        <v>111</v>
      </c>
      <c r="D124" s="177" t="s">
        <v>879</v>
      </c>
      <c r="E124" s="175"/>
    </row>
    <row r="125" spans="2:5" s="174" customFormat="1" ht="15">
      <c r="B125" s="604">
        <v>13</v>
      </c>
      <c r="C125" s="607" t="s">
        <v>880</v>
      </c>
      <c r="D125" s="607"/>
      <c r="E125" s="175"/>
    </row>
    <row r="126" spans="2:5" s="174" customFormat="1" ht="15">
      <c r="B126" s="605"/>
      <c r="C126" s="176">
        <v>112</v>
      </c>
      <c r="D126" s="177" t="s">
        <v>881</v>
      </c>
      <c r="E126" s="175"/>
    </row>
    <row r="127" spans="2:5" s="174" customFormat="1" ht="15">
      <c r="B127" s="605"/>
      <c r="C127" s="176">
        <v>113</v>
      </c>
      <c r="D127" s="177" t="s">
        <v>882</v>
      </c>
      <c r="E127" s="175"/>
    </row>
    <row r="128" spans="2:5" s="174" customFormat="1" ht="15">
      <c r="B128" s="605"/>
      <c r="C128" s="176">
        <v>114</v>
      </c>
      <c r="D128" s="177" t="s">
        <v>883</v>
      </c>
      <c r="E128" s="175"/>
    </row>
    <row r="129" spans="2:5" s="174" customFormat="1" ht="36">
      <c r="B129" s="605"/>
      <c r="C129" s="176">
        <v>115</v>
      </c>
      <c r="D129" s="177" t="s">
        <v>884</v>
      </c>
      <c r="E129" s="175"/>
    </row>
    <row r="130" spans="2:5" s="174" customFormat="1" ht="24">
      <c r="B130" s="606"/>
      <c r="C130" s="176">
        <v>116</v>
      </c>
      <c r="D130" s="177" t="s">
        <v>885</v>
      </c>
      <c r="E130" s="175"/>
    </row>
    <row r="131" spans="2:5" s="174" customFormat="1" ht="15">
      <c r="B131" s="604">
        <v>14</v>
      </c>
      <c r="C131" s="607" t="s">
        <v>886</v>
      </c>
      <c r="D131" s="607"/>
      <c r="E131" s="175"/>
    </row>
    <row r="132" spans="2:5" s="174" customFormat="1" ht="15">
      <c r="B132" s="605"/>
      <c r="C132" s="176">
        <v>117</v>
      </c>
      <c r="D132" s="177" t="s">
        <v>887</v>
      </c>
      <c r="E132" s="175"/>
    </row>
    <row r="133" spans="2:5" s="174" customFormat="1" ht="24">
      <c r="B133" s="605"/>
      <c r="C133" s="176">
        <v>118</v>
      </c>
      <c r="D133" s="177" t="s">
        <v>888</v>
      </c>
      <c r="E133" s="175"/>
    </row>
    <row r="134" spans="2:5" s="174" customFormat="1" ht="15">
      <c r="B134" s="605"/>
      <c r="C134" s="176">
        <v>119</v>
      </c>
      <c r="D134" s="177" t="s">
        <v>889</v>
      </c>
      <c r="E134" s="175"/>
    </row>
    <row r="135" spans="2:5" s="174" customFormat="1" ht="24">
      <c r="B135" s="605"/>
      <c r="C135" s="176">
        <v>120</v>
      </c>
      <c r="D135" s="177" t="s">
        <v>890</v>
      </c>
      <c r="E135" s="175"/>
    </row>
    <row r="136" spans="2:5" s="174" customFormat="1" ht="15">
      <c r="B136" s="605"/>
      <c r="C136" s="176">
        <v>121</v>
      </c>
      <c r="D136" s="177" t="s">
        <v>891</v>
      </c>
      <c r="E136" s="175"/>
    </row>
    <row r="137" spans="2:5" s="174" customFormat="1" ht="36">
      <c r="B137" s="605"/>
      <c r="C137" s="176">
        <v>122</v>
      </c>
      <c r="D137" s="177" t="s">
        <v>892</v>
      </c>
      <c r="E137" s="175"/>
    </row>
    <row r="138" spans="2:5" s="174" customFormat="1" ht="24">
      <c r="B138" s="605"/>
      <c r="C138" s="176">
        <v>123</v>
      </c>
      <c r="D138" s="177" t="s">
        <v>893</v>
      </c>
      <c r="E138" s="175"/>
    </row>
    <row r="139" spans="2:5" s="174" customFormat="1" ht="36">
      <c r="B139" s="605"/>
      <c r="C139" s="176">
        <v>124</v>
      </c>
      <c r="D139" s="177" t="s">
        <v>894</v>
      </c>
      <c r="E139" s="175"/>
    </row>
    <row r="140" spans="2:5" s="174" customFormat="1" ht="15">
      <c r="B140" s="605"/>
      <c r="C140" s="176">
        <v>125</v>
      </c>
      <c r="D140" s="177" t="s">
        <v>895</v>
      </c>
      <c r="E140" s="175"/>
    </row>
    <row r="141" spans="2:5" s="174" customFormat="1" ht="24">
      <c r="B141" s="606"/>
      <c r="C141" s="176">
        <v>126</v>
      </c>
      <c r="D141" s="177" t="s">
        <v>896</v>
      </c>
      <c r="E141" s="175"/>
    </row>
    <row r="142" spans="2:5" s="174" customFormat="1" ht="15">
      <c r="B142" s="604">
        <v>15</v>
      </c>
      <c r="C142" s="607" t="s">
        <v>897</v>
      </c>
      <c r="D142" s="607"/>
      <c r="E142" s="175"/>
    </row>
    <row r="143" spans="2:5" s="174" customFormat="1" ht="24">
      <c r="B143" s="605"/>
      <c r="C143" s="176">
        <v>127</v>
      </c>
      <c r="D143" s="177" t="s">
        <v>898</v>
      </c>
      <c r="E143" s="175"/>
    </row>
    <row r="144" spans="2:5" s="174" customFormat="1" ht="15">
      <c r="B144" s="605"/>
      <c r="C144" s="176">
        <v>128</v>
      </c>
      <c r="D144" s="177" t="s">
        <v>899</v>
      </c>
      <c r="E144" s="175"/>
    </row>
    <row r="145" spans="2:5" s="174" customFormat="1" ht="15">
      <c r="B145" s="605"/>
      <c r="C145" s="176">
        <v>129</v>
      </c>
      <c r="D145" s="177" t="s">
        <v>900</v>
      </c>
      <c r="E145" s="175"/>
    </row>
    <row r="146" spans="2:5" s="174" customFormat="1" ht="15">
      <c r="B146" s="605"/>
      <c r="C146" s="176">
        <v>130</v>
      </c>
      <c r="D146" s="177" t="s">
        <v>901</v>
      </c>
      <c r="E146" s="175"/>
    </row>
    <row r="147" spans="2:5" s="174" customFormat="1" ht="15">
      <c r="B147" s="605"/>
      <c r="C147" s="176">
        <v>131</v>
      </c>
      <c r="D147" s="177" t="s">
        <v>902</v>
      </c>
      <c r="E147" s="175"/>
    </row>
    <row r="148" spans="2:5" s="174" customFormat="1" ht="15">
      <c r="B148" s="605"/>
      <c r="C148" s="176">
        <v>132</v>
      </c>
      <c r="D148" s="177" t="s">
        <v>903</v>
      </c>
      <c r="E148" s="175"/>
    </row>
    <row r="149" spans="2:5" s="174" customFormat="1" ht="15">
      <c r="B149" s="605"/>
      <c r="C149" s="176">
        <v>133</v>
      </c>
      <c r="D149" s="177" t="s">
        <v>904</v>
      </c>
      <c r="E149" s="175"/>
    </row>
    <row r="150" spans="2:5" s="174" customFormat="1" ht="15">
      <c r="B150" s="605"/>
      <c r="C150" s="176">
        <v>134</v>
      </c>
      <c r="D150" s="177" t="s">
        <v>905</v>
      </c>
      <c r="E150" s="175"/>
    </row>
    <row r="151" spans="2:5" s="174" customFormat="1" ht="15">
      <c r="B151" s="605"/>
      <c r="C151" s="176">
        <v>135</v>
      </c>
      <c r="D151" s="177" t="s">
        <v>906</v>
      </c>
      <c r="E151" s="175"/>
    </row>
    <row r="152" spans="2:5" s="174" customFormat="1" ht="15">
      <c r="B152" s="605"/>
      <c r="C152" s="176">
        <v>136</v>
      </c>
      <c r="D152" s="177" t="s">
        <v>907</v>
      </c>
      <c r="E152" s="175"/>
    </row>
    <row r="153" spans="2:5" s="174" customFormat="1" ht="24">
      <c r="B153" s="605"/>
      <c r="C153" s="176">
        <v>137</v>
      </c>
      <c r="D153" s="177" t="s">
        <v>908</v>
      </c>
      <c r="E153" s="175"/>
    </row>
    <row r="154" spans="2:5" s="174" customFormat="1" ht="15">
      <c r="B154" s="606"/>
      <c r="C154" s="176">
        <v>138</v>
      </c>
      <c r="D154" s="177" t="s">
        <v>909</v>
      </c>
      <c r="E154" s="175"/>
    </row>
    <row r="155" spans="2:5" s="174" customFormat="1" ht="15">
      <c r="B155" s="604">
        <v>16</v>
      </c>
      <c r="C155" s="607" t="s">
        <v>910</v>
      </c>
      <c r="D155" s="607"/>
      <c r="E155" s="175"/>
    </row>
    <row r="156" spans="2:5" s="174" customFormat="1" ht="15">
      <c r="B156" s="605"/>
      <c r="C156" s="176">
        <v>139</v>
      </c>
      <c r="D156" s="177" t="s">
        <v>911</v>
      </c>
      <c r="E156" s="175"/>
    </row>
    <row r="157" spans="2:5" s="174" customFormat="1" ht="15">
      <c r="B157" s="605"/>
      <c r="C157" s="176">
        <v>140</v>
      </c>
      <c r="D157" s="177" t="s">
        <v>912</v>
      </c>
      <c r="E157" s="175"/>
    </row>
    <row r="158" spans="2:5" s="174" customFormat="1" ht="15">
      <c r="B158" s="605"/>
      <c r="C158" s="176">
        <v>141</v>
      </c>
      <c r="D158" s="177" t="s">
        <v>913</v>
      </c>
      <c r="E158" s="175"/>
    </row>
    <row r="159" spans="2:5" s="174" customFormat="1" ht="15">
      <c r="B159" s="605"/>
      <c r="C159" s="176">
        <v>142</v>
      </c>
      <c r="D159" s="177" t="s">
        <v>914</v>
      </c>
      <c r="E159" s="175"/>
    </row>
    <row r="160" spans="2:5" s="174" customFormat="1" ht="15">
      <c r="B160" s="605"/>
      <c r="C160" s="176">
        <v>143</v>
      </c>
      <c r="D160" s="177" t="s">
        <v>915</v>
      </c>
      <c r="E160" s="175"/>
    </row>
    <row r="161" spans="2:5" s="174" customFormat="1" ht="15">
      <c r="B161" s="605"/>
      <c r="C161" s="176">
        <v>144</v>
      </c>
      <c r="D161" s="178" t="s">
        <v>916</v>
      </c>
      <c r="E161" s="175"/>
    </row>
    <row r="162" spans="2:5" s="174" customFormat="1" ht="15">
      <c r="B162" s="605"/>
      <c r="C162" s="176">
        <v>145</v>
      </c>
      <c r="D162" s="177" t="s">
        <v>917</v>
      </c>
      <c r="E162" s="175"/>
    </row>
    <row r="163" spans="2:5" s="174" customFormat="1" ht="15">
      <c r="B163" s="605"/>
      <c r="C163" s="176">
        <v>146</v>
      </c>
      <c r="D163" s="177" t="s">
        <v>918</v>
      </c>
      <c r="E163" s="175"/>
    </row>
    <row r="164" spans="2:5" s="174" customFormat="1" ht="15">
      <c r="B164" s="605"/>
      <c r="C164" s="176">
        <v>147</v>
      </c>
      <c r="D164" s="177" t="s">
        <v>919</v>
      </c>
      <c r="E164" s="175"/>
    </row>
    <row r="165" spans="2:5" s="174" customFormat="1" ht="15">
      <c r="B165" s="605"/>
      <c r="C165" s="176">
        <v>148</v>
      </c>
      <c r="D165" s="177" t="s">
        <v>920</v>
      </c>
      <c r="E165" s="175"/>
    </row>
    <row r="166" spans="2:5" s="174" customFormat="1" ht="24">
      <c r="B166" s="605"/>
      <c r="C166" s="176">
        <v>149</v>
      </c>
      <c r="D166" s="177" t="s">
        <v>921</v>
      </c>
      <c r="E166" s="175"/>
    </row>
    <row r="167" spans="2:5" s="174" customFormat="1" ht="15">
      <c r="B167" s="606"/>
      <c r="C167" s="176">
        <v>150</v>
      </c>
      <c r="D167" s="177" t="s">
        <v>922</v>
      </c>
      <c r="E167" s="175"/>
    </row>
    <row r="168" spans="2:5" s="174" customFormat="1" ht="15">
      <c r="B168" s="608">
        <v>17</v>
      </c>
      <c r="C168" s="609" t="s">
        <v>923</v>
      </c>
      <c r="D168" s="610"/>
      <c r="E168" s="175"/>
    </row>
    <row r="169" spans="2:5" s="174" customFormat="1" ht="15">
      <c r="B169" s="608"/>
      <c r="C169" s="176">
        <v>151</v>
      </c>
      <c r="D169" s="177" t="s">
        <v>924</v>
      </c>
      <c r="E169" s="175"/>
    </row>
    <row r="170" spans="2:5" s="174" customFormat="1" ht="36">
      <c r="B170" s="608"/>
      <c r="C170" s="176">
        <v>152</v>
      </c>
      <c r="D170" s="177" t="s">
        <v>925</v>
      </c>
      <c r="E170" s="175"/>
    </row>
    <row r="171" spans="2:5" s="174" customFormat="1" ht="15">
      <c r="B171" s="608"/>
      <c r="C171" s="176">
        <v>153</v>
      </c>
      <c r="D171" s="177" t="s">
        <v>926</v>
      </c>
      <c r="E171" s="175"/>
    </row>
    <row r="172" spans="2:5" s="174" customFormat="1" ht="24">
      <c r="B172" s="608"/>
      <c r="C172" s="176">
        <v>154</v>
      </c>
      <c r="D172" s="177" t="s">
        <v>927</v>
      </c>
      <c r="E172" s="175"/>
    </row>
    <row r="173" spans="2:5" s="174" customFormat="1" ht="15">
      <c r="B173" s="608"/>
      <c r="C173" s="176">
        <v>155</v>
      </c>
      <c r="D173" s="177" t="s">
        <v>928</v>
      </c>
      <c r="E173" s="175"/>
    </row>
    <row r="174" spans="2:5" s="174" customFormat="1" ht="24">
      <c r="B174" s="608"/>
      <c r="C174" s="176">
        <v>156</v>
      </c>
      <c r="D174" s="177" t="s">
        <v>929</v>
      </c>
      <c r="E174" s="175"/>
    </row>
    <row r="175" spans="2:5" s="174" customFormat="1" ht="24">
      <c r="B175" s="608"/>
      <c r="C175" s="176">
        <v>157</v>
      </c>
      <c r="D175" s="177" t="s">
        <v>930</v>
      </c>
      <c r="E175" s="175"/>
    </row>
    <row r="176" spans="2:5" s="174" customFormat="1" ht="24">
      <c r="B176" s="608"/>
      <c r="C176" s="176">
        <v>158</v>
      </c>
      <c r="D176" s="177" t="s">
        <v>931</v>
      </c>
      <c r="E176" s="175"/>
    </row>
    <row r="177" spans="2:5" s="174" customFormat="1" ht="24">
      <c r="B177" s="608"/>
      <c r="C177" s="176">
        <v>159</v>
      </c>
      <c r="D177" s="177" t="s">
        <v>932</v>
      </c>
      <c r="E177" s="175"/>
    </row>
    <row r="178" spans="2:5" s="174" customFormat="1" ht="24">
      <c r="B178" s="608"/>
      <c r="C178" s="176">
        <v>160</v>
      </c>
      <c r="D178" s="177" t="s">
        <v>933</v>
      </c>
      <c r="E178" s="175"/>
    </row>
    <row r="179" spans="2:5" s="174" customFormat="1" ht="15">
      <c r="B179" s="608"/>
      <c r="C179" s="176">
        <v>161</v>
      </c>
      <c r="D179" s="177" t="s">
        <v>934</v>
      </c>
      <c r="E179" s="175"/>
    </row>
    <row r="180" spans="2:5" s="174" customFormat="1" ht="24">
      <c r="B180" s="608"/>
      <c r="C180" s="176">
        <v>162</v>
      </c>
      <c r="D180" s="177" t="s">
        <v>935</v>
      </c>
      <c r="E180" s="175"/>
    </row>
    <row r="181" spans="2:5" s="174" customFormat="1" ht="15">
      <c r="B181" s="608"/>
      <c r="C181" s="176">
        <v>163</v>
      </c>
      <c r="D181" s="177" t="s">
        <v>936</v>
      </c>
      <c r="E181" s="175"/>
    </row>
    <row r="182" spans="2:5" s="174" customFormat="1" ht="15">
      <c r="B182" s="608"/>
      <c r="C182" s="176">
        <v>164</v>
      </c>
      <c r="D182" s="177" t="s">
        <v>937</v>
      </c>
      <c r="E182" s="175"/>
    </row>
    <row r="183" spans="2:5" s="174" customFormat="1" ht="15">
      <c r="B183" s="608"/>
      <c r="C183" s="176">
        <v>165</v>
      </c>
      <c r="D183" s="177" t="s">
        <v>938</v>
      </c>
      <c r="E183" s="175"/>
    </row>
    <row r="184" spans="2:5" s="174" customFormat="1" ht="24">
      <c r="B184" s="608"/>
      <c r="C184" s="176">
        <v>166</v>
      </c>
      <c r="D184" s="177" t="s">
        <v>939</v>
      </c>
      <c r="E184" s="175"/>
    </row>
    <row r="185" spans="2:5" s="174" customFormat="1" ht="15">
      <c r="B185" s="608"/>
      <c r="C185" s="176">
        <v>167</v>
      </c>
      <c r="D185" s="177" t="s">
        <v>940</v>
      </c>
      <c r="E185" s="175"/>
    </row>
    <row r="186" spans="2:5" s="174" customFormat="1" ht="36">
      <c r="B186" s="608"/>
      <c r="C186" s="176">
        <v>168</v>
      </c>
      <c r="D186" s="177" t="s">
        <v>941</v>
      </c>
      <c r="E186" s="175"/>
    </row>
    <row r="187" spans="2:5" s="174" customFormat="1" ht="24">
      <c r="B187" s="608"/>
      <c r="C187" s="176">
        <v>169</v>
      </c>
      <c r="D187" s="177" t="s">
        <v>942</v>
      </c>
      <c r="E187" s="175"/>
    </row>
    <row r="188" spans="1:5" s="174" customFormat="1" ht="15">
      <c r="A188" s="179"/>
      <c r="B188" s="179"/>
      <c r="C188" s="180"/>
      <c r="D188" s="181"/>
      <c r="E188" s="175"/>
    </row>
    <row r="189" spans="1:5" s="174" customFormat="1" ht="15">
      <c r="A189" s="179"/>
      <c r="B189" s="179"/>
      <c r="C189" s="180"/>
      <c r="D189" s="181"/>
      <c r="E189" s="175"/>
    </row>
    <row r="190" spans="1:5" s="174" customFormat="1" ht="15">
      <c r="A190" s="179"/>
      <c r="B190" s="179"/>
      <c r="C190" s="180"/>
      <c r="D190" s="181"/>
      <c r="E190" s="175"/>
    </row>
    <row r="191" spans="1:5" s="174" customFormat="1" ht="15">
      <c r="A191" s="179"/>
      <c r="B191" s="179"/>
      <c r="C191" s="180"/>
      <c r="D191" s="181"/>
      <c r="E191" s="175"/>
    </row>
    <row r="192" spans="1:5" s="174" customFormat="1" ht="15">
      <c r="A192" s="179"/>
      <c r="B192" s="179"/>
      <c r="C192" s="180"/>
      <c r="D192" s="181"/>
      <c r="E192" s="175"/>
    </row>
    <row r="193" spans="1:5" s="174" customFormat="1" ht="15">
      <c r="A193" s="179"/>
      <c r="B193" s="179"/>
      <c r="C193" s="180"/>
      <c r="D193" s="181"/>
      <c r="E193" s="175"/>
    </row>
    <row r="194" spans="1:5" s="174" customFormat="1" ht="15">
      <c r="A194" s="179"/>
      <c r="B194" s="179"/>
      <c r="C194" s="180"/>
      <c r="D194" s="181"/>
      <c r="E194" s="175"/>
    </row>
    <row r="195" spans="1:5" s="174" customFormat="1" ht="15">
      <c r="A195" s="179"/>
      <c r="B195" s="179"/>
      <c r="C195" s="180"/>
      <c r="D195" s="181"/>
      <c r="E195" s="175"/>
    </row>
    <row r="196" spans="1:5" s="174" customFormat="1" ht="15">
      <c r="A196" s="179"/>
      <c r="B196" s="179"/>
      <c r="C196" s="180"/>
      <c r="D196" s="181"/>
      <c r="E196" s="175"/>
    </row>
    <row r="197" spans="1:5" s="174" customFormat="1" ht="15">
      <c r="A197" s="179"/>
      <c r="B197" s="179"/>
      <c r="C197" s="180"/>
      <c r="D197" s="181"/>
      <c r="E197" s="175"/>
    </row>
    <row r="198" spans="1:5" s="174" customFormat="1" ht="15">
      <c r="A198" s="179"/>
      <c r="B198" s="179"/>
      <c r="C198" s="180"/>
      <c r="D198" s="181"/>
      <c r="E198" s="175"/>
    </row>
    <row r="199" spans="1:5" s="174" customFormat="1" ht="15">
      <c r="A199" s="179"/>
      <c r="B199" s="179"/>
      <c r="C199" s="180"/>
      <c r="D199" s="181"/>
      <c r="E199" s="175"/>
    </row>
    <row r="200" spans="1:5" s="174" customFormat="1" ht="15">
      <c r="A200" s="179"/>
      <c r="B200" s="179"/>
      <c r="C200" s="180"/>
      <c r="D200" s="181"/>
      <c r="E200" s="175"/>
    </row>
    <row r="201" spans="1:5" s="174" customFormat="1" ht="15">
      <c r="A201" s="179"/>
      <c r="B201" s="179"/>
      <c r="C201" s="180"/>
      <c r="D201" s="181"/>
      <c r="E201" s="175"/>
    </row>
    <row r="202" spans="1:5" s="174" customFormat="1" ht="15">
      <c r="A202" s="179"/>
      <c r="B202" s="179"/>
      <c r="C202" s="180"/>
      <c r="D202" s="181"/>
      <c r="E202" s="175"/>
    </row>
    <row r="203" spans="1:5" s="174" customFormat="1" ht="15">
      <c r="A203" s="179"/>
      <c r="B203" s="179"/>
      <c r="C203" s="180"/>
      <c r="D203" s="181"/>
      <c r="E203" s="175"/>
    </row>
    <row r="204" spans="1:5" s="174" customFormat="1" ht="15">
      <c r="A204" s="179"/>
      <c r="B204" s="179"/>
      <c r="C204" s="180"/>
      <c r="D204" s="181"/>
      <c r="E204" s="175"/>
    </row>
    <row r="205" spans="1:5" s="174" customFormat="1" ht="15">
      <c r="A205" s="179"/>
      <c r="B205" s="179"/>
      <c r="C205" s="180"/>
      <c r="D205" s="181"/>
      <c r="E205" s="175"/>
    </row>
    <row r="206" spans="1:5" s="174" customFormat="1" ht="15">
      <c r="A206" s="179"/>
      <c r="B206" s="179"/>
      <c r="C206" s="180"/>
      <c r="D206" s="181"/>
      <c r="E206" s="175"/>
    </row>
    <row r="207" spans="1:5" s="174" customFormat="1" ht="15">
      <c r="A207" s="179"/>
      <c r="B207" s="179"/>
      <c r="C207" s="180"/>
      <c r="D207" s="181"/>
      <c r="E207" s="175"/>
    </row>
    <row r="208" spans="1:5" s="174" customFormat="1" ht="15">
      <c r="A208" s="179"/>
      <c r="B208" s="179"/>
      <c r="C208" s="180"/>
      <c r="D208" s="181"/>
      <c r="E208" s="175"/>
    </row>
    <row r="209" spans="1:5" s="174" customFormat="1" ht="15">
      <c r="A209" s="179"/>
      <c r="B209" s="179"/>
      <c r="C209" s="180"/>
      <c r="D209" s="181"/>
      <c r="E209" s="175"/>
    </row>
    <row r="210" spans="1:5" s="174" customFormat="1" ht="15">
      <c r="A210" s="179"/>
      <c r="B210" s="179"/>
      <c r="C210" s="180"/>
      <c r="D210" s="181"/>
      <c r="E210" s="175"/>
    </row>
    <row r="211" spans="1:5" s="174" customFormat="1" ht="15">
      <c r="A211" s="179"/>
      <c r="B211" s="179"/>
      <c r="C211" s="180"/>
      <c r="D211" s="181"/>
      <c r="E211" s="175"/>
    </row>
    <row r="212" spans="1:5" s="174" customFormat="1" ht="15">
      <c r="A212" s="179"/>
      <c r="B212" s="179"/>
      <c r="C212" s="180"/>
      <c r="D212" s="181"/>
      <c r="E212" s="175"/>
    </row>
    <row r="213" spans="1:5" s="174" customFormat="1" ht="15">
      <c r="A213" s="179"/>
      <c r="B213" s="179"/>
      <c r="C213" s="180"/>
      <c r="D213" s="181"/>
      <c r="E213" s="175"/>
    </row>
    <row r="214" spans="1:5" s="174" customFormat="1" ht="15">
      <c r="A214" s="179"/>
      <c r="B214" s="179"/>
      <c r="C214" s="180"/>
      <c r="D214" s="181"/>
      <c r="E214" s="175"/>
    </row>
    <row r="215" spans="1:5" s="174" customFormat="1" ht="15">
      <c r="A215" s="179"/>
      <c r="B215" s="179"/>
      <c r="C215" s="180"/>
      <c r="D215" s="181"/>
      <c r="E215" s="175"/>
    </row>
    <row r="216" spans="1:5" s="174" customFormat="1" ht="15">
      <c r="A216" s="179"/>
      <c r="B216" s="179"/>
      <c r="C216" s="180"/>
      <c r="D216" s="181"/>
      <c r="E216" s="175"/>
    </row>
    <row r="217" spans="1:5" s="174" customFormat="1" ht="15">
      <c r="A217" s="179"/>
      <c r="B217" s="179"/>
      <c r="C217" s="180"/>
      <c r="D217" s="181"/>
      <c r="E217" s="175"/>
    </row>
    <row r="218" spans="1:5" s="174" customFormat="1" ht="15">
      <c r="A218" s="179"/>
      <c r="B218" s="179"/>
      <c r="C218" s="180"/>
      <c r="D218" s="181"/>
      <c r="E218" s="175"/>
    </row>
    <row r="219" spans="1:5" s="174" customFormat="1" ht="15">
      <c r="A219" s="179"/>
      <c r="B219" s="179"/>
      <c r="C219" s="180"/>
      <c r="D219" s="181"/>
      <c r="E219" s="175"/>
    </row>
    <row r="220" spans="1:5" s="174" customFormat="1" ht="15">
      <c r="A220" s="179"/>
      <c r="B220" s="179"/>
      <c r="C220" s="180"/>
      <c r="D220" s="181"/>
      <c r="E220" s="175"/>
    </row>
    <row r="221" spans="1:5" s="174" customFormat="1" ht="15">
      <c r="A221" s="179"/>
      <c r="B221" s="179"/>
      <c r="C221" s="180"/>
      <c r="D221" s="181"/>
      <c r="E221" s="175"/>
    </row>
    <row r="222" spans="1:5" s="174" customFormat="1" ht="15">
      <c r="A222" s="179"/>
      <c r="B222" s="179"/>
      <c r="C222" s="180"/>
      <c r="D222" s="181"/>
      <c r="E222" s="175"/>
    </row>
    <row r="223" spans="1:5" s="174" customFormat="1" ht="15">
      <c r="A223" s="179"/>
      <c r="B223" s="179"/>
      <c r="C223" s="180"/>
      <c r="D223" s="181"/>
      <c r="E223" s="175"/>
    </row>
    <row r="224" spans="1:5" s="174" customFormat="1" ht="15">
      <c r="A224" s="179"/>
      <c r="B224" s="179"/>
      <c r="C224" s="180"/>
      <c r="D224" s="181"/>
      <c r="E224" s="175"/>
    </row>
    <row r="225" spans="1:5" s="174" customFormat="1" ht="15">
      <c r="A225" s="179"/>
      <c r="B225" s="179"/>
      <c r="C225" s="180"/>
      <c r="D225" s="181"/>
      <c r="E225" s="175"/>
    </row>
    <row r="226" spans="1:5" s="174" customFormat="1" ht="15">
      <c r="A226" s="179"/>
      <c r="B226" s="179"/>
      <c r="C226" s="180"/>
      <c r="D226" s="181"/>
      <c r="E226" s="175"/>
    </row>
    <row r="227" spans="1:5" s="174" customFormat="1" ht="15">
      <c r="A227" s="179"/>
      <c r="B227" s="179"/>
      <c r="C227" s="180"/>
      <c r="D227" s="181"/>
      <c r="E227" s="175"/>
    </row>
    <row r="228" spans="1:5" s="174" customFormat="1" ht="15">
      <c r="A228" s="179"/>
      <c r="B228" s="179"/>
      <c r="C228" s="180"/>
      <c r="D228" s="181"/>
      <c r="E228" s="175"/>
    </row>
    <row r="229" spans="1:5" s="174" customFormat="1" ht="15">
      <c r="A229" s="179"/>
      <c r="B229" s="179"/>
      <c r="C229" s="180"/>
      <c r="D229" s="181"/>
      <c r="E229" s="175"/>
    </row>
    <row r="230" spans="1:5" s="174" customFormat="1" ht="15">
      <c r="A230" s="179"/>
      <c r="B230" s="179"/>
      <c r="C230" s="180"/>
      <c r="D230" s="181"/>
      <c r="E230" s="175"/>
    </row>
    <row r="231" spans="1:5" s="174" customFormat="1" ht="15">
      <c r="A231" s="179"/>
      <c r="B231" s="179"/>
      <c r="C231" s="180"/>
      <c r="D231" s="181"/>
      <c r="E231" s="175"/>
    </row>
    <row r="232" spans="1:5" s="174" customFormat="1" ht="15">
      <c r="A232" s="179"/>
      <c r="B232" s="179"/>
      <c r="C232" s="180"/>
      <c r="D232" s="181"/>
      <c r="E232" s="175"/>
    </row>
    <row r="233" spans="1:5" s="174" customFormat="1" ht="15">
      <c r="A233" s="179"/>
      <c r="B233" s="179"/>
      <c r="C233" s="180"/>
      <c r="D233" s="181"/>
      <c r="E233" s="175"/>
    </row>
    <row r="234" spans="1:5" s="174" customFormat="1" ht="15">
      <c r="A234" s="179"/>
      <c r="B234" s="179"/>
      <c r="C234" s="180"/>
      <c r="D234" s="181"/>
      <c r="E234" s="175"/>
    </row>
    <row r="235" spans="1:5" s="174" customFormat="1" ht="15">
      <c r="A235" s="179"/>
      <c r="B235" s="179"/>
      <c r="C235" s="180"/>
      <c r="D235" s="181"/>
      <c r="E235" s="175"/>
    </row>
    <row r="236" spans="1:5" s="174" customFormat="1" ht="15">
      <c r="A236" s="179"/>
      <c r="B236" s="179"/>
      <c r="C236" s="180"/>
      <c r="D236" s="181"/>
      <c r="E236" s="175"/>
    </row>
    <row r="237" spans="1:5" s="174" customFormat="1" ht="15">
      <c r="A237" s="179"/>
      <c r="B237" s="179"/>
      <c r="C237" s="180"/>
      <c r="D237" s="181"/>
      <c r="E237" s="175"/>
    </row>
    <row r="238" spans="1:5" s="174" customFormat="1" ht="15">
      <c r="A238" s="179"/>
      <c r="B238" s="179"/>
      <c r="C238" s="180"/>
      <c r="D238" s="181"/>
      <c r="E238" s="175"/>
    </row>
    <row r="239" spans="1:5" s="174" customFormat="1" ht="15">
      <c r="A239" s="179"/>
      <c r="B239" s="179"/>
      <c r="C239" s="180"/>
      <c r="D239" s="181"/>
      <c r="E239" s="175"/>
    </row>
    <row r="240" spans="1:2" ht="15">
      <c r="A240" s="179"/>
      <c r="B240" s="179"/>
    </row>
    <row r="241" spans="1:2" ht="15">
      <c r="A241" s="179"/>
      <c r="B241" s="179"/>
    </row>
    <row r="242" spans="1:2" ht="15">
      <c r="A242" s="179"/>
      <c r="B242" s="179"/>
    </row>
    <row r="243" spans="1:2" ht="15">
      <c r="A243" s="179"/>
      <c r="B243" s="179"/>
    </row>
    <row r="244" spans="1:2" ht="15">
      <c r="A244" s="179"/>
      <c r="B244" s="179"/>
    </row>
    <row r="245" spans="1:2" ht="15">
      <c r="A245" s="179"/>
      <c r="B245" s="179"/>
    </row>
    <row r="246" spans="1:2" ht="15">
      <c r="A246" s="179"/>
      <c r="B246" s="179"/>
    </row>
    <row r="247" spans="1:2" ht="15">
      <c r="A247" s="179"/>
      <c r="B247" s="179"/>
    </row>
    <row r="248" spans="1:2" ht="15">
      <c r="A248" s="179"/>
      <c r="B248" s="179"/>
    </row>
    <row r="249" spans="1:2" ht="15">
      <c r="A249" s="179"/>
      <c r="B249" s="179"/>
    </row>
    <row r="250" spans="1:2" ht="15">
      <c r="A250" s="179"/>
      <c r="B250" s="179"/>
    </row>
    <row r="251" spans="1:2" ht="15">
      <c r="A251" s="179"/>
      <c r="B251" s="179"/>
    </row>
    <row r="252" spans="1:2" ht="15">
      <c r="A252" s="179"/>
      <c r="B252" s="179"/>
    </row>
    <row r="253" spans="1:2" ht="15">
      <c r="A253" s="179"/>
      <c r="B253" s="179"/>
    </row>
    <row r="254" spans="1:2" ht="15">
      <c r="A254" s="179"/>
      <c r="B254" s="179"/>
    </row>
    <row r="255" spans="1:2" ht="15">
      <c r="A255" s="179"/>
      <c r="B255" s="179"/>
    </row>
    <row r="256" spans="1:2" ht="15">
      <c r="A256" s="179"/>
      <c r="B256" s="179"/>
    </row>
    <row r="257" spans="1:2" ht="15">
      <c r="A257" s="179"/>
      <c r="B257" s="179"/>
    </row>
    <row r="258" spans="1:2" ht="15">
      <c r="A258" s="179"/>
      <c r="B258" s="179"/>
    </row>
    <row r="259" spans="1:2" ht="15">
      <c r="A259" s="179"/>
      <c r="B259" s="179"/>
    </row>
    <row r="260" spans="1:2" ht="15">
      <c r="A260" s="179"/>
      <c r="B260" s="179"/>
    </row>
    <row r="261" spans="1:2" ht="15">
      <c r="A261" s="179"/>
      <c r="B261" s="179"/>
    </row>
    <row r="262" spans="1:2" ht="15">
      <c r="A262" s="179"/>
      <c r="B262" s="179"/>
    </row>
    <row r="263" spans="1:2" ht="15">
      <c r="A263" s="179"/>
      <c r="B263" s="179"/>
    </row>
    <row r="264" spans="1:2" ht="15">
      <c r="A264" s="179"/>
      <c r="B264" s="179"/>
    </row>
    <row r="265" spans="1:2" ht="15">
      <c r="A265" s="179"/>
      <c r="B265" s="179"/>
    </row>
    <row r="266" spans="1:2" ht="15">
      <c r="A266" s="179"/>
      <c r="B266" s="179"/>
    </row>
    <row r="267" spans="1:2" ht="15">
      <c r="A267" s="179"/>
      <c r="B267" s="179"/>
    </row>
    <row r="268" spans="1:2" ht="15">
      <c r="A268" s="179"/>
      <c r="B268" s="179"/>
    </row>
    <row r="269" spans="1:2" ht="15">
      <c r="A269" s="179"/>
      <c r="B269" s="179"/>
    </row>
    <row r="270" spans="1:2" ht="15">
      <c r="A270" s="179"/>
      <c r="B270" s="179"/>
    </row>
    <row r="271" spans="1:2" ht="15">
      <c r="A271" s="179"/>
      <c r="B271" s="179"/>
    </row>
    <row r="272" spans="1:2" ht="15">
      <c r="A272" s="179"/>
      <c r="B272" s="179"/>
    </row>
    <row r="273" spans="1:2" ht="15">
      <c r="A273" s="179"/>
      <c r="B273" s="179"/>
    </row>
    <row r="274" spans="1:2" ht="15">
      <c r="A274" s="179"/>
      <c r="B274" s="179"/>
    </row>
    <row r="275" spans="1:2" ht="15">
      <c r="A275" s="179"/>
      <c r="B275" s="179"/>
    </row>
    <row r="276" spans="1:2" ht="15">
      <c r="A276" s="179"/>
      <c r="B276" s="179"/>
    </row>
    <row r="277" spans="1:2" ht="15">
      <c r="A277" s="179"/>
      <c r="B277" s="179"/>
    </row>
    <row r="278" spans="1:2" ht="15">
      <c r="A278" s="179"/>
      <c r="B278" s="179"/>
    </row>
    <row r="279" spans="1:2" ht="15">
      <c r="A279" s="179"/>
      <c r="B279" s="179"/>
    </row>
    <row r="280" spans="1:2" ht="15">
      <c r="A280" s="179"/>
      <c r="B280" s="179"/>
    </row>
    <row r="281" spans="1:2" ht="15">
      <c r="A281" s="179"/>
      <c r="B281" s="179"/>
    </row>
    <row r="282" spans="1:2" ht="15">
      <c r="A282" s="179"/>
      <c r="B282" s="179"/>
    </row>
    <row r="283" spans="1:2" ht="15">
      <c r="A283" s="179"/>
      <c r="B283" s="179"/>
    </row>
    <row r="284" spans="1:2" ht="15">
      <c r="A284" s="179"/>
      <c r="B284" s="179"/>
    </row>
    <row r="285" spans="1:2" ht="15">
      <c r="A285" s="179"/>
      <c r="B285" s="179"/>
    </row>
    <row r="286" spans="1:2" ht="15">
      <c r="A286" s="179"/>
      <c r="B286" s="179"/>
    </row>
    <row r="287" spans="1:2" ht="15">
      <c r="A287" s="179"/>
      <c r="B287" s="179"/>
    </row>
    <row r="288" spans="1:2" ht="15">
      <c r="A288" s="179"/>
      <c r="B288" s="179"/>
    </row>
    <row r="289" spans="1:2" ht="15">
      <c r="A289" s="179"/>
      <c r="B289" s="179"/>
    </row>
    <row r="290" spans="1:2" ht="15">
      <c r="A290" s="179"/>
      <c r="B290" s="179"/>
    </row>
    <row r="291" spans="1:2" ht="15">
      <c r="A291" s="179"/>
      <c r="B291" s="179"/>
    </row>
    <row r="292" spans="1:2" ht="15">
      <c r="A292" s="179"/>
      <c r="B292" s="179"/>
    </row>
    <row r="293" spans="1:2" ht="15">
      <c r="A293" s="179"/>
      <c r="B293" s="179"/>
    </row>
    <row r="294" spans="1:2" ht="15">
      <c r="A294" s="179"/>
      <c r="B294" s="179"/>
    </row>
    <row r="295" spans="1:2" ht="15">
      <c r="A295" s="179"/>
      <c r="B295" s="179"/>
    </row>
    <row r="296" spans="1:2" ht="15">
      <c r="A296" s="179"/>
      <c r="B296" s="179"/>
    </row>
    <row r="297" spans="1:2" ht="15">
      <c r="A297" s="179"/>
      <c r="B297" s="179"/>
    </row>
    <row r="298" spans="1:2" ht="15">
      <c r="A298" s="179"/>
      <c r="B298" s="179"/>
    </row>
    <row r="299" spans="1:2" ht="15">
      <c r="A299" s="179"/>
      <c r="B299" s="179"/>
    </row>
    <row r="300" spans="1:2" ht="15">
      <c r="A300" s="179"/>
      <c r="B300" s="179"/>
    </row>
    <row r="301" spans="1:2" ht="15">
      <c r="A301" s="179"/>
      <c r="B301" s="179"/>
    </row>
    <row r="302" spans="1:2" ht="15">
      <c r="A302" s="179"/>
      <c r="B302" s="179"/>
    </row>
    <row r="303" spans="1:2" ht="15">
      <c r="A303" s="179"/>
      <c r="B303" s="179"/>
    </row>
    <row r="304" spans="1:2" ht="15">
      <c r="A304" s="179"/>
      <c r="B304" s="179"/>
    </row>
    <row r="305" spans="1:2" ht="15">
      <c r="A305" s="179"/>
      <c r="B305" s="179"/>
    </row>
    <row r="306" spans="1:2" ht="15">
      <c r="A306" s="179"/>
      <c r="B306" s="179"/>
    </row>
    <row r="307" spans="1:2" ht="15">
      <c r="A307" s="179"/>
      <c r="B307" s="179"/>
    </row>
    <row r="308" spans="1:2" ht="15">
      <c r="A308" s="179"/>
      <c r="B308" s="179"/>
    </row>
    <row r="309" spans="1:2" ht="15">
      <c r="A309" s="179"/>
      <c r="B309" s="179"/>
    </row>
    <row r="310" spans="1:2" ht="15">
      <c r="A310" s="179"/>
      <c r="B310" s="179"/>
    </row>
    <row r="311" spans="1:2" ht="15">
      <c r="A311" s="179"/>
      <c r="B311" s="179"/>
    </row>
    <row r="312" spans="1:2" ht="15">
      <c r="A312" s="179"/>
      <c r="B312" s="179"/>
    </row>
    <row r="313" spans="1:2" ht="15">
      <c r="A313" s="179"/>
      <c r="B313" s="179"/>
    </row>
    <row r="314" spans="1:2" ht="15">
      <c r="A314" s="179"/>
      <c r="B314" s="179"/>
    </row>
    <row r="315" spans="1:2" ht="15">
      <c r="A315" s="179"/>
      <c r="B315" s="179"/>
    </row>
    <row r="316" spans="1:2" ht="15">
      <c r="A316" s="179"/>
      <c r="B316" s="179"/>
    </row>
    <row r="317" spans="1:2" ht="15">
      <c r="A317" s="179"/>
      <c r="B317" s="179"/>
    </row>
    <row r="318" spans="1:2" ht="15">
      <c r="A318" s="179"/>
      <c r="B318" s="179"/>
    </row>
    <row r="319" spans="1:2" ht="15">
      <c r="A319" s="179"/>
      <c r="B319" s="179"/>
    </row>
    <row r="320" spans="1:2" ht="15">
      <c r="A320" s="179"/>
      <c r="B320" s="179"/>
    </row>
    <row r="321" spans="1:2" ht="15">
      <c r="A321" s="179"/>
      <c r="B321" s="179"/>
    </row>
    <row r="322" spans="1:2" ht="15">
      <c r="A322" s="179"/>
      <c r="B322" s="179"/>
    </row>
    <row r="323" spans="1:2" ht="15">
      <c r="A323" s="179"/>
      <c r="B323" s="179"/>
    </row>
    <row r="324" spans="1:2" ht="15">
      <c r="A324" s="179"/>
      <c r="B324" s="179"/>
    </row>
    <row r="325" spans="1:2" ht="15">
      <c r="A325" s="179"/>
      <c r="B325" s="179"/>
    </row>
    <row r="326" spans="1:2" ht="15">
      <c r="A326" s="179"/>
      <c r="B326" s="179"/>
    </row>
    <row r="327" spans="1:2" ht="15">
      <c r="A327" s="179"/>
      <c r="B327" s="179"/>
    </row>
    <row r="328" spans="1:2" ht="15">
      <c r="A328" s="179"/>
      <c r="B328" s="179"/>
    </row>
    <row r="329" spans="1:2" ht="15">
      <c r="A329" s="179"/>
      <c r="B329" s="179"/>
    </row>
    <row r="330" spans="1:2" ht="15">
      <c r="A330" s="179"/>
      <c r="B330" s="179"/>
    </row>
    <row r="331" spans="1:2" ht="15">
      <c r="A331" s="179"/>
      <c r="B331" s="179"/>
    </row>
    <row r="332" spans="1:2" ht="15">
      <c r="A332" s="179"/>
      <c r="B332" s="179"/>
    </row>
    <row r="333" spans="1:2" ht="15">
      <c r="A333" s="179"/>
      <c r="B333" s="179"/>
    </row>
    <row r="334" spans="1:2" ht="15">
      <c r="A334" s="179"/>
      <c r="B334" s="179"/>
    </row>
    <row r="335" spans="1:2" ht="15">
      <c r="A335" s="179"/>
      <c r="B335" s="179"/>
    </row>
    <row r="336" spans="1:2" ht="15">
      <c r="A336" s="179"/>
      <c r="B336" s="179"/>
    </row>
    <row r="337" spans="1:2" ht="15">
      <c r="A337" s="179"/>
      <c r="B337" s="179"/>
    </row>
    <row r="338" spans="1:2" ht="15">
      <c r="A338" s="179"/>
      <c r="B338" s="179"/>
    </row>
    <row r="339" spans="1:2" ht="15">
      <c r="A339" s="179"/>
      <c r="B339" s="179"/>
    </row>
    <row r="340" spans="1:2" ht="15">
      <c r="A340" s="179"/>
      <c r="B340" s="179"/>
    </row>
    <row r="341" spans="1:2" ht="15">
      <c r="A341" s="179"/>
      <c r="B341" s="179"/>
    </row>
    <row r="342" spans="1:2" ht="15">
      <c r="A342" s="179"/>
      <c r="B342" s="179"/>
    </row>
    <row r="343" spans="1:2" ht="15">
      <c r="A343" s="179"/>
      <c r="B343" s="179"/>
    </row>
    <row r="344" spans="1:2" ht="15">
      <c r="A344" s="179"/>
      <c r="B344" s="179"/>
    </row>
    <row r="345" spans="1:2" ht="15">
      <c r="A345" s="179"/>
      <c r="B345" s="179"/>
    </row>
    <row r="346" spans="1:2" ht="15">
      <c r="A346" s="179"/>
      <c r="B346" s="179"/>
    </row>
    <row r="347" spans="1:2" ht="15">
      <c r="A347" s="179"/>
      <c r="B347" s="179"/>
    </row>
    <row r="348" spans="1:2" ht="15">
      <c r="A348" s="179"/>
      <c r="B348" s="179"/>
    </row>
    <row r="349" spans="1:2" ht="15">
      <c r="A349" s="179"/>
      <c r="B349" s="179"/>
    </row>
    <row r="350" spans="1:2" ht="15">
      <c r="A350" s="179"/>
      <c r="B350" s="179"/>
    </row>
    <row r="351" spans="1:2" ht="15">
      <c r="A351" s="179"/>
      <c r="B351" s="179"/>
    </row>
    <row r="352" spans="1:2" ht="15">
      <c r="A352" s="179"/>
      <c r="B352" s="179"/>
    </row>
    <row r="353" spans="1:2" ht="15">
      <c r="A353" s="179"/>
      <c r="B353" s="179"/>
    </row>
    <row r="354" spans="1:2" ht="15">
      <c r="A354" s="179"/>
      <c r="B354" s="179"/>
    </row>
    <row r="355" spans="1:2" ht="15">
      <c r="A355" s="179"/>
      <c r="B355" s="179"/>
    </row>
    <row r="356" spans="1:2" ht="15">
      <c r="A356" s="179"/>
      <c r="B356" s="179"/>
    </row>
    <row r="357" spans="1:2" ht="15">
      <c r="A357" s="179"/>
      <c r="B357" s="179"/>
    </row>
    <row r="358" spans="1:2" ht="15">
      <c r="A358" s="179"/>
      <c r="B358" s="179"/>
    </row>
    <row r="359" spans="1:2" ht="15">
      <c r="A359" s="179"/>
      <c r="B359" s="179"/>
    </row>
    <row r="360" spans="1:2" ht="15">
      <c r="A360" s="179"/>
      <c r="B360" s="179"/>
    </row>
    <row r="361" spans="1:2" ht="15">
      <c r="A361" s="179"/>
      <c r="B361" s="179"/>
    </row>
    <row r="362" spans="1:2" ht="15">
      <c r="A362" s="179"/>
      <c r="B362" s="179"/>
    </row>
    <row r="363" spans="1:2" ht="15">
      <c r="A363" s="179"/>
      <c r="B363" s="179"/>
    </row>
    <row r="364" spans="1:2" ht="15">
      <c r="A364" s="179"/>
      <c r="B364" s="179"/>
    </row>
    <row r="365" spans="1:2" ht="15">
      <c r="A365" s="179"/>
      <c r="B365" s="179"/>
    </row>
    <row r="366" spans="1:2" ht="15">
      <c r="A366" s="179"/>
      <c r="B366" s="179"/>
    </row>
    <row r="367" spans="1:2" ht="15">
      <c r="A367" s="179"/>
      <c r="B367" s="179"/>
    </row>
    <row r="368" spans="1:2" ht="15">
      <c r="A368" s="179"/>
      <c r="B368" s="179"/>
    </row>
    <row r="369" spans="1:2" ht="15">
      <c r="A369" s="179"/>
      <c r="B369" s="179"/>
    </row>
    <row r="370" spans="1:2" ht="15">
      <c r="A370" s="179"/>
      <c r="B370" s="179"/>
    </row>
    <row r="371" spans="1:2" ht="15">
      <c r="A371" s="179"/>
      <c r="B371" s="179"/>
    </row>
    <row r="372" spans="1:2" ht="15">
      <c r="A372" s="179"/>
      <c r="B372" s="179"/>
    </row>
    <row r="373" spans="1:2" ht="15">
      <c r="A373" s="179"/>
      <c r="B373" s="179"/>
    </row>
    <row r="374" spans="1:2" ht="15">
      <c r="A374" s="179"/>
      <c r="B374" s="179"/>
    </row>
    <row r="375" spans="1:2" ht="15">
      <c r="A375" s="179"/>
      <c r="B375" s="179"/>
    </row>
    <row r="376" spans="1:2" ht="15">
      <c r="A376" s="179"/>
      <c r="B376" s="179"/>
    </row>
    <row r="377" spans="1:2" ht="15">
      <c r="A377" s="179"/>
      <c r="B377" s="179"/>
    </row>
    <row r="378" spans="1:2" ht="15">
      <c r="A378" s="179"/>
      <c r="B378" s="179"/>
    </row>
    <row r="379" spans="1:2" ht="15">
      <c r="A379" s="179"/>
      <c r="B379" s="179"/>
    </row>
    <row r="380" spans="1:2" ht="15">
      <c r="A380" s="179"/>
      <c r="B380" s="179"/>
    </row>
    <row r="381" spans="1:2" ht="15">
      <c r="A381" s="179"/>
      <c r="B381" s="179"/>
    </row>
    <row r="382" spans="1:2" ht="15">
      <c r="A382" s="179"/>
      <c r="B382" s="179"/>
    </row>
    <row r="383" spans="1:2" ht="15">
      <c r="A383" s="179"/>
      <c r="B383" s="179"/>
    </row>
    <row r="384" spans="1:2" ht="15">
      <c r="A384" s="179"/>
      <c r="B384" s="179"/>
    </row>
    <row r="385" spans="1:2" ht="15">
      <c r="A385" s="179"/>
      <c r="B385" s="179"/>
    </row>
    <row r="386" spans="1:2" ht="15">
      <c r="A386" s="179"/>
      <c r="B386" s="179"/>
    </row>
    <row r="387" spans="1:2" ht="15">
      <c r="A387" s="179"/>
      <c r="B387" s="179"/>
    </row>
    <row r="388" spans="1:2" ht="15">
      <c r="A388" s="179"/>
      <c r="B388" s="179"/>
    </row>
    <row r="389" spans="1:2" ht="15">
      <c r="A389" s="179"/>
      <c r="B389" s="179"/>
    </row>
    <row r="390" spans="1:2" ht="15">
      <c r="A390" s="179"/>
      <c r="B390" s="179"/>
    </row>
    <row r="391" spans="1:2" ht="15">
      <c r="A391" s="179"/>
      <c r="B391" s="179"/>
    </row>
    <row r="392" spans="1:2" ht="15">
      <c r="A392" s="179"/>
      <c r="B392" s="179"/>
    </row>
    <row r="393" spans="1:2" ht="15">
      <c r="A393" s="179"/>
      <c r="B393" s="179"/>
    </row>
    <row r="394" spans="1:2" ht="15">
      <c r="A394" s="179"/>
      <c r="B394" s="179"/>
    </row>
    <row r="395" spans="1:2" ht="15">
      <c r="A395" s="179"/>
      <c r="B395" s="179"/>
    </row>
    <row r="396" spans="1:2" ht="15">
      <c r="A396" s="179"/>
      <c r="B396" s="179"/>
    </row>
    <row r="397" spans="1:2" ht="15">
      <c r="A397" s="179"/>
      <c r="B397" s="179"/>
    </row>
    <row r="398" spans="1:2" ht="15">
      <c r="A398" s="179"/>
      <c r="B398" s="179"/>
    </row>
    <row r="399" spans="1:2" ht="15">
      <c r="A399" s="179"/>
      <c r="B399" s="179"/>
    </row>
    <row r="400" spans="1:2" ht="15">
      <c r="A400" s="179"/>
      <c r="B400" s="179"/>
    </row>
    <row r="401" spans="1:2" ht="15">
      <c r="A401" s="179"/>
      <c r="B401" s="179"/>
    </row>
    <row r="402" spans="1:2" ht="15">
      <c r="A402" s="179"/>
      <c r="B402" s="179"/>
    </row>
    <row r="403" spans="1:2" ht="15">
      <c r="A403" s="179"/>
      <c r="B403" s="179"/>
    </row>
    <row r="404" spans="1:2" ht="15">
      <c r="A404" s="179"/>
      <c r="B404" s="179"/>
    </row>
    <row r="405" spans="1:2" ht="15">
      <c r="A405" s="179"/>
      <c r="B405" s="179"/>
    </row>
    <row r="406" spans="1:2" ht="15">
      <c r="A406" s="179"/>
      <c r="B406" s="179"/>
    </row>
    <row r="407" spans="1:2" ht="15">
      <c r="A407" s="179"/>
      <c r="B407" s="179"/>
    </row>
    <row r="408" spans="1:2" ht="15">
      <c r="A408" s="179"/>
      <c r="B408" s="179"/>
    </row>
    <row r="409" spans="1:2" ht="15">
      <c r="A409" s="179"/>
      <c r="B409" s="179"/>
    </row>
    <row r="410" spans="1:2" ht="15">
      <c r="A410" s="179"/>
      <c r="B410" s="179"/>
    </row>
    <row r="411" spans="1:2" ht="15">
      <c r="A411" s="179"/>
      <c r="B411" s="179"/>
    </row>
    <row r="412" spans="1:2" ht="15">
      <c r="A412" s="179"/>
      <c r="B412" s="179"/>
    </row>
    <row r="413" spans="1:2" ht="15">
      <c r="A413" s="179"/>
      <c r="B413" s="179"/>
    </row>
    <row r="414" spans="1:2" ht="15">
      <c r="A414" s="179"/>
      <c r="B414" s="179"/>
    </row>
    <row r="415" spans="1:2" ht="15">
      <c r="A415" s="179"/>
      <c r="B415" s="179"/>
    </row>
    <row r="416" spans="1:2" ht="15">
      <c r="A416" s="179"/>
      <c r="B416" s="179"/>
    </row>
    <row r="417" spans="1:2" ht="15">
      <c r="A417" s="179"/>
      <c r="B417" s="179"/>
    </row>
    <row r="418" spans="1:2" ht="15">
      <c r="A418" s="179"/>
      <c r="B418" s="179"/>
    </row>
    <row r="419" spans="1:2" ht="15">
      <c r="A419" s="179"/>
      <c r="B419" s="179"/>
    </row>
    <row r="420" spans="1:2" ht="15">
      <c r="A420" s="179"/>
      <c r="B420" s="179"/>
    </row>
    <row r="421" spans="1:2" ht="15">
      <c r="A421" s="179"/>
      <c r="B421" s="179"/>
    </row>
    <row r="422" spans="1:2" ht="15">
      <c r="A422" s="179"/>
      <c r="B422" s="179"/>
    </row>
    <row r="423" spans="1:2" ht="15">
      <c r="A423" s="179"/>
      <c r="B423" s="179"/>
    </row>
    <row r="424" spans="1:2" ht="15">
      <c r="A424" s="179"/>
      <c r="B424" s="179"/>
    </row>
    <row r="425" spans="1:2" ht="15">
      <c r="A425" s="179"/>
      <c r="B425" s="179"/>
    </row>
    <row r="426" spans="1:2" ht="15">
      <c r="A426" s="179"/>
      <c r="B426" s="179"/>
    </row>
    <row r="427" spans="1:2" ht="15">
      <c r="A427" s="179"/>
      <c r="B427" s="179"/>
    </row>
    <row r="428" spans="1:2" ht="15">
      <c r="A428" s="179"/>
      <c r="B428" s="179"/>
    </row>
    <row r="429" spans="1:2" ht="15">
      <c r="A429" s="179"/>
      <c r="B429" s="179"/>
    </row>
    <row r="430" spans="1:2" ht="15">
      <c r="A430" s="179"/>
      <c r="B430" s="179"/>
    </row>
    <row r="431" spans="1:2" ht="15">
      <c r="A431" s="179"/>
      <c r="B431" s="179"/>
    </row>
    <row r="432" spans="1:2" ht="15">
      <c r="A432" s="179"/>
      <c r="B432" s="179"/>
    </row>
    <row r="433" spans="1:2" ht="15">
      <c r="A433" s="179"/>
      <c r="B433" s="179"/>
    </row>
    <row r="434" spans="1:2" ht="15">
      <c r="A434" s="179"/>
      <c r="B434" s="179"/>
    </row>
    <row r="435" spans="1:2" ht="15">
      <c r="A435" s="179"/>
      <c r="B435" s="179"/>
    </row>
    <row r="436" spans="1:2" ht="15">
      <c r="A436" s="179"/>
      <c r="B436" s="179"/>
    </row>
    <row r="437" spans="1:2" ht="15">
      <c r="A437" s="179"/>
      <c r="B437" s="179"/>
    </row>
    <row r="438" spans="1:2" ht="15">
      <c r="A438" s="179"/>
      <c r="B438" s="179"/>
    </row>
    <row r="439" spans="1:2" ht="15">
      <c r="A439" s="179"/>
      <c r="B439" s="179"/>
    </row>
    <row r="440" spans="1:2" ht="15">
      <c r="A440" s="179"/>
      <c r="B440" s="179"/>
    </row>
    <row r="441" spans="1:2" ht="15">
      <c r="A441" s="179"/>
      <c r="B441" s="179"/>
    </row>
    <row r="442" spans="1:2" ht="15">
      <c r="A442" s="179"/>
      <c r="B442" s="179"/>
    </row>
    <row r="443" spans="1:2" ht="15">
      <c r="A443" s="179"/>
      <c r="B443" s="179"/>
    </row>
    <row r="444" spans="1:2" ht="15">
      <c r="A444" s="179"/>
      <c r="B444" s="179"/>
    </row>
    <row r="445" spans="1:2" ht="15">
      <c r="A445" s="179"/>
      <c r="B445" s="179"/>
    </row>
    <row r="446" spans="1:2" ht="15">
      <c r="A446" s="179"/>
      <c r="B446" s="179"/>
    </row>
    <row r="447" spans="1:2" ht="15">
      <c r="A447" s="179"/>
      <c r="B447" s="179"/>
    </row>
    <row r="448" spans="1:2" ht="15">
      <c r="A448" s="179"/>
      <c r="B448" s="179"/>
    </row>
    <row r="449" spans="1:2" ht="15">
      <c r="A449" s="179"/>
      <c r="B449" s="179"/>
    </row>
    <row r="450" spans="1:2" ht="15">
      <c r="A450" s="179"/>
      <c r="B450" s="179"/>
    </row>
    <row r="451" spans="1:2" ht="15">
      <c r="A451" s="179"/>
      <c r="B451" s="179"/>
    </row>
    <row r="452" spans="1:2" ht="15">
      <c r="A452" s="179"/>
      <c r="B452" s="179"/>
    </row>
    <row r="453" spans="1:2" ht="15">
      <c r="A453" s="179"/>
      <c r="B453" s="179"/>
    </row>
    <row r="454" spans="1:2" ht="15">
      <c r="A454" s="179"/>
      <c r="B454" s="179"/>
    </row>
    <row r="455" spans="1:2" ht="15">
      <c r="A455" s="179"/>
      <c r="B455" s="179"/>
    </row>
    <row r="456" spans="1:2" ht="15">
      <c r="A456" s="179"/>
      <c r="B456" s="179"/>
    </row>
    <row r="457" spans="1:2" ht="15">
      <c r="A457" s="179"/>
      <c r="B457" s="179"/>
    </row>
    <row r="458" spans="1:2" ht="15">
      <c r="A458" s="179"/>
      <c r="B458" s="179"/>
    </row>
    <row r="459" spans="1:2" ht="15">
      <c r="A459" s="179"/>
      <c r="B459" s="179"/>
    </row>
    <row r="460" spans="1:2" ht="15">
      <c r="A460" s="179"/>
      <c r="B460" s="179"/>
    </row>
    <row r="461" spans="1:2" ht="15">
      <c r="A461" s="179"/>
      <c r="B461" s="179"/>
    </row>
    <row r="462" spans="1:2" ht="15">
      <c r="A462" s="179"/>
      <c r="B462" s="179"/>
    </row>
    <row r="463" spans="1:2" ht="15">
      <c r="A463" s="179"/>
      <c r="B463" s="179"/>
    </row>
    <row r="464" spans="1:2" ht="15">
      <c r="A464" s="179"/>
      <c r="B464" s="179"/>
    </row>
    <row r="465" spans="1:2" ht="15">
      <c r="A465" s="179"/>
      <c r="B465" s="179"/>
    </row>
    <row r="466" spans="1:2" ht="15">
      <c r="A466" s="179"/>
      <c r="B466" s="179"/>
    </row>
    <row r="467" spans="1:2" ht="15">
      <c r="A467" s="179"/>
      <c r="B467" s="179"/>
    </row>
    <row r="468" spans="1:2" ht="15">
      <c r="A468" s="179"/>
      <c r="B468" s="179"/>
    </row>
    <row r="469" spans="1:2" ht="15">
      <c r="A469" s="179"/>
      <c r="B469" s="179"/>
    </row>
    <row r="470" spans="1:2" ht="15">
      <c r="A470" s="179"/>
      <c r="B470" s="179"/>
    </row>
    <row r="471" spans="1:2" ht="15">
      <c r="A471" s="179"/>
      <c r="B471" s="179"/>
    </row>
    <row r="472" spans="1:2" ht="15">
      <c r="A472" s="179"/>
      <c r="B472" s="179"/>
    </row>
    <row r="473" spans="1:2" ht="15">
      <c r="A473" s="179"/>
      <c r="B473" s="179"/>
    </row>
    <row r="474" spans="1:2" ht="15">
      <c r="A474" s="179"/>
      <c r="B474" s="179"/>
    </row>
    <row r="475" spans="1:2" ht="15">
      <c r="A475" s="179"/>
      <c r="B475" s="179"/>
    </row>
    <row r="476" spans="1:2" ht="15">
      <c r="A476" s="179"/>
      <c r="B476" s="179"/>
    </row>
    <row r="477" spans="1:2" ht="15">
      <c r="A477" s="179"/>
      <c r="B477" s="179"/>
    </row>
    <row r="478" spans="1:2" ht="15">
      <c r="A478" s="179"/>
      <c r="B478" s="179"/>
    </row>
    <row r="479" spans="1:2" ht="15">
      <c r="A479" s="179"/>
      <c r="B479" s="179"/>
    </row>
    <row r="480" spans="1:2" ht="15">
      <c r="A480" s="179"/>
      <c r="B480" s="179"/>
    </row>
    <row r="481" spans="1:2" ht="15">
      <c r="A481" s="179"/>
      <c r="B481" s="179"/>
    </row>
    <row r="482" spans="1:2" ht="15">
      <c r="A482" s="179"/>
      <c r="B482" s="179"/>
    </row>
    <row r="483" spans="1:2" ht="15">
      <c r="A483" s="179"/>
      <c r="B483" s="179"/>
    </row>
    <row r="484" spans="1:2" ht="15">
      <c r="A484" s="179"/>
      <c r="B484" s="179"/>
    </row>
    <row r="485" spans="1:2" ht="15">
      <c r="A485" s="179"/>
      <c r="B485" s="179"/>
    </row>
    <row r="486" spans="1:2" ht="15">
      <c r="A486" s="179"/>
      <c r="B486" s="179"/>
    </row>
    <row r="487" spans="1:2" ht="15">
      <c r="A487" s="179"/>
      <c r="B487" s="179"/>
    </row>
    <row r="488" spans="1:2" ht="15">
      <c r="A488" s="179"/>
      <c r="B488" s="179"/>
    </row>
    <row r="489" spans="1:2" ht="15">
      <c r="A489" s="179"/>
      <c r="B489" s="179"/>
    </row>
    <row r="490" spans="1:2" ht="15">
      <c r="A490" s="179"/>
      <c r="B490" s="179"/>
    </row>
    <row r="491" spans="1:2" ht="15">
      <c r="A491" s="179"/>
      <c r="B491" s="179"/>
    </row>
    <row r="492" spans="1:2" ht="15">
      <c r="A492" s="179"/>
      <c r="B492" s="179"/>
    </row>
    <row r="493" spans="1:2" ht="15">
      <c r="A493" s="179"/>
      <c r="B493" s="179"/>
    </row>
    <row r="494" spans="1:2" ht="15">
      <c r="A494" s="179"/>
      <c r="B494" s="179"/>
    </row>
    <row r="495" spans="1:2" ht="15">
      <c r="A495" s="179"/>
      <c r="B495" s="179"/>
    </row>
    <row r="496" spans="1:2" ht="15">
      <c r="A496" s="179"/>
      <c r="B496" s="179"/>
    </row>
    <row r="497" spans="1:2" ht="15">
      <c r="A497" s="179"/>
      <c r="B497" s="179"/>
    </row>
    <row r="498" spans="1:2" ht="15">
      <c r="A498" s="179"/>
      <c r="B498" s="179"/>
    </row>
    <row r="499" spans="1:2" ht="15">
      <c r="A499" s="179"/>
      <c r="B499" s="179"/>
    </row>
    <row r="500" spans="1:2" ht="15">
      <c r="A500" s="179"/>
      <c r="B500" s="179"/>
    </row>
    <row r="501" spans="1:2" ht="15">
      <c r="A501" s="179"/>
      <c r="B501" s="179"/>
    </row>
    <row r="502" spans="1:2" ht="15">
      <c r="A502" s="179"/>
      <c r="B502" s="179"/>
    </row>
    <row r="503" spans="1:2" ht="15">
      <c r="A503" s="179"/>
      <c r="B503" s="179"/>
    </row>
    <row r="504" spans="1:2" ht="15">
      <c r="A504" s="179"/>
      <c r="B504" s="179"/>
    </row>
    <row r="505" spans="1:2" ht="15">
      <c r="A505" s="179"/>
      <c r="B505" s="179"/>
    </row>
    <row r="506" spans="1:2" ht="15">
      <c r="A506" s="179"/>
      <c r="B506" s="179"/>
    </row>
    <row r="507" spans="1:2" ht="15">
      <c r="A507" s="179"/>
      <c r="B507" s="179"/>
    </row>
    <row r="508" spans="1:2" ht="15">
      <c r="A508" s="179"/>
      <c r="B508" s="179"/>
    </row>
    <row r="509" spans="1:2" ht="15">
      <c r="A509" s="179"/>
      <c r="B509" s="179"/>
    </row>
    <row r="510" spans="1:2" ht="15">
      <c r="A510" s="179"/>
      <c r="B510" s="179"/>
    </row>
    <row r="511" spans="1:2" ht="15">
      <c r="A511" s="179"/>
      <c r="B511" s="179"/>
    </row>
    <row r="512" spans="1:2" ht="15">
      <c r="A512" s="179"/>
      <c r="B512" s="179"/>
    </row>
    <row r="513" spans="1:2" ht="15">
      <c r="A513" s="179"/>
      <c r="B513" s="179"/>
    </row>
    <row r="514" spans="1:2" ht="15">
      <c r="A514" s="179"/>
      <c r="B514" s="179"/>
    </row>
    <row r="515" spans="1:2" ht="15">
      <c r="A515" s="179"/>
      <c r="B515" s="179"/>
    </row>
    <row r="516" spans="1:2" ht="15">
      <c r="A516" s="179"/>
      <c r="B516" s="179"/>
    </row>
    <row r="517" spans="1:2" ht="15">
      <c r="A517" s="179"/>
      <c r="B517" s="179"/>
    </row>
    <row r="518" spans="1:2" ht="15">
      <c r="A518" s="179"/>
      <c r="B518" s="179"/>
    </row>
    <row r="519" spans="1:2" ht="15">
      <c r="A519" s="179"/>
      <c r="B519" s="179"/>
    </row>
    <row r="520" spans="1:2" ht="15">
      <c r="A520" s="179"/>
      <c r="B520" s="179"/>
    </row>
    <row r="521" spans="1:2" ht="15">
      <c r="A521" s="179"/>
      <c r="B521" s="179"/>
    </row>
    <row r="522" spans="1:2" ht="15">
      <c r="A522" s="179"/>
      <c r="B522" s="179"/>
    </row>
    <row r="523" spans="1:2" ht="15">
      <c r="A523" s="179"/>
      <c r="B523" s="179"/>
    </row>
    <row r="524" spans="1:2" ht="15">
      <c r="A524" s="179"/>
      <c r="B524" s="179"/>
    </row>
    <row r="525" spans="1:2" ht="15">
      <c r="A525" s="179"/>
      <c r="B525" s="179"/>
    </row>
    <row r="526" spans="1:2" ht="15">
      <c r="A526" s="179"/>
      <c r="B526" s="179"/>
    </row>
    <row r="527" spans="1:2" ht="15">
      <c r="A527" s="179"/>
      <c r="B527" s="179"/>
    </row>
    <row r="528" spans="1:2" ht="15">
      <c r="A528" s="179"/>
      <c r="B528" s="179"/>
    </row>
    <row r="529" spans="1:2" ht="15">
      <c r="A529" s="179"/>
      <c r="B529" s="179"/>
    </row>
    <row r="530" spans="1:2" ht="15">
      <c r="A530" s="179"/>
      <c r="B530" s="179"/>
    </row>
    <row r="531" spans="1:2" ht="15">
      <c r="A531" s="179"/>
      <c r="B531" s="179"/>
    </row>
    <row r="532" spans="1:2" ht="15">
      <c r="A532" s="179"/>
      <c r="B532" s="179"/>
    </row>
    <row r="533" spans="1:2" ht="15">
      <c r="A533" s="179"/>
      <c r="B533" s="179"/>
    </row>
    <row r="534" spans="1:2" ht="15">
      <c r="A534" s="179"/>
      <c r="B534" s="179"/>
    </row>
    <row r="535" spans="1:2" ht="15">
      <c r="A535" s="179"/>
      <c r="B535" s="179"/>
    </row>
    <row r="536" spans="1:2" ht="15">
      <c r="A536" s="179"/>
      <c r="B536" s="179"/>
    </row>
    <row r="537" spans="1:2" ht="15">
      <c r="A537" s="179"/>
      <c r="B537" s="179"/>
    </row>
    <row r="538" spans="1:2" ht="15">
      <c r="A538" s="179"/>
      <c r="B538" s="179"/>
    </row>
    <row r="539" spans="1:2" ht="15">
      <c r="A539" s="179"/>
      <c r="B539" s="179"/>
    </row>
    <row r="540" spans="1:2" ht="15">
      <c r="A540" s="179"/>
      <c r="B540" s="179"/>
    </row>
    <row r="541" spans="1:2" ht="15">
      <c r="A541" s="179"/>
      <c r="B541" s="179"/>
    </row>
    <row r="542" spans="1:2" ht="15">
      <c r="A542" s="179"/>
      <c r="B542" s="179"/>
    </row>
    <row r="543" spans="1:2" ht="15">
      <c r="A543" s="179"/>
      <c r="B543" s="179"/>
    </row>
    <row r="544" spans="1:2" ht="15">
      <c r="A544" s="179"/>
      <c r="B544" s="179"/>
    </row>
    <row r="545" spans="1:2" ht="15">
      <c r="A545" s="179"/>
      <c r="B545" s="179"/>
    </row>
    <row r="546" spans="1:2" ht="15">
      <c r="A546" s="179"/>
      <c r="B546" s="179"/>
    </row>
    <row r="547" spans="1:2" ht="15">
      <c r="A547" s="179"/>
      <c r="B547" s="179"/>
    </row>
    <row r="548" spans="1:2" ht="15">
      <c r="A548" s="179"/>
      <c r="B548" s="179"/>
    </row>
    <row r="549" spans="1:2" ht="15">
      <c r="A549" s="179"/>
      <c r="B549" s="179"/>
    </row>
    <row r="550" spans="1:2" ht="15">
      <c r="A550" s="179"/>
      <c r="B550" s="179"/>
    </row>
    <row r="551" spans="1:2" ht="15">
      <c r="A551" s="179"/>
      <c r="B551" s="179"/>
    </row>
    <row r="552" spans="1:2" ht="15">
      <c r="A552" s="179"/>
      <c r="B552" s="179"/>
    </row>
    <row r="553" spans="1:2" ht="15">
      <c r="A553" s="179"/>
      <c r="B553" s="179"/>
    </row>
    <row r="554" spans="1:2" ht="15">
      <c r="A554" s="179"/>
      <c r="B554" s="179"/>
    </row>
    <row r="555" spans="1:2" ht="15">
      <c r="A555" s="179"/>
      <c r="B555" s="179"/>
    </row>
    <row r="556" spans="1:2" ht="15">
      <c r="A556" s="179"/>
      <c r="B556" s="179"/>
    </row>
    <row r="557" spans="1:2" ht="15">
      <c r="A557" s="179"/>
      <c r="B557" s="179"/>
    </row>
    <row r="558" spans="1:2" ht="15">
      <c r="A558" s="179"/>
      <c r="B558" s="179"/>
    </row>
    <row r="559" spans="1:2" ht="15">
      <c r="A559" s="179"/>
      <c r="B559" s="179"/>
    </row>
    <row r="560" spans="1:2" ht="15">
      <c r="A560" s="179"/>
      <c r="B560" s="179"/>
    </row>
    <row r="561" spans="1:2" ht="15">
      <c r="A561" s="179"/>
      <c r="B561" s="179"/>
    </row>
    <row r="562" spans="1:2" ht="15">
      <c r="A562" s="179"/>
      <c r="B562" s="179"/>
    </row>
    <row r="563" spans="1:2" ht="15">
      <c r="A563" s="179"/>
      <c r="B563" s="179"/>
    </row>
    <row r="564" spans="1:2" ht="15">
      <c r="A564" s="179"/>
      <c r="B564" s="179"/>
    </row>
    <row r="565" spans="1:2" ht="15">
      <c r="A565" s="179"/>
      <c r="B565" s="179"/>
    </row>
    <row r="566" spans="1:2" ht="15">
      <c r="A566" s="179"/>
      <c r="B566" s="179"/>
    </row>
    <row r="567" spans="1:2" ht="15">
      <c r="A567" s="179"/>
      <c r="B567" s="179"/>
    </row>
    <row r="568" spans="1:2" ht="15">
      <c r="A568" s="179"/>
      <c r="B568" s="179"/>
    </row>
    <row r="569" spans="1:2" ht="15">
      <c r="A569" s="179"/>
      <c r="B569" s="179"/>
    </row>
    <row r="570" spans="1:2" ht="15">
      <c r="A570" s="179"/>
      <c r="B570" s="179"/>
    </row>
    <row r="571" spans="1:2" ht="15">
      <c r="A571" s="179"/>
      <c r="B571" s="179"/>
    </row>
    <row r="572" spans="1:2" ht="15">
      <c r="A572" s="179"/>
      <c r="B572" s="179"/>
    </row>
    <row r="573" spans="1:2" ht="15">
      <c r="A573" s="179"/>
      <c r="B573" s="179"/>
    </row>
    <row r="574" spans="1:2" ht="15">
      <c r="A574" s="179"/>
      <c r="B574" s="179"/>
    </row>
    <row r="575" spans="1:2" ht="15">
      <c r="A575" s="179"/>
      <c r="B575" s="179"/>
    </row>
    <row r="576" spans="1:2" ht="15">
      <c r="A576" s="179"/>
      <c r="B576" s="179"/>
    </row>
    <row r="577" spans="1:2" ht="15">
      <c r="A577" s="179"/>
      <c r="B577" s="179"/>
    </row>
    <row r="578" spans="1:2" ht="15">
      <c r="A578" s="179"/>
      <c r="B578" s="179"/>
    </row>
    <row r="579" spans="1:2" ht="15">
      <c r="A579" s="179"/>
      <c r="B579" s="179"/>
    </row>
    <row r="580" spans="1:2" ht="15">
      <c r="A580" s="179"/>
      <c r="B580" s="179"/>
    </row>
    <row r="581" spans="1:2" ht="15">
      <c r="A581" s="179"/>
      <c r="B581" s="179"/>
    </row>
    <row r="582" spans="1:2" ht="15">
      <c r="A582" s="179"/>
      <c r="B582" s="179"/>
    </row>
    <row r="583" spans="1:2" ht="15">
      <c r="A583" s="179"/>
      <c r="B583" s="179"/>
    </row>
    <row r="584" spans="1:2" ht="15">
      <c r="A584" s="179"/>
      <c r="B584" s="179"/>
    </row>
    <row r="585" spans="1:2" ht="15">
      <c r="A585" s="179"/>
      <c r="B585" s="179"/>
    </row>
    <row r="586" spans="1:2" ht="15">
      <c r="A586" s="179"/>
      <c r="B586" s="179"/>
    </row>
    <row r="587" spans="1:2" ht="15">
      <c r="A587" s="179"/>
      <c r="B587" s="179"/>
    </row>
    <row r="588" spans="1:2" ht="15">
      <c r="A588" s="179"/>
      <c r="B588" s="179"/>
    </row>
    <row r="589" spans="1:2" ht="15">
      <c r="A589" s="179"/>
      <c r="B589" s="179"/>
    </row>
    <row r="590" spans="1:2" ht="15">
      <c r="A590" s="179"/>
      <c r="B590" s="179"/>
    </row>
    <row r="591" spans="1:2" ht="15">
      <c r="A591" s="179"/>
      <c r="B591" s="179"/>
    </row>
    <row r="592" spans="1:2" ht="15">
      <c r="A592" s="179"/>
      <c r="B592" s="179"/>
    </row>
    <row r="593" spans="1:2" ht="15">
      <c r="A593" s="179"/>
      <c r="B593" s="179"/>
    </row>
    <row r="594" spans="1:2" ht="15">
      <c r="A594" s="179"/>
      <c r="B594" s="179"/>
    </row>
    <row r="595" spans="1:2" ht="15">
      <c r="A595" s="179"/>
      <c r="B595" s="179"/>
    </row>
    <row r="596" spans="1:2" ht="15">
      <c r="A596" s="179"/>
      <c r="B596" s="179"/>
    </row>
    <row r="597" spans="1:2" ht="15">
      <c r="A597" s="179"/>
      <c r="B597" s="179"/>
    </row>
    <row r="598" spans="1:2" ht="15">
      <c r="A598" s="179"/>
      <c r="B598" s="179"/>
    </row>
    <row r="599" spans="1:2" ht="15">
      <c r="A599" s="179"/>
      <c r="B599" s="179"/>
    </row>
    <row r="600" spans="1:2" ht="15">
      <c r="A600" s="179"/>
      <c r="B600" s="179"/>
    </row>
    <row r="601" spans="1:2" ht="15">
      <c r="A601" s="179"/>
      <c r="B601" s="179"/>
    </row>
    <row r="602" spans="1:2" ht="15">
      <c r="A602" s="179"/>
      <c r="B602" s="179"/>
    </row>
    <row r="603" spans="1:2" ht="15">
      <c r="A603" s="179"/>
      <c r="B603" s="179"/>
    </row>
    <row r="604" spans="1:2" ht="15">
      <c r="A604" s="179"/>
      <c r="B604" s="179"/>
    </row>
    <row r="605" spans="1:2" ht="15">
      <c r="A605" s="179"/>
      <c r="B605" s="179"/>
    </row>
    <row r="606" spans="1:2" ht="15">
      <c r="A606" s="179"/>
      <c r="B606" s="179"/>
    </row>
    <row r="607" spans="1:2" ht="15">
      <c r="A607" s="179"/>
      <c r="B607" s="179"/>
    </row>
    <row r="608" spans="1:2" ht="15">
      <c r="A608" s="179"/>
      <c r="B608" s="179"/>
    </row>
    <row r="609" spans="1:2" ht="15">
      <c r="A609" s="179"/>
      <c r="B609" s="179"/>
    </row>
    <row r="610" spans="1:2" ht="15">
      <c r="A610" s="179"/>
      <c r="B610" s="179"/>
    </row>
    <row r="611" spans="1:2" ht="15">
      <c r="A611" s="179"/>
      <c r="B611" s="179"/>
    </row>
    <row r="612" spans="1:2" ht="15">
      <c r="A612" s="179"/>
      <c r="B612" s="179"/>
    </row>
    <row r="613" spans="1:2" ht="15">
      <c r="A613" s="179"/>
      <c r="B613" s="179"/>
    </row>
    <row r="614" spans="1:2" ht="15">
      <c r="A614" s="179"/>
      <c r="B614" s="179"/>
    </row>
    <row r="615" spans="1:2" ht="15">
      <c r="A615" s="179"/>
      <c r="B615" s="179"/>
    </row>
    <row r="616" spans="1:2" ht="15">
      <c r="A616" s="179"/>
      <c r="B616" s="179"/>
    </row>
    <row r="617" spans="1:2" ht="15">
      <c r="A617" s="179"/>
      <c r="B617" s="179"/>
    </row>
    <row r="618" spans="1:2" ht="15">
      <c r="A618" s="179"/>
      <c r="B618" s="179"/>
    </row>
    <row r="619" spans="1:2" ht="15">
      <c r="A619" s="179"/>
      <c r="B619" s="179"/>
    </row>
    <row r="620" spans="1:2" ht="15">
      <c r="A620" s="179"/>
      <c r="B620" s="179"/>
    </row>
    <row r="621" spans="1:2" ht="15">
      <c r="A621" s="179"/>
      <c r="B621" s="179"/>
    </row>
    <row r="622" spans="1:2" ht="15">
      <c r="A622" s="179"/>
      <c r="B622" s="179"/>
    </row>
    <row r="623" spans="1:2" ht="15">
      <c r="A623" s="179"/>
      <c r="B623" s="179"/>
    </row>
    <row r="624" spans="1:2" ht="15">
      <c r="A624" s="179"/>
      <c r="B624" s="179"/>
    </row>
    <row r="625" spans="1:2" ht="15">
      <c r="A625" s="179"/>
      <c r="B625" s="179"/>
    </row>
    <row r="626" spans="1:2" ht="15">
      <c r="A626" s="179"/>
      <c r="B626" s="179"/>
    </row>
    <row r="627" spans="1:2" ht="15">
      <c r="A627" s="179"/>
      <c r="B627" s="179"/>
    </row>
    <row r="628" spans="1:2" ht="15">
      <c r="A628" s="179"/>
      <c r="B628" s="179"/>
    </row>
    <row r="629" spans="1:2" ht="15">
      <c r="A629" s="179"/>
      <c r="B629" s="179"/>
    </row>
    <row r="630" spans="1:2" ht="15">
      <c r="A630" s="179"/>
      <c r="B630" s="179"/>
    </row>
    <row r="631" spans="1:2" ht="15">
      <c r="A631" s="179"/>
      <c r="B631" s="179"/>
    </row>
    <row r="632" spans="1:2" ht="15">
      <c r="A632" s="179"/>
      <c r="B632" s="179"/>
    </row>
    <row r="633" spans="1:2" ht="15">
      <c r="A633" s="179"/>
      <c r="B633" s="179"/>
    </row>
    <row r="634" spans="1:2" ht="15">
      <c r="A634" s="179"/>
      <c r="B634" s="179"/>
    </row>
    <row r="635" spans="1:2" ht="15">
      <c r="A635" s="179"/>
      <c r="B635" s="179"/>
    </row>
    <row r="636" spans="1:2" ht="15">
      <c r="A636" s="179"/>
      <c r="B636" s="179"/>
    </row>
    <row r="637" spans="1:2" ht="15">
      <c r="A637" s="179"/>
      <c r="B637" s="179"/>
    </row>
    <row r="638" spans="1:2" ht="15">
      <c r="A638" s="179"/>
      <c r="B638" s="179"/>
    </row>
    <row r="639" spans="1:2" ht="15">
      <c r="A639" s="179"/>
      <c r="B639" s="179"/>
    </row>
    <row r="640" spans="1:2" ht="15">
      <c r="A640" s="179"/>
      <c r="B640" s="179"/>
    </row>
    <row r="641" spans="1:2" ht="15">
      <c r="A641" s="179"/>
      <c r="B641" s="179"/>
    </row>
    <row r="642" spans="1:2" ht="15">
      <c r="A642" s="179"/>
      <c r="B642" s="179"/>
    </row>
    <row r="643" spans="1:2" ht="15">
      <c r="A643" s="179"/>
      <c r="B643" s="179"/>
    </row>
    <row r="644" spans="1:2" ht="15">
      <c r="A644" s="179"/>
      <c r="B644" s="179"/>
    </row>
    <row r="645" spans="1:2" ht="15">
      <c r="A645" s="179"/>
      <c r="B645" s="179"/>
    </row>
    <row r="646" spans="1:2" ht="15">
      <c r="A646" s="179"/>
      <c r="B646" s="179"/>
    </row>
    <row r="647" spans="1:2" ht="15">
      <c r="A647" s="179"/>
      <c r="B647" s="179"/>
    </row>
    <row r="648" spans="1:2" ht="15">
      <c r="A648" s="179"/>
      <c r="B648" s="179"/>
    </row>
    <row r="649" spans="1:2" ht="15">
      <c r="A649" s="179"/>
      <c r="B649" s="179"/>
    </row>
    <row r="650" spans="1:2" ht="15">
      <c r="A650" s="179"/>
      <c r="B650" s="179"/>
    </row>
    <row r="651" spans="1:2" ht="15">
      <c r="A651" s="179"/>
      <c r="B651" s="179"/>
    </row>
    <row r="652" spans="1:2" ht="15">
      <c r="A652" s="179"/>
      <c r="B652" s="179"/>
    </row>
    <row r="653" spans="1:2" ht="15">
      <c r="A653" s="179"/>
      <c r="B653" s="179"/>
    </row>
    <row r="654" spans="1:2" ht="15">
      <c r="A654" s="179"/>
      <c r="B654" s="179"/>
    </row>
    <row r="655" spans="1:2" ht="15">
      <c r="A655" s="179"/>
      <c r="B655" s="179"/>
    </row>
    <row r="656" spans="1:2" ht="15">
      <c r="A656" s="179"/>
      <c r="B656" s="179"/>
    </row>
    <row r="657" spans="1:2" ht="15">
      <c r="A657" s="179"/>
      <c r="B657" s="179"/>
    </row>
    <row r="658" spans="1:2" ht="15">
      <c r="A658" s="179"/>
      <c r="B658" s="179"/>
    </row>
    <row r="659" spans="1:2" ht="15">
      <c r="A659" s="179"/>
      <c r="B659" s="179"/>
    </row>
    <row r="660" spans="1:2" ht="15">
      <c r="A660" s="179"/>
      <c r="B660" s="179"/>
    </row>
    <row r="661" spans="1:2" ht="15">
      <c r="A661" s="179"/>
      <c r="B661" s="179"/>
    </row>
    <row r="662" spans="1:2" ht="15">
      <c r="A662" s="179"/>
      <c r="B662" s="179"/>
    </row>
    <row r="663" spans="1:2" ht="15">
      <c r="A663" s="179"/>
      <c r="B663" s="179"/>
    </row>
    <row r="664" spans="1:2" ht="15">
      <c r="A664" s="179"/>
      <c r="B664" s="179"/>
    </row>
    <row r="665" spans="1:2" ht="15">
      <c r="A665" s="179"/>
      <c r="B665" s="179"/>
    </row>
    <row r="666" spans="1:2" ht="15">
      <c r="A666" s="179"/>
      <c r="B666" s="179"/>
    </row>
    <row r="667" spans="1:2" ht="15">
      <c r="A667" s="179"/>
      <c r="B667" s="179"/>
    </row>
    <row r="668" spans="1:2" ht="15">
      <c r="A668" s="179"/>
      <c r="B668" s="179"/>
    </row>
    <row r="669" spans="1:2" ht="15">
      <c r="A669" s="179"/>
      <c r="B669" s="179"/>
    </row>
    <row r="670" spans="1:2" ht="15">
      <c r="A670" s="179"/>
      <c r="B670" s="179"/>
    </row>
    <row r="671" spans="1:2" ht="15">
      <c r="A671" s="179"/>
      <c r="B671" s="179"/>
    </row>
    <row r="672" spans="1:2" ht="15">
      <c r="A672" s="179"/>
      <c r="B672" s="179"/>
    </row>
    <row r="673" spans="1:2" ht="15">
      <c r="A673" s="179"/>
      <c r="B673" s="179"/>
    </row>
    <row r="674" spans="1:2" ht="15">
      <c r="A674" s="179"/>
      <c r="B674" s="179"/>
    </row>
    <row r="675" spans="1:2" ht="15">
      <c r="A675" s="179"/>
      <c r="B675" s="179"/>
    </row>
    <row r="676" spans="1:2" ht="15">
      <c r="A676" s="179"/>
      <c r="B676" s="179"/>
    </row>
    <row r="677" spans="1:2" ht="15">
      <c r="A677" s="179"/>
      <c r="B677" s="179"/>
    </row>
    <row r="678" spans="1:2" ht="15">
      <c r="A678" s="179"/>
      <c r="B678" s="179"/>
    </row>
    <row r="679" spans="1:2" ht="15">
      <c r="A679" s="179"/>
      <c r="B679" s="179"/>
    </row>
    <row r="680" spans="1:2" ht="15">
      <c r="A680" s="179"/>
      <c r="B680" s="179"/>
    </row>
    <row r="681" spans="1:2" ht="15">
      <c r="A681" s="179"/>
      <c r="B681" s="179"/>
    </row>
    <row r="682" spans="1:2" ht="15">
      <c r="A682" s="179"/>
      <c r="B682" s="179"/>
    </row>
    <row r="683" spans="1:2" ht="15">
      <c r="A683" s="179"/>
      <c r="B683" s="179"/>
    </row>
    <row r="684" spans="1:2" ht="15">
      <c r="A684" s="179"/>
      <c r="B684" s="179"/>
    </row>
    <row r="685" spans="1:2" ht="15">
      <c r="A685" s="179"/>
      <c r="B685" s="179"/>
    </row>
    <row r="686" spans="1:2" ht="15">
      <c r="A686" s="179"/>
      <c r="B686" s="179"/>
    </row>
    <row r="687" spans="1:2" ht="15">
      <c r="A687" s="179"/>
      <c r="B687" s="179"/>
    </row>
    <row r="688" spans="1:2" ht="15">
      <c r="A688" s="179"/>
      <c r="B688" s="179"/>
    </row>
    <row r="689" spans="1:2" ht="15">
      <c r="A689" s="179"/>
      <c r="B689" s="179"/>
    </row>
    <row r="690" spans="1:2" ht="15">
      <c r="A690" s="179"/>
      <c r="B690" s="179"/>
    </row>
    <row r="691" spans="1:2" ht="15">
      <c r="A691" s="179"/>
      <c r="B691" s="179"/>
    </row>
    <row r="692" spans="1:2" ht="15">
      <c r="A692" s="179"/>
      <c r="B692" s="179"/>
    </row>
    <row r="693" spans="1:2" ht="15">
      <c r="A693" s="179"/>
      <c r="B693" s="179"/>
    </row>
    <row r="694" spans="1:2" ht="15">
      <c r="A694" s="179"/>
      <c r="B694" s="179"/>
    </row>
    <row r="695" spans="1:2" ht="15">
      <c r="A695" s="179"/>
      <c r="B695" s="179"/>
    </row>
    <row r="696" spans="1:2" ht="15">
      <c r="A696" s="179"/>
      <c r="B696" s="179"/>
    </row>
    <row r="697" spans="1:2" ht="15">
      <c r="A697" s="179"/>
      <c r="B697" s="179"/>
    </row>
    <row r="698" spans="1:2" ht="15">
      <c r="A698" s="179"/>
      <c r="B698" s="179"/>
    </row>
    <row r="699" spans="1:2" ht="15">
      <c r="A699" s="179"/>
      <c r="B699" s="179"/>
    </row>
    <row r="700" spans="1:2" ht="15">
      <c r="A700" s="179"/>
      <c r="B700" s="179"/>
    </row>
    <row r="701" spans="1:2" ht="15">
      <c r="A701" s="179"/>
      <c r="B701" s="179"/>
    </row>
    <row r="702" spans="1:2" ht="15">
      <c r="A702" s="179"/>
      <c r="B702" s="179"/>
    </row>
    <row r="703" spans="1:2" ht="15">
      <c r="A703" s="179"/>
      <c r="B703" s="179"/>
    </row>
    <row r="704" spans="1:2" ht="15">
      <c r="A704" s="179"/>
      <c r="B704" s="179"/>
    </row>
    <row r="705" spans="1:2" ht="15">
      <c r="A705" s="179"/>
      <c r="B705" s="179"/>
    </row>
    <row r="706" spans="1:2" ht="15">
      <c r="A706" s="179"/>
      <c r="B706" s="179"/>
    </row>
    <row r="707" ht="15">
      <c r="B707" s="182"/>
    </row>
  </sheetData>
  <sheetProtection/>
  <mergeCells count="34">
    <mergeCell ref="B2:B9"/>
    <mergeCell ref="C2:D2"/>
    <mergeCell ref="B10:B18"/>
    <mergeCell ref="C10:D10"/>
    <mergeCell ref="B19:B32"/>
    <mergeCell ref="C19:D19"/>
    <mergeCell ref="B33:B43"/>
    <mergeCell ref="C33:D33"/>
    <mergeCell ref="B44:B53"/>
    <mergeCell ref="C44:D44"/>
    <mergeCell ref="B54:B62"/>
    <mergeCell ref="C54:D54"/>
    <mergeCell ref="B63:B68"/>
    <mergeCell ref="C63:D63"/>
    <mergeCell ref="B69:B81"/>
    <mergeCell ref="C69:D69"/>
    <mergeCell ref="B82:B90"/>
    <mergeCell ref="C82:D82"/>
    <mergeCell ref="B91:B101"/>
    <mergeCell ref="C91:D91"/>
    <mergeCell ref="B102:B112"/>
    <mergeCell ref="C102:D102"/>
    <mergeCell ref="B113:B124"/>
    <mergeCell ref="C113:D113"/>
    <mergeCell ref="B155:B167"/>
    <mergeCell ref="C155:D155"/>
    <mergeCell ref="B168:B187"/>
    <mergeCell ref="C168:D168"/>
    <mergeCell ref="B125:B130"/>
    <mergeCell ref="C125:D125"/>
    <mergeCell ref="B131:B141"/>
    <mergeCell ref="C131:D131"/>
    <mergeCell ref="B142:B154"/>
    <mergeCell ref="C142:D14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N133"/>
  <sheetViews>
    <sheetView zoomScalePageLayoutView="0" workbookViewId="0" topLeftCell="A1">
      <selection activeCell="E30" sqref="E30"/>
    </sheetView>
  </sheetViews>
  <sheetFormatPr defaultColWidth="0" defaultRowHeight="15" zeroHeight="1"/>
  <cols>
    <col min="1" max="1" width="7.00390625" style="0" bestFit="1" customWidth="1"/>
    <col min="2" max="2" width="10.57421875" style="0" bestFit="1" customWidth="1"/>
    <col min="3" max="3" width="14.57421875" style="0" bestFit="1" customWidth="1"/>
    <col min="4" max="4" width="17.421875" style="0" bestFit="1" customWidth="1"/>
    <col min="5" max="5" width="105.8515625" style="0" bestFit="1" customWidth="1"/>
    <col min="6" max="6" width="20.8515625" style="0" bestFit="1" customWidth="1"/>
    <col min="7" max="7" width="77.57421875" style="0" bestFit="1" customWidth="1"/>
    <col min="8" max="8" width="19.7109375" style="0" customWidth="1"/>
    <col min="9" max="9" width="24.00390625" style="0" bestFit="1" customWidth="1"/>
    <col min="10" max="11" width="19.7109375" style="0" customWidth="1"/>
    <col min="12" max="12" width="16.28125" style="0" bestFit="1" customWidth="1"/>
    <col min="13" max="13" width="16.00390625" style="0" bestFit="1" customWidth="1"/>
    <col min="14" max="14" width="11.421875" style="0" customWidth="1"/>
    <col min="15" max="16384" width="11.421875" style="0" hidden="1" customWidth="1"/>
  </cols>
  <sheetData>
    <row r="1" spans="1:14" ht="15">
      <c r="A1" s="52" t="s">
        <v>217</v>
      </c>
      <c r="B1" s="52" t="s">
        <v>218</v>
      </c>
      <c r="C1" s="53" t="s">
        <v>219</v>
      </c>
      <c r="D1" s="53" t="s">
        <v>220</v>
      </c>
      <c r="E1" s="54" t="s">
        <v>221</v>
      </c>
      <c r="F1" s="55" t="s">
        <v>222</v>
      </c>
      <c r="G1" s="55" t="s">
        <v>223</v>
      </c>
      <c r="H1" s="55" t="s">
        <v>224</v>
      </c>
      <c r="I1" s="55" t="s">
        <v>225</v>
      </c>
      <c r="J1" s="55" t="s">
        <v>226</v>
      </c>
      <c r="K1" s="55" t="s">
        <v>227</v>
      </c>
      <c r="L1" s="55" t="s">
        <v>228</v>
      </c>
      <c r="M1" s="55" t="s">
        <v>229</v>
      </c>
      <c r="N1" s="52" t="s">
        <v>230</v>
      </c>
    </row>
    <row r="2" spans="1:14" ht="15">
      <c r="A2" s="62">
        <v>1</v>
      </c>
      <c r="B2" s="58">
        <v>43123</v>
      </c>
      <c r="C2" s="59"/>
      <c r="D2" s="60" t="s">
        <v>338</v>
      </c>
      <c r="E2" s="60" t="s">
        <v>369</v>
      </c>
      <c r="F2" s="60" t="s">
        <v>370</v>
      </c>
      <c r="G2" s="60" t="s">
        <v>369</v>
      </c>
      <c r="H2" s="60" t="s">
        <v>371</v>
      </c>
      <c r="I2" s="60">
        <v>1</v>
      </c>
      <c r="J2" s="60">
        <v>1</v>
      </c>
      <c r="K2" s="60">
        <v>0</v>
      </c>
      <c r="L2" s="61">
        <v>20</v>
      </c>
      <c r="M2" s="61">
        <v>2</v>
      </c>
      <c r="N2" s="62" t="s">
        <v>372</v>
      </c>
    </row>
    <row r="3" spans="1:14" ht="15">
      <c r="A3" s="62">
        <v>2</v>
      </c>
      <c r="B3" s="58">
        <v>43171</v>
      </c>
      <c r="C3" s="59"/>
      <c r="D3" s="60" t="s">
        <v>338</v>
      </c>
      <c r="E3" s="60" t="s">
        <v>373</v>
      </c>
      <c r="F3" s="60" t="s">
        <v>370</v>
      </c>
      <c r="G3" s="60" t="s">
        <v>373</v>
      </c>
      <c r="H3" s="60" t="s">
        <v>538</v>
      </c>
      <c r="I3" s="60">
        <v>6</v>
      </c>
      <c r="J3" s="60">
        <v>1</v>
      </c>
      <c r="K3" s="60" t="s">
        <v>539</v>
      </c>
      <c r="L3" s="61">
        <v>20</v>
      </c>
      <c r="M3" s="61">
        <v>3</v>
      </c>
      <c r="N3" s="62" t="s">
        <v>540</v>
      </c>
    </row>
    <row r="4" spans="1:14" ht="15">
      <c r="A4" s="62">
        <v>3</v>
      </c>
      <c r="B4" s="58">
        <v>43123</v>
      </c>
      <c r="C4" s="59"/>
      <c r="D4" s="60" t="s">
        <v>338</v>
      </c>
      <c r="E4" s="60" t="s">
        <v>374</v>
      </c>
      <c r="F4" s="60" t="s">
        <v>370</v>
      </c>
      <c r="G4" s="60" t="s">
        <v>374</v>
      </c>
      <c r="H4" s="60" t="s">
        <v>371</v>
      </c>
      <c r="I4" s="60">
        <v>1</v>
      </c>
      <c r="J4" s="60">
        <v>1</v>
      </c>
      <c r="K4" s="60">
        <v>0</v>
      </c>
      <c r="L4" s="61">
        <v>10</v>
      </c>
      <c r="M4" s="61">
        <v>0</v>
      </c>
      <c r="N4" s="62" t="s">
        <v>375</v>
      </c>
    </row>
    <row r="5" spans="1:14" ht="15">
      <c r="A5" s="62">
        <v>4</v>
      </c>
      <c r="B5" s="58">
        <v>43123</v>
      </c>
      <c r="C5" s="59"/>
      <c r="D5" s="60" t="s">
        <v>338</v>
      </c>
      <c r="E5" s="60" t="s">
        <v>376</v>
      </c>
      <c r="F5" s="60" t="s">
        <v>370</v>
      </c>
      <c r="G5" s="60" t="s">
        <v>376</v>
      </c>
      <c r="H5" s="60" t="s">
        <v>371</v>
      </c>
      <c r="I5" s="60">
        <v>1</v>
      </c>
      <c r="J5" s="60">
        <v>1</v>
      </c>
      <c r="K5" s="60">
        <v>0</v>
      </c>
      <c r="L5" s="61">
        <v>9</v>
      </c>
      <c r="M5" s="61">
        <v>1</v>
      </c>
      <c r="N5" s="62" t="s">
        <v>377</v>
      </c>
    </row>
    <row r="6" spans="1:14" ht="15">
      <c r="A6" s="62">
        <v>5</v>
      </c>
      <c r="B6" s="58">
        <v>43164</v>
      </c>
      <c r="C6" s="59"/>
      <c r="D6" s="60" t="s">
        <v>378</v>
      </c>
      <c r="E6" s="60" t="s">
        <v>379</v>
      </c>
      <c r="F6" s="60" t="s">
        <v>370</v>
      </c>
      <c r="G6" s="60" t="s">
        <v>379</v>
      </c>
      <c r="H6" s="60" t="s">
        <v>541</v>
      </c>
      <c r="I6" s="60">
        <v>4</v>
      </c>
      <c r="J6" s="60">
        <v>4</v>
      </c>
      <c r="K6" s="60" t="s">
        <v>539</v>
      </c>
      <c r="L6" s="61">
        <v>12</v>
      </c>
      <c r="M6" s="61">
        <v>2</v>
      </c>
      <c r="N6" s="62" t="s">
        <v>542</v>
      </c>
    </row>
    <row r="7" spans="1:14" ht="15">
      <c r="A7" s="62">
        <v>6</v>
      </c>
      <c r="B7" s="58">
        <v>43164</v>
      </c>
      <c r="C7" s="59"/>
      <c r="D7" s="60" t="s">
        <v>378</v>
      </c>
      <c r="E7" s="60" t="s">
        <v>380</v>
      </c>
      <c r="F7" s="60" t="s">
        <v>370</v>
      </c>
      <c r="G7" s="60" t="s">
        <v>380</v>
      </c>
      <c r="H7" s="60" t="s">
        <v>541</v>
      </c>
      <c r="I7" s="60">
        <v>4</v>
      </c>
      <c r="J7" s="60">
        <v>4</v>
      </c>
      <c r="K7" s="60" t="s">
        <v>539</v>
      </c>
      <c r="L7" s="61">
        <v>13</v>
      </c>
      <c r="M7" s="61">
        <v>0</v>
      </c>
      <c r="N7" s="62" t="s">
        <v>543</v>
      </c>
    </row>
    <row r="8" spans="1:14" ht="15">
      <c r="A8" s="57">
        <v>7</v>
      </c>
      <c r="B8" s="58">
        <v>43241</v>
      </c>
      <c r="C8" s="59"/>
      <c r="D8" s="60" t="s">
        <v>378</v>
      </c>
      <c r="E8" s="60" t="s">
        <v>381</v>
      </c>
      <c r="F8" s="60" t="s">
        <v>370</v>
      </c>
      <c r="G8" s="60" t="s">
        <v>381</v>
      </c>
      <c r="H8" s="60" t="s">
        <v>544</v>
      </c>
      <c r="I8" s="60">
        <v>2</v>
      </c>
      <c r="J8" s="60">
        <v>2</v>
      </c>
      <c r="K8" s="60" t="s">
        <v>539</v>
      </c>
      <c r="L8" s="61">
        <v>11</v>
      </c>
      <c r="M8" s="61">
        <v>11</v>
      </c>
      <c r="N8" s="57" t="s">
        <v>545</v>
      </c>
    </row>
    <row r="9" spans="1:14" ht="15">
      <c r="A9" s="57">
        <v>8</v>
      </c>
      <c r="B9" s="58">
        <v>43269</v>
      </c>
      <c r="C9" s="59"/>
      <c r="D9" s="60" t="s">
        <v>472</v>
      </c>
      <c r="E9" s="60" t="s">
        <v>546</v>
      </c>
      <c r="F9" s="60" t="s">
        <v>370</v>
      </c>
      <c r="G9" s="60" t="s">
        <v>546</v>
      </c>
      <c r="H9" s="60" t="s">
        <v>547</v>
      </c>
      <c r="I9" s="60">
        <v>4</v>
      </c>
      <c r="J9" s="60">
        <v>1</v>
      </c>
      <c r="K9" s="60">
        <v>0</v>
      </c>
      <c r="L9" s="61">
        <v>10</v>
      </c>
      <c r="M9" s="61">
        <v>2</v>
      </c>
      <c r="N9" s="57"/>
    </row>
    <row r="10" spans="1:14" ht="15">
      <c r="A10" s="57">
        <v>9</v>
      </c>
      <c r="B10" s="58">
        <v>43241</v>
      </c>
      <c r="C10" s="59"/>
      <c r="D10" s="60" t="s">
        <v>378</v>
      </c>
      <c r="E10" s="60" t="s">
        <v>382</v>
      </c>
      <c r="F10" s="60" t="s">
        <v>370</v>
      </c>
      <c r="G10" s="60" t="s">
        <v>382</v>
      </c>
      <c r="H10" s="60" t="s">
        <v>548</v>
      </c>
      <c r="I10" s="60">
        <v>4</v>
      </c>
      <c r="J10" s="60">
        <v>2</v>
      </c>
      <c r="K10" s="60" t="s">
        <v>539</v>
      </c>
      <c r="L10" s="61">
        <v>17</v>
      </c>
      <c r="M10" s="61">
        <v>5</v>
      </c>
      <c r="N10" s="57" t="s">
        <v>549</v>
      </c>
    </row>
    <row r="11" spans="1:14" ht="15">
      <c r="A11" s="57">
        <v>10</v>
      </c>
      <c r="B11" s="58">
        <v>43270</v>
      </c>
      <c r="C11" s="59"/>
      <c r="D11" s="60" t="s">
        <v>51</v>
      </c>
      <c r="E11" s="60" t="s">
        <v>550</v>
      </c>
      <c r="F11" s="60" t="s">
        <v>370</v>
      </c>
      <c r="G11" s="60" t="s">
        <v>550</v>
      </c>
      <c r="H11" s="60" t="s">
        <v>551</v>
      </c>
      <c r="I11" s="60">
        <v>2</v>
      </c>
      <c r="J11" s="60">
        <v>1</v>
      </c>
      <c r="K11" s="60">
        <v>0</v>
      </c>
      <c r="L11" s="61">
        <v>26</v>
      </c>
      <c r="M11" s="61">
        <v>6</v>
      </c>
      <c r="N11" s="57"/>
    </row>
    <row r="12" spans="1:14" ht="15">
      <c r="A12" s="62">
        <v>11</v>
      </c>
      <c r="B12" s="58">
        <v>43158</v>
      </c>
      <c r="C12" s="59"/>
      <c r="D12" s="60" t="s">
        <v>84</v>
      </c>
      <c r="E12" s="60" t="s">
        <v>383</v>
      </c>
      <c r="F12" s="60" t="s">
        <v>370</v>
      </c>
      <c r="G12" s="60" t="s">
        <v>383</v>
      </c>
      <c r="H12" s="60" t="s">
        <v>541</v>
      </c>
      <c r="I12" s="60">
        <v>4</v>
      </c>
      <c r="J12" s="60">
        <v>1</v>
      </c>
      <c r="K12" s="60" t="s">
        <v>539</v>
      </c>
      <c r="L12" s="61">
        <v>6</v>
      </c>
      <c r="M12" s="61">
        <v>0</v>
      </c>
      <c r="N12" s="62" t="s">
        <v>552</v>
      </c>
    </row>
    <row r="13" spans="1:14" ht="15">
      <c r="A13" s="62">
        <v>12</v>
      </c>
      <c r="B13" s="58">
        <v>43158</v>
      </c>
      <c r="C13" s="59"/>
      <c r="D13" s="60" t="s">
        <v>84</v>
      </c>
      <c r="E13" s="60" t="s">
        <v>384</v>
      </c>
      <c r="F13" s="60" t="s">
        <v>370</v>
      </c>
      <c r="G13" s="60" t="s">
        <v>384</v>
      </c>
      <c r="H13" s="60" t="s">
        <v>541</v>
      </c>
      <c r="I13" s="60">
        <v>4</v>
      </c>
      <c r="J13" s="60">
        <v>2</v>
      </c>
      <c r="K13" s="60" t="s">
        <v>539</v>
      </c>
      <c r="L13" s="61">
        <v>8</v>
      </c>
      <c r="M13" s="61">
        <v>0</v>
      </c>
      <c r="N13" s="62" t="s">
        <v>553</v>
      </c>
    </row>
    <row r="14" spans="1:14" ht="15">
      <c r="A14" s="62">
        <v>13</v>
      </c>
      <c r="B14" s="58">
        <v>43158</v>
      </c>
      <c r="C14" s="59"/>
      <c r="D14" s="60" t="s">
        <v>84</v>
      </c>
      <c r="E14" s="60" t="s">
        <v>385</v>
      </c>
      <c r="F14" s="60" t="s">
        <v>370</v>
      </c>
      <c r="G14" s="60" t="s">
        <v>385</v>
      </c>
      <c r="H14" s="60" t="s">
        <v>541</v>
      </c>
      <c r="I14" s="60">
        <v>4</v>
      </c>
      <c r="J14" s="60">
        <v>1</v>
      </c>
      <c r="K14" s="60" t="s">
        <v>539</v>
      </c>
      <c r="L14" s="61">
        <v>6</v>
      </c>
      <c r="M14" s="61">
        <v>0</v>
      </c>
      <c r="N14" s="62" t="s">
        <v>552</v>
      </c>
    </row>
    <row r="15" spans="1:14" ht="15">
      <c r="A15" s="57">
        <v>14</v>
      </c>
      <c r="B15" s="58">
        <v>43245</v>
      </c>
      <c r="C15" s="59"/>
      <c r="D15" s="60" t="s">
        <v>84</v>
      </c>
      <c r="E15" s="60" t="s">
        <v>386</v>
      </c>
      <c r="F15" s="60" t="s">
        <v>370</v>
      </c>
      <c r="G15" s="60" t="s">
        <v>386</v>
      </c>
      <c r="H15" s="60" t="s">
        <v>541</v>
      </c>
      <c r="I15" s="60">
        <v>2</v>
      </c>
      <c r="J15" s="60">
        <v>2</v>
      </c>
      <c r="K15" s="60" t="s">
        <v>539</v>
      </c>
      <c r="L15" s="61">
        <v>8</v>
      </c>
      <c r="M15" s="61">
        <v>2</v>
      </c>
      <c r="N15" s="57" t="s">
        <v>554</v>
      </c>
    </row>
    <row r="16" spans="1:14" ht="15">
      <c r="A16" s="57">
        <v>15</v>
      </c>
      <c r="B16" s="58">
        <v>43216</v>
      </c>
      <c r="C16" s="59"/>
      <c r="D16" s="60" t="s">
        <v>34</v>
      </c>
      <c r="E16" s="60" t="s">
        <v>387</v>
      </c>
      <c r="F16" s="60" t="s">
        <v>370</v>
      </c>
      <c r="G16" s="60" t="s">
        <v>387</v>
      </c>
      <c r="H16" s="60" t="s">
        <v>541</v>
      </c>
      <c r="I16" s="60">
        <v>4</v>
      </c>
      <c r="J16" s="60">
        <v>4</v>
      </c>
      <c r="K16" s="60" t="s">
        <v>539</v>
      </c>
      <c r="L16" s="61">
        <v>16</v>
      </c>
      <c r="M16" s="61">
        <v>9</v>
      </c>
      <c r="N16" s="57" t="s">
        <v>555</v>
      </c>
    </row>
    <row r="17" spans="1:14" ht="15">
      <c r="A17" s="62">
        <v>16</v>
      </c>
      <c r="B17" s="58">
        <v>43122</v>
      </c>
      <c r="C17" s="59"/>
      <c r="D17" s="60" t="s">
        <v>34</v>
      </c>
      <c r="E17" s="60" t="s">
        <v>388</v>
      </c>
      <c r="F17" s="60" t="s">
        <v>370</v>
      </c>
      <c r="G17" s="60" t="s">
        <v>388</v>
      </c>
      <c r="H17" s="60" t="s">
        <v>389</v>
      </c>
      <c r="I17" s="60">
        <v>1</v>
      </c>
      <c r="J17" s="60">
        <v>1</v>
      </c>
      <c r="K17" s="60">
        <v>0</v>
      </c>
      <c r="L17" s="61">
        <v>3</v>
      </c>
      <c r="M17" s="61">
        <v>2</v>
      </c>
      <c r="N17" s="62" t="s">
        <v>390</v>
      </c>
    </row>
    <row r="18" spans="1:14" ht="15">
      <c r="A18" s="57">
        <v>17</v>
      </c>
      <c r="B18" s="58">
        <v>43248</v>
      </c>
      <c r="C18" s="59"/>
      <c r="D18" s="60" t="s">
        <v>34</v>
      </c>
      <c r="E18" s="60" t="s">
        <v>391</v>
      </c>
      <c r="F18" s="60" t="s">
        <v>370</v>
      </c>
      <c r="G18" s="60" t="s">
        <v>391</v>
      </c>
      <c r="H18" s="60" t="s">
        <v>389</v>
      </c>
      <c r="I18" s="60">
        <v>2</v>
      </c>
      <c r="J18" s="60">
        <v>2</v>
      </c>
      <c r="K18" s="60" t="s">
        <v>539</v>
      </c>
      <c r="L18" s="61">
        <v>16</v>
      </c>
      <c r="M18" s="61">
        <v>8</v>
      </c>
      <c r="N18" s="57" t="s">
        <v>556</v>
      </c>
    </row>
    <row r="19" spans="1:14" ht="15">
      <c r="A19" s="62">
        <v>18</v>
      </c>
      <c r="B19" s="58">
        <v>43122</v>
      </c>
      <c r="C19" s="59"/>
      <c r="D19" s="60" t="s">
        <v>34</v>
      </c>
      <c r="E19" s="60" t="s">
        <v>392</v>
      </c>
      <c r="F19" s="60" t="s">
        <v>370</v>
      </c>
      <c r="G19" s="60" t="s">
        <v>392</v>
      </c>
      <c r="H19" s="60" t="s">
        <v>389</v>
      </c>
      <c r="I19" s="60">
        <v>1</v>
      </c>
      <c r="J19" s="60">
        <v>1</v>
      </c>
      <c r="K19" s="60">
        <v>0</v>
      </c>
      <c r="L19" s="61">
        <v>2</v>
      </c>
      <c r="M19" s="61">
        <v>2</v>
      </c>
      <c r="N19" s="62" t="s">
        <v>393</v>
      </c>
    </row>
    <row r="20" spans="1:14" ht="15">
      <c r="A20" s="57">
        <v>19</v>
      </c>
      <c r="B20" s="58">
        <v>43273</v>
      </c>
      <c r="C20" s="59"/>
      <c r="D20" s="60" t="s">
        <v>34</v>
      </c>
      <c r="E20" s="60" t="s">
        <v>557</v>
      </c>
      <c r="F20" s="60" t="s">
        <v>370</v>
      </c>
      <c r="G20" s="60" t="s">
        <v>557</v>
      </c>
      <c r="H20" s="60" t="s">
        <v>551</v>
      </c>
      <c r="I20" s="60">
        <v>4</v>
      </c>
      <c r="J20" s="60">
        <v>2</v>
      </c>
      <c r="K20" s="60">
        <v>0</v>
      </c>
      <c r="L20" s="61">
        <v>17</v>
      </c>
      <c r="M20" s="61">
        <v>0</v>
      </c>
      <c r="N20" s="57"/>
    </row>
    <row r="21" spans="1:14" ht="15">
      <c r="A21" s="57">
        <v>20</v>
      </c>
      <c r="B21" s="58"/>
      <c r="C21" s="59"/>
      <c r="D21" s="60" t="s">
        <v>394</v>
      </c>
      <c r="E21" s="60" t="s">
        <v>395</v>
      </c>
      <c r="F21" s="60" t="s">
        <v>370</v>
      </c>
      <c r="G21" s="60" t="s">
        <v>395</v>
      </c>
      <c r="H21" s="60"/>
      <c r="I21" s="60"/>
      <c r="J21" s="60"/>
      <c r="K21" s="60"/>
      <c r="L21" s="61"/>
      <c r="M21" s="61"/>
      <c r="N21" s="57"/>
    </row>
    <row r="22" spans="1:14" ht="15">
      <c r="A22" s="62">
        <v>21</v>
      </c>
      <c r="B22" s="58">
        <v>43125</v>
      </c>
      <c r="C22" s="59"/>
      <c r="D22" s="60" t="s">
        <v>396</v>
      </c>
      <c r="E22" s="60" t="s">
        <v>397</v>
      </c>
      <c r="F22" s="60" t="s">
        <v>370</v>
      </c>
      <c r="G22" s="60" t="s">
        <v>397</v>
      </c>
      <c r="H22" s="60" t="s">
        <v>398</v>
      </c>
      <c r="I22" s="60">
        <v>1</v>
      </c>
      <c r="J22" s="60">
        <v>1</v>
      </c>
      <c r="K22" s="60">
        <v>0</v>
      </c>
      <c r="L22" s="61">
        <v>3</v>
      </c>
      <c r="M22" s="61">
        <v>0</v>
      </c>
      <c r="N22" s="62" t="s">
        <v>399</v>
      </c>
    </row>
    <row r="23" spans="1:14" ht="15">
      <c r="A23" s="57">
        <v>22</v>
      </c>
      <c r="B23" s="58">
        <v>43277</v>
      </c>
      <c r="C23" s="59"/>
      <c r="D23" s="60" t="s">
        <v>558</v>
      </c>
      <c r="E23" s="60" t="s">
        <v>559</v>
      </c>
      <c r="F23" s="60" t="s">
        <v>370</v>
      </c>
      <c r="G23" s="60" t="s">
        <v>559</v>
      </c>
      <c r="H23" s="60" t="s">
        <v>560</v>
      </c>
      <c r="I23" s="60">
        <v>4</v>
      </c>
      <c r="J23" s="60">
        <v>1</v>
      </c>
      <c r="K23" s="60">
        <v>0</v>
      </c>
      <c r="L23" s="61">
        <v>5</v>
      </c>
      <c r="M23" s="61">
        <v>1</v>
      </c>
      <c r="N23" s="57"/>
    </row>
    <row r="24" spans="1:14" ht="15">
      <c r="A24" s="57">
        <v>23</v>
      </c>
      <c r="B24" s="58">
        <v>43278</v>
      </c>
      <c r="C24" s="59"/>
      <c r="D24" s="60" t="s">
        <v>558</v>
      </c>
      <c r="E24" s="60" t="s">
        <v>561</v>
      </c>
      <c r="F24" s="60" t="s">
        <v>370</v>
      </c>
      <c r="G24" s="60" t="s">
        <v>561</v>
      </c>
      <c r="H24" s="60" t="s">
        <v>547</v>
      </c>
      <c r="I24" s="60">
        <v>2</v>
      </c>
      <c r="J24" s="60">
        <v>2</v>
      </c>
      <c r="K24" s="60">
        <v>0</v>
      </c>
      <c r="L24" s="61">
        <v>14</v>
      </c>
      <c r="M24" s="61">
        <v>3</v>
      </c>
      <c r="N24" s="57"/>
    </row>
    <row r="25" spans="1:14" ht="15">
      <c r="A25" s="57">
        <v>24</v>
      </c>
      <c r="B25" s="58">
        <v>43209</v>
      </c>
      <c r="C25" s="59"/>
      <c r="D25" s="60" t="s">
        <v>396</v>
      </c>
      <c r="E25" s="60" t="s">
        <v>400</v>
      </c>
      <c r="F25" s="60" t="s">
        <v>370</v>
      </c>
      <c r="G25" s="60" t="s">
        <v>400</v>
      </c>
      <c r="H25" s="60" t="s">
        <v>541</v>
      </c>
      <c r="I25" s="60">
        <v>4</v>
      </c>
      <c r="J25" s="60">
        <v>3</v>
      </c>
      <c r="K25" s="60" t="s">
        <v>539</v>
      </c>
      <c r="L25" s="61">
        <v>11</v>
      </c>
      <c r="M25" s="61">
        <v>4</v>
      </c>
      <c r="N25" s="57" t="s">
        <v>562</v>
      </c>
    </row>
    <row r="26" spans="1:14" ht="15">
      <c r="A26" s="57">
        <v>25</v>
      </c>
      <c r="B26" s="58">
        <v>43197</v>
      </c>
      <c r="C26" s="59"/>
      <c r="D26" s="60" t="s">
        <v>396</v>
      </c>
      <c r="E26" s="60" t="s">
        <v>401</v>
      </c>
      <c r="F26" s="60" t="s">
        <v>370</v>
      </c>
      <c r="G26" s="60" t="s">
        <v>401</v>
      </c>
      <c r="H26" s="60" t="s">
        <v>541</v>
      </c>
      <c r="I26" s="60">
        <v>2</v>
      </c>
      <c r="J26" s="60">
        <v>3</v>
      </c>
      <c r="K26" s="60">
        <v>0</v>
      </c>
      <c r="L26" s="61">
        <v>8</v>
      </c>
      <c r="M26" s="61">
        <v>2</v>
      </c>
      <c r="N26" s="57" t="s">
        <v>563</v>
      </c>
    </row>
    <row r="27" spans="1:14" ht="15">
      <c r="A27" s="57">
        <v>26</v>
      </c>
      <c r="B27" s="58">
        <v>43280</v>
      </c>
      <c r="C27" s="59"/>
      <c r="D27" s="60" t="s">
        <v>564</v>
      </c>
      <c r="E27" s="60" t="s">
        <v>565</v>
      </c>
      <c r="F27" s="60" t="s">
        <v>370</v>
      </c>
      <c r="G27" s="60" t="s">
        <v>565</v>
      </c>
      <c r="H27" s="60" t="s">
        <v>566</v>
      </c>
      <c r="I27" s="60">
        <v>4</v>
      </c>
      <c r="J27" s="60">
        <v>4</v>
      </c>
      <c r="K27" s="60">
        <v>0</v>
      </c>
      <c r="L27" s="61">
        <v>19</v>
      </c>
      <c r="M27" s="61">
        <v>8</v>
      </c>
      <c r="N27" s="57"/>
    </row>
    <row r="28" spans="1:14" ht="15">
      <c r="A28" s="62">
        <v>27</v>
      </c>
      <c r="B28" s="84">
        <v>43122</v>
      </c>
      <c r="C28" s="59"/>
      <c r="D28" s="60" t="s">
        <v>402</v>
      </c>
      <c r="E28" s="60" t="s">
        <v>403</v>
      </c>
      <c r="F28" s="60" t="s">
        <v>370</v>
      </c>
      <c r="G28" s="60" t="s">
        <v>403</v>
      </c>
      <c r="H28" s="60" t="s">
        <v>404</v>
      </c>
      <c r="I28" s="60">
        <v>1</v>
      </c>
      <c r="J28" s="60">
        <v>1</v>
      </c>
      <c r="K28" s="60">
        <v>0</v>
      </c>
      <c r="L28" s="61">
        <v>3</v>
      </c>
      <c r="M28" s="61">
        <v>0</v>
      </c>
      <c r="N28" s="62" t="s">
        <v>405</v>
      </c>
    </row>
    <row r="29" spans="1:14" ht="15">
      <c r="A29" s="62">
        <v>28</v>
      </c>
      <c r="B29" s="58">
        <v>43122</v>
      </c>
      <c r="C29" s="59"/>
      <c r="D29" s="60" t="s">
        <v>402</v>
      </c>
      <c r="E29" s="60" t="s">
        <v>406</v>
      </c>
      <c r="F29" s="60" t="s">
        <v>370</v>
      </c>
      <c r="G29" s="60" t="s">
        <v>406</v>
      </c>
      <c r="H29" s="60" t="s">
        <v>404</v>
      </c>
      <c r="I29" s="60">
        <v>2</v>
      </c>
      <c r="J29" s="60">
        <v>1</v>
      </c>
      <c r="K29" s="60">
        <v>0</v>
      </c>
      <c r="L29" s="61">
        <v>1</v>
      </c>
      <c r="M29" s="61">
        <v>0</v>
      </c>
      <c r="N29" s="62" t="s">
        <v>407</v>
      </c>
    </row>
    <row r="30" spans="1:14" ht="15">
      <c r="A30" s="57">
        <v>29</v>
      </c>
      <c r="B30" s="58">
        <v>43263</v>
      </c>
      <c r="C30" s="59"/>
      <c r="D30" s="60" t="s">
        <v>564</v>
      </c>
      <c r="E30" s="60" t="s">
        <v>567</v>
      </c>
      <c r="F30" s="60" t="s">
        <v>370</v>
      </c>
      <c r="G30" s="60" t="s">
        <v>567</v>
      </c>
      <c r="H30" s="60" t="s">
        <v>560</v>
      </c>
      <c r="I30" s="60">
        <v>4</v>
      </c>
      <c r="J30" s="60">
        <v>3</v>
      </c>
      <c r="K30" s="60">
        <v>0</v>
      </c>
      <c r="L30" s="61">
        <v>4</v>
      </c>
      <c r="M30" s="61">
        <v>4</v>
      </c>
      <c r="N30" s="57"/>
    </row>
    <row r="31" spans="1:14" ht="15">
      <c r="A31" s="57">
        <v>30</v>
      </c>
      <c r="B31" s="58">
        <v>43266</v>
      </c>
      <c r="C31" s="59"/>
      <c r="D31" s="60" t="s">
        <v>564</v>
      </c>
      <c r="E31" s="60" t="s">
        <v>408</v>
      </c>
      <c r="F31" s="60" t="s">
        <v>370</v>
      </c>
      <c r="G31" s="60" t="s">
        <v>408</v>
      </c>
      <c r="H31" s="60" t="s">
        <v>568</v>
      </c>
      <c r="I31" s="60">
        <v>2</v>
      </c>
      <c r="J31" s="60">
        <v>1</v>
      </c>
      <c r="K31" s="60">
        <v>0</v>
      </c>
      <c r="L31" s="61">
        <v>4</v>
      </c>
      <c r="M31" s="61">
        <v>4</v>
      </c>
      <c r="N31" s="57"/>
    </row>
    <row r="32" spans="1:14" ht="15">
      <c r="A32" s="57">
        <v>31</v>
      </c>
      <c r="B32" s="58">
        <v>43210</v>
      </c>
      <c r="C32" s="59"/>
      <c r="D32" s="60" t="s">
        <v>409</v>
      </c>
      <c r="E32" s="60" t="s">
        <v>410</v>
      </c>
      <c r="F32" s="60" t="s">
        <v>370</v>
      </c>
      <c r="G32" s="60" t="s">
        <v>410</v>
      </c>
      <c r="H32" s="60" t="s">
        <v>569</v>
      </c>
      <c r="I32" s="60">
        <v>2</v>
      </c>
      <c r="J32" s="60">
        <v>2</v>
      </c>
      <c r="K32" s="60" t="s">
        <v>539</v>
      </c>
      <c r="L32" s="61">
        <v>6</v>
      </c>
      <c r="M32" s="61">
        <v>4</v>
      </c>
      <c r="N32" s="57" t="s">
        <v>570</v>
      </c>
    </row>
    <row r="33" spans="1:14" ht="15">
      <c r="A33" s="57">
        <v>32</v>
      </c>
      <c r="B33" s="58"/>
      <c r="C33" s="59"/>
      <c r="D33" s="60" t="s">
        <v>409</v>
      </c>
      <c r="E33" s="60" t="s">
        <v>411</v>
      </c>
      <c r="F33" s="60" t="s">
        <v>370</v>
      </c>
      <c r="G33" s="60" t="s">
        <v>411</v>
      </c>
      <c r="H33" s="60"/>
      <c r="I33" s="60"/>
      <c r="J33" s="60"/>
      <c r="K33" s="60"/>
      <c r="L33" s="61"/>
      <c r="M33" s="61"/>
      <c r="N33" s="57"/>
    </row>
    <row r="34" spans="1:14" ht="15">
      <c r="A34" s="57">
        <v>33</v>
      </c>
      <c r="B34" s="58"/>
      <c r="C34" s="59"/>
      <c r="D34" s="60" t="s">
        <v>409</v>
      </c>
      <c r="E34" s="60" t="s">
        <v>412</v>
      </c>
      <c r="F34" s="60" t="s">
        <v>370</v>
      </c>
      <c r="G34" s="60" t="s">
        <v>412</v>
      </c>
      <c r="H34" s="60"/>
      <c r="I34" s="60"/>
      <c r="J34" s="60"/>
      <c r="K34" s="60"/>
      <c r="L34" s="61"/>
      <c r="M34" s="61"/>
      <c r="N34" s="57"/>
    </row>
    <row r="35" spans="1:14" ht="15">
      <c r="A35" s="57">
        <v>34</v>
      </c>
      <c r="B35" s="58"/>
      <c r="C35" s="59"/>
      <c r="D35" s="60" t="s">
        <v>409</v>
      </c>
      <c r="E35" s="60" t="s">
        <v>413</v>
      </c>
      <c r="F35" s="60" t="s">
        <v>370</v>
      </c>
      <c r="G35" s="60" t="s">
        <v>413</v>
      </c>
      <c r="H35" s="60"/>
      <c r="I35" s="60"/>
      <c r="J35" s="60"/>
      <c r="K35" s="60"/>
      <c r="L35" s="61"/>
      <c r="M35" s="61"/>
      <c r="N35" s="57"/>
    </row>
    <row r="36" spans="1:14" ht="15">
      <c r="A36" s="62">
        <v>35</v>
      </c>
      <c r="B36" s="58">
        <v>43159</v>
      </c>
      <c r="C36" s="59"/>
      <c r="D36" s="60" t="s">
        <v>409</v>
      </c>
      <c r="E36" s="60" t="s">
        <v>414</v>
      </c>
      <c r="F36" s="60" t="s">
        <v>370</v>
      </c>
      <c r="G36" s="60" t="s">
        <v>414</v>
      </c>
      <c r="H36" s="60" t="s">
        <v>541</v>
      </c>
      <c r="I36" s="60">
        <v>4</v>
      </c>
      <c r="J36" s="60">
        <v>0</v>
      </c>
      <c r="K36" s="60" t="s">
        <v>539</v>
      </c>
      <c r="L36" s="61">
        <v>69</v>
      </c>
      <c r="M36" s="61">
        <v>0</v>
      </c>
      <c r="N36" s="62" t="s">
        <v>571</v>
      </c>
    </row>
    <row r="37" spans="1:14" ht="15">
      <c r="A37" s="62">
        <v>36</v>
      </c>
      <c r="B37" s="58">
        <v>43159</v>
      </c>
      <c r="C37" s="59"/>
      <c r="D37" s="60" t="s">
        <v>409</v>
      </c>
      <c r="E37" s="60" t="s">
        <v>415</v>
      </c>
      <c r="F37" s="60" t="s">
        <v>370</v>
      </c>
      <c r="G37" s="60" t="s">
        <v>415</v>
      </c>
      <c r="H37" s="60" t="s">
        <v>541</v>
      </c>
      <c r="I37" s="60">
        <v>4</v>
      </c>
      <c r="J37" s="60">
        <v>0</v>
      </c>
      <c r="K37" s="60" t="s">
        <v>539</v>
      </c>
      <c r="L37" s="61">
        <v>20</v>
      </c>
      <c r="M37" s="61">
        <v>0</v>
      </c>
      <c r="N37" s="62" t="s">
        <v>572</v>
      </c>
    </row>
    <row r="38" spans="1:14" ht="15">
      <c r="A38" s="57">
        <v>37</v>
      </c>
      <c r="B38" s="58"/>
      <c r="C38" s="59"/>
      <c r="D38" s="60" t="s">
        <v>409</v>
      </c>
      <c r="E38" s="60" t="s">
        <v>416</v>
      </c>
      <c r="F38" s="60" t="s">
        <v>370</v>
      </c>
      <c r="G38" s="60" t="s">
        <v>416</v>
      </c>
      <c r="H38" s="60"/>
      <c r="I38" s="60"/>
      <c r="J38" s="60"/>
      <c r="K38" s="60"/>
      <c r="L38" s="61"/>
      <c r="M38" s="61"/>
      <c r="N38" s="57"/>
    </row>
    <row r="39" spans="1:14" ht="15">
      <c r="A39" s="57">
        <v>38</v>
      </c>
      <c r="B39" s="58"/>
      <c r="C39" s="59"/>
      <c r="D39" s="60" t="s">
        <v>409</v>
      </c>
      <c r="E39" s="60" t="s">
        <v>417</v>
      </c>
      <c r="F39" s="60" t="s">
        <v>370</v>
      </c>
      <c r="G39" s="60" t="s">
        <v>417</v>
      </c>
      <c r="H39" s="60"/>
      <c r="I39" s="60"/>
      <c r="J39" s="60"/>
      <c r="K39" s="60"/>
      <c r="L39" s="61"/>
      <c r="M39" s="61"/>
      <c r="N39" s="57"/>
    </row>
    <row r="40" spans="1:14" ht="15">
      <c r="A40" s="57">
        <v>39</v>
      </c>
      <c r="B40" s="58"/>
      <c r="C40" s="59"/>
      <c r="D40" s="60" t="s">
        <v>409</v>
      </c>
      <c r="E40" s="60" t="s">
        <v>418</v>
      </c>
      <c r="F40" s="60" t="s">
        <v>370</v>
      </c>
      <c r="G40" s="60" t="s">
        <v>418</v>
      </c>
      <c r="H40" s="60"/>
      <c r="I40" s="60"/>
      <c r="J40" s="60"/>
      <c r="K40" s="60"/>
      <c r="L40" s="61"/>
      <c r="M40" s="61"/>
      <c r="N40" s="57"/>
    </row>
    <row r="41" spans="1:14" ht="15">
      <c r="A41" s="57">
        <v>40</v>
      </c>
      <c r="B41" s="58">
        <v>43206</v>
      </c>
      <c r="C41" s="59"/>
      <c r="D41" s="60" t="s">
        <v>409</v>
      </c>
      <c r="E41" s="60" t="s">
        <v>419</v>
      </c>
      <c r="F41" s="60" t="s">
        <v>370</v>
      </c>
      <c r="G41" s="60" t="s">
        <v>419</v>
      </c>
      <c r="H41" s="60" t="s">
        <v>544</v>
      </c>
      <c r="I41" s="60">
        <v>2</v>
      </c>
      <c r="J41" s="60">
        <v>2</v>
      </c>
      <c r="K41" s="60" t="s">
        <v>539</v>
      </c>
      <c r="L41" s="61">
        <v>16</v>
      </c>
      <c r="M41" s="61">
        <v>2</v>
      </c>
      <c r="N41" s="57" t="s">
        <v>573</v>
      </c>
    </row>
    <row r="42" spans="1:14" ht="15">
      <c r="A42" s="57">
        <v>41</v>
      </c>
      <c r="B42" s="58"/>
      <c r="C42" s="59"/>
      <c r="D42" s="60" t="s">
        <v>409</v>
      </c>
      <c r="E42" s="60" t="s">
        <v>420</v>
      </c>
      <c r="F42" s="60" t="s">
        <v>370</v>
      </c>
      <c r="G42" s="60" t="s">
        <v>420</v>
      </c>
      <c r="H42" s="60"/>
      <c r="I42" s="60"/>
      <c r="J42" s="60"/>
      <c r="K42" s="60"/>
      <c r="L42" s="61"/>
      <c r="M42" s="61"/>
      <c r="N42" s="57"/>
    </row>
    <row r="43" spans="1:14" ht="15">
      <c r="A43" s="57">
        <v>42</v>
      </c>
      <c r="B43" s="58"/>
      <c r="C43" s="59"/>
      <c r="D43" s="60" t="s">
        <v>421</v>
      </c>
      <c r="E43" s="60" t="s">
        <v>422</v>
      </c>
      <c r="F43" s="60" t="s">
        <v>370</v>
      </c>
      <c r="G43" s="60" t="s">
        <v>422</v>
      </c>
      <c r="H43" s="60"/>
      <c r="I43" s="60"/>
      <c r="J43" s="60"/>
      <c r="K43" s="60"/>
      <c r="L43" s="61"/>
      <c r="M43" s="61"/>
      <c r="N43" s="57"/>
    </row>
    <row r="44" spans="1:14" ht="15">
      <c r="A44" s="57">
        <v>43</v>
      </c>
      <c r="B44" s="58"/>
      <c r="C44" s="59"/>
      <c r="D44" s="60" t="s">
        <v>421</v>
      </c>
      <c r="E44" s="60" t="s">
        <v>423</v>
      </c>
      <c r="F44" s="60" t="s">
        <v>370</v>
      </c>
      <c r="G44" s="60" t="s">
        <v>423</v>
      </c>
      <c r="H44" s="60"/>
      <c r="I44" s="60"/>
      <c r="J44" s="60"/>
      <c r="K44" s="60"/>
      <c r="L44" s="61"/>
      <c r="M44" s="61"/>
      <c r="N44" s="57"/>
    </row>
    <row r="45" spans="1:14" ht="15">
      <c r="A45" s="57">
        <v>44</v>
      </c>
      <c r="B45" s="58"/>
      <c r="C45" s="59"/>
      <c r="D45" s="60" t="s">
        <v>421</v>
      </c>
      <c r="E45" s="60" t="s">
        <v>424</v>
      </c>
      <c r="F45" s="60" t="s">
        <v>370</v>
      </c>
      <c r="G45" s="60" t="s">
        <v>424</v>
      </c>
      <c r="H45" s="60"/>
      <c r="I45" s="60"/>
      <c r="J45" s="60"/>
      <c r="K45" s="60"/>
      <c r="L45" s="61"/>
      <c r="M45" s="61"/>
      <c r="N45" s="57"/>
    </row>
    <row r="46" spans="1:14" ht="15">
      <c r="A46" s="57">
        <v>45</v>
      </c>
      <c r="B46" s="58"/>
      <c r="C46" s="59"/>
      <c r="D46" s="60" t="s">
        <v>421</v>
      </c>
      <c r="E46" s="60" t="s">
        <v>425</v>
      </c>
      <c r="F46" s="60" t="s">
        <v>370</v>
      </c>
      <c r="G46" s="60" t="s">
        <v>425</v>
      </c>
      <c r="H46" s="60"/>
      <c r="I46" s="60"/>
      <c r="J46" s="60"/>
      <c r="K46" s="60"/>
      <c r="L46" s="61"/>
      <c r="M46" s="61"/>
      <c r="N46" s="57"/>
    </row>
    <row r="47" spans="1:14" ht="15">
      <c r="A47" s="57">
        <v>46</v>
      </c>
      <c r="B47" s="58"/>
      <c r="C47" s="59"/>
      <c r="D47" s="60" t="s">
        <v>426</v>
      </c>
      <c r="E47" s="60" t="s">
        <v>427</v>
      </c>
      <c r="F47" s="60" t="s">
        <v>370</v>
      </c>
      <c r="G47" s="60" t="s">
        <v>427</v>
      </c>
      <c r="H47" s="60"/>
      <c r="I47" s="60"/>
      <c r="J47" s="60"/>
      <c r="K47" s="60"/>
      <c r="L47" s="61"/>
      <c r="M47" s="61"/>
      <c r="N47" s="57"/>
    </row>
    <row r="48" spans="1:14" ht="15">
      <c r="A48" s="57">
        <v>47</v>
      </c>
      <c r="B48" s="58">
        <v>43223</v>
      </c>
      <c r="C48" s="59"/>
      <c r="D48" s="60" t="s">
        <v>426</v>
      </c>
      <c r="E48" s="60" t="s">
        <v>428</v>
      </c>
      <c r="F48" s="60" t="s">
        <v>370</v>
      </c>
      <c r="G48" s="60" t="s">
        <v>428</v>
      </c>
      <c r="H48" s="60" t="s">
        <v>544</v>
      </c>
      <c r="I48" s="60">
        <v>4</v>
      </c>
      <c r="J48" s="60">
        <v>2</v>
      </c>
      <c r="K48" s="60" t="s">
        <v>539</v>
      </c>
      <c r="L48" s="61">
        <v>8</v>
      </c>
      <c r="M48" s="61">
        <v>0</v>
      </c>
      <c r="N48" s="57" t="s">
        <v>574</v>
      </c>
    </row>
    <row r="49" spans="1:14" ht="15">
      <c r="A49" s="57">
        <v>48</v>
      </c>
      <c r="B49" s="58"/>
      <c r="C49" s="59"/>
      <c r="D49" s="60" t="s">
        <v>426</v>
      </c>
      <c r="E49" s="60" t="s">
        <v>429</v>
      </c>
      <c r="F49" s="60" t="s">
        <v>370</v>
      </c>
      <c r="G49" s="60" t="s">
        <v>429</v>
      </c>
      <c r="H49" s="60"/>
      <c r="I49" s="60"/>
      <c r="J49" s="60"/>
      <c r="K49" s="60"/>
      <c r="L49" s="61"/>
      <c r="M49" s="61"/>
      <c r="N49" s="57"/>
    </row>
    <row r="50" spans="1:14" ht="22.5">
      <c r="A50" s="57">
        <v>49</v>
      </c>
      <c r="B50" s="58"/>
      <c r="C50" s="59"/>
      <c r="D50" s="60" t="s">
        <v>426</v>
      </c>
      <c r="E50" s="60" t="s">
        <v>430</v>
      </c>
      <c r="F50" s="60" t="s">
        <v>370</v>
      </c>
      <c r="G50" s="60" t="s">
        <v>430</v>
      </c>
      <c r="H50" s="60"/>
      <c r="I50" s="60"/>
      <c r="J50" s="60"/>
      <c r="K50" s="60"/>
      <c r="L50" s="61"/>
      <c r="M50" s="61"/>
      <c r="N50" s="57"/>
    </row>
    <row r="51" spans="1:14" ht="15">
      <c r="A51" s="57">
        <v>50</v>
      </c>
      <c r="B51" s="58"/>
      <c r="C51" s="59"/>
      <c r="D51" s="60" t="s">
        <v>431</v>
      </c>
      <c r="E51" s="60" t="s">
        <v>432</v>
      </c>
      <c r="F51" s="60" t="s">
        <v>370</v>
      </c>
      <c r="G51" s="60" t="s">
        <v>432</v>
      </c>
      <c r="H51" s="60"/>
      <c r="I51" s="60"/>
      <c r="J51" s="60"/>
      <c r="K51" s="60"/>
      <c r="L51" s="61"/>
      <c r="M51" s="61"/>
      <c r="N51" s="57"/>
    </row>
    <row r="52" spans="1:14" ht="15">
      <c r="A52" s="57">
        <v>51</v>
      </c>
      <c r="B52" s="58"/>
      <c r="C52" s="59"/>
      <c r="D52" s="60" t="s">
        <v>433</v>
      </c>
      <c r="E52" s="60" t="s">
        <v>434</v>
      </c>
      <c r="F52" s="60" t="s">
        <v>370</v>
      </c>
      <c r="G52" s="60" t="s">
        <v>434</v>
      </c>
      <c r="H52" s="60"/>
      <c r="I52" s="60"/>
      <c r="J52" s="60"/>
      <c r="K52" s="60"/>
      <c r="L52" s="61"/>
      <c r="M52" s="61"/>
      <c r="N52" s="57"/>
    </row>
    <row r="53" spans="1:14" ht="15">
      <c r="A53" s="62">
        <v>52</v>
      </c>
      <c r="B53" s="58">
        <v>43171</v>
      </c>
      <c r="C53" s="59"/>
      <c r="D53" s="60" t="s">
        <v>433</v>
      </c>
      <c r="E53" s="60" t="s">
        <v>435</v>
      </c>
      <c r="F53" s="60" t="s">
        <v>370</v>
      </c>
      <c r="G53" s="60" t="s">
        <v>435</v>
      </c>
      <c r="H53" s="60" t="s">
        <v>541</v>
      </c>
      <c r="I53" s="60">
        <v>4</v>
      </c>
      <c r="J53" s="60">
        <v>1</v>
      </c>
      <c r="K53" s="60" t="s">
        <v>539</v>
      </c>
      <c r="L53" s="61">
        <v>13</v>
      </c>
      <c r="M53" s="61">
        <v>0</v>
      </c>
      <c r="N53" s="62" t="s">
        <v>575</v>
      </c>
    </row>
    <row r="54" spans="1:14" ht="15">
      <c r="A54" s="57">
        <v>53</v>
      </c>
      <c r="B54" s="58"/>
      <c r="C54" s="59"/>
      <c r="D54" s="60" t="s">
        <v>37</v>
      </c>
      <c r="E54" s="60" t="s">
        <v>436</v>
      </c>
      <c r="F54" s="60" t="s">
        <v>370</v>
      </c>
      <c r="G54" s="60" t="s">
        <v>436</v>
      </c>
      <c r="H54" s="60"/>
      <c r="I54" s="60"/>
      <c r="J54" s="60"/>
      <c r="K54" s="60"/>
      <c r="L54" s="61"/>
      <c r="M54" s="61"/>
      <c r="N54" s="57"/>
    </row>
    <row r="55" spans="1:14" ht="15">
      <c r="A55" s="57">
        <v>54</v>
      </c>
      <c r="B55" s="58"/>
      <c r="C55" s="59"/>
      <c r="D55" s="60" t="s">
        <v>37</v>
      </c>
      <c r="E55" s="60" t="s">
        <v>437</v>
      </c>
      <c r="F55" s="60" t="s">
        <v>370</v>
      </c>
      <c r="G55" s="60" t="s">
        <v>437</v>
      </c>
      <c r="H55" s="60"/>
      <c r="I55" s="60"/>
      <c r="J55" s="60"/>
      <c r="K55" s="60"/>
      <c r="L55" s="61"/>
      <c r="M55" s="61"/>
      <c r="N55" s="57"/>
    </row>
    <row r="56" spans="1:14" ht="15">
      <c r="A56" s="57">
        <v>55</v>
      </c>
      <c r="B56" s="58"/>
      <c r="C56" s="59"/>
      <c r="D56" s="60" t="s">
        <v>37</v>
      </c>
      <c r="E56" s="60" t="s">
        <v>438</v>
      </c>
      <c r="F56" s="60" t="s">
        <v>370</v>
      </c>
      <c r="G56" s="60" t="s">
        <v>438</v>
      </c>
      <c r="H56" s="60"/>
      <c r="I56" s="60"/>
      <c r="J56" s="60"/>
      <c r="K56" s="60"/>
      <c r="L56" s="61"/>
      <c r="M56" s="61"/>
      <c r="N56" s="57"/>
    </row>
    <row r="57" spans="1:14" ht="15">
      <c r="A57" s="57">
        <v>56</v>
      </c>
      <c r="B57" s="58">
        <v>43257</v>
      </c>
      <c r="C57" s="59"/>
      <c r="D57" s="60" t="s">
        <v>74</v>
      </c>
      <c r="E57" s="60" t="s">
        <v>576</v>
      </c>
      <c r="F57" s="60" t="s">
        <v>370</v>
      </c>
      <c r="G57" s="60" t="s">
        <v>576</v>
      </c>
      <c r="H57" s="60" t="s">
        <v>568</v>
      </c>
      <c r="I57" s="60">
        <v>4</v>
      </c>
      <c r="J57" s="60">
        <v>4</v>
      </c>
      <c r="K57" s="60">
        <v>0</v>
      </c>
      <c r="L57" s="61">
        <v>11</v>
      </c>
      <c r="M57" s="61">
        <v>4</v>
      </c>
      <c r="N57" s="57"/>
    </row>
    <row r="58" spans="1:14" ht="15">
      <c r="A58" s="62">
        <v>57</v>
      </c>
      <c r="B58" s="58">
        <v>43152</v>
      </c>
      <c r="C58" s="59"/>
      <c r="D58" s="60" t="s">
        <v>74</v>
      </c>
      <c r="E58" s="60" t="s">
        <v>439</v>
      </c>
      <c r="F58" s="60" t="s">
        <v>370</v>
      </c>
      <c r="G58" s="60" t="s">
        <v>439</v>
      </c>
      <c r="H58" s="60" t="s">
        <v>541</v>
      </c>
      <c r="I58" s="60">
        <v>2</v>
      </c>
      <c r="J58" s="60">
        <v>2</v>
      </c>
      <c r="K58" s="60" t="s">
        <v>539</v>
      </c>
      <c r="L58" s="61">
        <v>18</v>
      </c>
      <c r="M58" s="61">
        <v>5</v>
      </c>
      <c r="N58" s="62" t="s">
        <v>577</v>
      </c>
    </row>
    <row r="59" spans="1:14" ht="15">
      <c r="A59" s="57">
        <v>58</v>
      </c>
      <c r="B59" s="58"/>
      <c r="C59" s="59"/>
      <c r="D59" s="60" t="s">
        <v>74</v>
      </c>
      <c r="E59" s="60" t="s">
        <v>440</v>
      </c>
      <c r="F59" s="60" t="s">
        <v>370</v>
      </c>
      <c r="G59" s="60" t="s">
        <v>440</v>
      </c>
      <c r="H59" s="60"/>
      <c r="I59" s="60"/>
      <c r="J59" s="60"/>
      <c r="K59" s="60"/>
      <c r="L59" s="61"/>
      <c r="M59" s="61"/>
      <c r="N59" s="57"/>
    </row>
    <row r="60" spans="1:14" ht="15">
      <c r="A60" s="62">
        <v>59</v>
      </c>
      <c r="B60" s="58">
        <v>43172</v>
      </c>
      <c r="C60" s="59"/>
      <c r="D60" s="60" t="s">
        <v>74</v>
      </c>
      <c r="E60" s="60" t="s">
        <v>441</v>
      </c>
      <c r="F60" s="60" t="s">
        <v>370</v>
      </c>
      <c r="G60" s="60" t="s">
        <v>441</v>
      </c>
      <c r="H60" s="60" t="s">
        <v>538</v>
      </c>
      <c r="I60" s="60">
        <v>2</v>
      </c>
      <c r="J60" s="60" t="s">
        <v>539</v>
      </c>
      <c r="K60" s="60" t="s">
        <v>539</v>
      </c>
      <c r="L60" s="61">
        <v>5</v>
      </c>
      <c r="M60" s="61">
        <v>0</v>
      </c>
      <c r="N60" s="62" t="s">
        <v>578</v>
      </c>
    </row>
    <row r="61" spans="1:14" ht="15">
      <c r="A61" s="62">
        <v>60</v>
      </c>
      <c r="B61" s="58">
        <v>43153</v>
      </c>
      <c r="C61" s="59"/>
      <c r="D61" s="60" t="s">
        <v>74</v>
      </c>
      <c r="E61" s="60" t="s">
        <v>442</v>
      </c>
      <c r="F61" s="60" t="s">
        <v>370</v>
      </c>
      <c r="G61" s="60" t="s">
        <v>442</v>
      </c>
      <c r="H61" s="60" t="s">
        <v>548</v>
      </c>
      <c r="I61" s="60">
        <v>2</v>
      </c>
      <c r="J61" s="60">
        <v>2</v>
      </c>
      <c r="K61" s="60" t="s">
        <v>539</v>
      </c>
      <c r="L61" s="61">
        <v>10</v>
      </c>
      <c r="M61" s="61">
        <v>3</v>
      </c>
      <c r="N61" s="62" t="s">
        <v>579</v>
      </c>
    </row>
    <row r="62" spans="1:14" ht="15">
      <c r="A62" s="57">
        <v>61</v>
      </c>
      <c r="B62" s="58"/>
      <c r="C62" s="59"/>
      <c r="D62" s="60" t="s">
        <v>47</v>
      </c>
      <c r="E62" s="60" t="s">
        <v>443</v>
      </c>
      <c r="F62" s="60" t="s">
        <v>370</v>
      </c>
      <c r="G62" s="60" t="s">
        <v>443</v>
      </c>
      <c r="H62" s="60"/>
      <c r="I62" s="60"/>
      <c r="J62" s="60"/>
      <c r="K62" s="60"/>
      <c r="L62" s="61"/>
      <c r="M62" s="61"/>
      <c r="N62" s="57"/>
    </row>
    <row r="63" spans="1:14" ht="15">
      <c r="A63" s="57">
        <v>62</v>
      </c>
      <c r="B63" s="58"/>
      <c r="C63" s="59"/>
      <c r="D63" s="60" t="s">
        <v>47</v>
      </c>
      <c r="E63" s="60" t="s">
        <v>444</v>
      </c>
      <c r="F63" s="60" t="s">
        <v>370</v>
      </c>
      <c r="G63" s="60" t="s">
        <v>444</v>
      </c>
      <c r="H63" s="60"/>
      <c r="I63" s="60"/>
      <c r="J63" s="60"/>
      <c r="K63" s="60"/>
      <c r="L63" s="61"/>
      <c r="M63" s="61"/>
      <c r="N63" s="57"/>
    </row>
    <row r="64" spans="1:14" ht="15">
      <c r="A64" s="57">
        <v>63</v>
      </c>
      <c r="B64" s="58">
        <v>43196</v>
      </c>
      <c r="C64" s="59"/>
      <c r="D64" s="60" t="s">
        <v>278</v>
      </c>
      <c r="E64" s="60" t="s">
        <v>445</v>
      </c>
      <c r="F64" s="60" t="s">
        <v>370</v>
      </c>
      <c r="G64" s="60" t="s">
        <v>445</v>
      </c>
      <c r="H64" s="60" t="s">
        <v>541</v>
      </c>
      <c r="I64" s="60">
        <v>2</v>
      </c>
      <c r="J64" s="60">
        <v>2</v>
      </c>
      <c r="K64" s="60" t="s">
        <v>539</v>
      </c>
      <c r="L64" s="61">
        <v>27</v>
      </c>
      <c r="M64" s="61">
        <v>0</v>
      </c>
      <c r="N64" s="57" t="s">
        <v>580</v>
      </c>
    </row>
    <row r="65" spans="1:14" ht="15">
      <c r="A65" s="57">
        <v>64</v>
      </c>
      <c r="B65" s="58"/>
      <c r="C65" s="59"/>
      <c r="D65" s="60" t="s">
        <v>278</v>
      </c>
      <c r="E65" s="60" t="s">
        <v>446</v>
      </c>
      <c r="F65" s="60" t="s">
        <v>370</v>
      </c>
      <c r="G65" s="60" t="s">
        <v>446</v>
      </c>
      <c r="H65" s="60"/>
      <c r="I65" s="60"/>
      <c r="J65" s="60"/>
      <c r="K65" s="60"/>
      <c r="L65" s="61"/>
      <c r="M65" s="61"/>
      <c r="N65" s="57"/>
    </row>
    <row r="66" spans="1:14" ht="15">
      <c r="A66" s="57">
        <v>65</v>
      </c>
      <c r="B66" s="58"/>
      <c r="C66" s="59"/>
      <c r="D66" s="60" t="s">
        <v>278</v>
      </c>
      <c r="E66" s="60" t="s">
        <v>447</v>
      </c>
      <c r="F66" s="60" t="s">
        <v>370</v>
      </c>
      <c r="G66" s="60" t="s">
        <v>447</v>
      </c>
      <c r="H66" s="60"/>
      <c r="I66" s="60"/>
      <c r="J66" s="60"/>
      <c r="K66" s="60"/>
      <c r="L66" s="61"/>
      <c r="M66" s="61"/>
      <c r="N66" s="57"/>
    </row>
    <row r="67" spans="1:14" ht="15">
      <c r="A67" s="57">
        <v>66</v>
      </c>
      <c r="B67" s="58"/>
      <c r="C67" s="59"/>
      <c r="D67" s="60" t="s">
        <v>278</v>
      </c>
      <c r="E67" s="60" t="s">
        <v>448</v>
      </c>
      <c r="F67" s="60" t="s">
        <v>370</v>
      </c>
      <c r="G67" s="60" t="s">
        <v>448</v>
      </c>
      <c r="H67" s="60"/>
      <c r="I67" s="60"/>
      <c r="J67" s="60"/>
      <c r="K67" s="60"/>
      <c r="L67" s="61"/>
      <c r="M67" s="61"/>
      <c r="N67" s="57"/>
    </row>
    <row r="68" spans="1:14" ht="15">
      <c r="A68" s="57">
        <v>67</v>
      </c>
      <c r="B68" s="58"/>
      <c r="C68" s="59"/>
      <c r="D68" s="60" t="s">
        <v>278</v>
      </c>
      <c r="E68" s="60" t="s">
        <v>449</v>
      </c>
      <c r="F68" s="60" t="s">
        <v>370</v>
      </c>
      <c r="G68" s="60" t="s">
        <v>449</v>
      </c>
      <c r="H68" s="60"/>
      <c r="I68" s="60"/>
      <c r="J68" s="60"/>
      <c r="K68" s="60"/>
      <c r="L68" s="61"/>
      <c r="M68" s="61"/>
      <c r="N68" s="57"/>
    </row>
    <row r="69" spans="1:14" ht="15">
      <c r="A69" s="57">
        <v>68</v>
      </c>
      <c r="B69" s="58"/>
      <c r="C69" s="59"/>
      <c r="D69" s="60" t="s">
        <v>43</v>
      </c>
      <c r="E69" s="60" t="s">
        <v>450</v>
      </c>
      <c r="F69" s="60" t="s">
        <v>370</v>
      </c>
      <c r="G69" s="60" t="s">
        <v>450</v>
      </c>
      <c r="H69" s="60"/>
      <c r="I69" s="60"/>
      <c r="J69" s="60"/>
      <c r="K69" s="60"/>
      <c r="L69" s="61"/>
      <c r="M69" s="61"/>
      <c r="N69" s="57"/>
    </row>
    <row r="70" spans="1:14" ht="15">
      <c r="A70" s="62">
        <v>69</v>
      </c>
      <c r="B70" s="58">
        <v>43125</v>
      </c>
      <c r="C70" s="59"/>
      <c r="D70" s="60" t="s">
        <v>43</v>
      </c>
      <c r="E70" s="60" t="s">
        <v>451</v>
      </c>
      <c r="F70" s="60" t="s">
        <v>370</v>
      </c>
      <c r="G70" s="60" t="s">
        <v>451</v>
      </c>
      <c r="H70" s="60" t="s">
        <v>452</v>
      </c>
      <c r="I70" s="60">
        <v>1</v>
      </c>
      <c r="J70" s="60">
        <v>1</v>
      </c>
      <c r="K70" s="60">
        <v>0</v>
      </c>
      <c r="L70" s="61">
        <v>2</v>
      </c>
      <c r="M70" s="61">
        <v>0</v>
      </c>
      <c r="N70" s="62" t="s">
        <v>453</v>
      </c>
    </row>
    <row r="71" spans="1:14" ht="15">
      <c r="A71" s="57">
        <v>70</v>
      </c>
      <c r="B71" s="58"/>
      <c r="C71" s="59"/>
      <c r="D71" s="60" t="s">
        <v>67</v>
      </c>
      <c r="E71" s="60" t="s">
        <v>454</v>
      </c>
      <c r="F71" s="60" t="s">
        <v>370</v>
      </c>
      <c r="G71" s="60" t="s">
        <v>454</v>
      </c>
      <c r="H71" s="60"/>
      <c r="I71" s="60"/>
      <c r="J71" s="60"/>
      <c r="K71" s="60"/>
      <c r="L71" s="61"/>
      <c r="M71" s="61"/>
      <c r="N71" s="57"/>
    </row>
    <row r="72" spans="1:14" ht="15">
      <c r="A72" s="62">
        <v>71</v>
      </c>
      <c r="B72" s="58">
        <v>43122</v>
      </c>
      <c r="C72" s="59"/>
      <c r="D72" s="60" t="s">
        <v>67</v>
      </c>
      <c r="E72" s="60" t="s">
        <v>455</v>
      </c>
      <c r="F72" s="60" t="s">
        <v>370</v>
      </c>
      <c r="G72" s="60" t="s">
        <v>455</v>
      </c>
      <c r="H72" s="60" t="s">
        <v>371</v>
      </c>
      <c r="I72" s="60">
        <v>1</v>
      </c>
      <c r="J72" s="60">
        <v>1</v>
      </c>
      <c r="K72" s="60">
        <v>0</v>
      </c>
      <c r="L72" s="61">
        <v>14</v>
      </c>
      <c r="M72" s="61">
        <v>3</v>
      </c>
      <c r="N72" s="62" t="s">
        <v>456</v>
      </c>
    </row>
    <row r="73" spans="1:14" ht="15">
      <c r="A73" s="57">
        <v>72</v>
      </c>
      <c r="B73" s="58"/>
      <c r="C73" s="59"/>
      <c r="D73" s="60" t="s">
        <v>67</v>
      </c>
      <c r="E73" s="60" t="s">
        <v>457</v>
      </c>
      <c r="F73" s="60" t="s">
        <v>370</v>
      </c>
      <c r="G73" s="60" t="s">
        <v>457</v>
      </c>
      <c r="H73" s="60"/>
      <c r="I73" s="60"/>
      <c r="J73" s="60"/>
      <c r="K73" s="60"/>
      <c r="L73" s="61"/>
      <c r="M73" s="61"/>
      <c r="N73" s="57"/>
    </row>
    <row r="74" spans="1:14" ht="15">
      <c r="A74" s="57">
        <v>73</v>
      </c>
      <c r="B74" s="58"/>
      <c r="C74" s="59"/>
      <c r="D74" s="60" t="s">
        <v>67</v>
      </c>
      <c r="E74" s="60" t="s">
        <v>458</v>
      </c>
      <c r="F74" s="60" t="s">
        <v>370</v>
      </c>
      <c r="G74" s="60" t="s">
        <v>458</v>
      </c>
      <c r="H74" s="60"/>
      <c r="I74" s="60"/>
      <c r="J74" s="60"/>
      <c r="K74" s="60"/>
      <c r="L74" s="61"/>
      <c r="M74" s="61"/>
      <c r="N74" s="57"/>
    </row>
    <row r="75" spans="1:14" ht="15">
      <c r="A75" s="57">
        <v>74</v>
      </c>
      <c r="B75" s="58"/>
      <c r="C75" s="59"/>
      <c r="D75" s="60" t="s">
        <v>278</v>
      </c>
      <c r="E75" s="60" t="s">
        <v>459</v>
      </c>
      <c r="F75" s="60" t="s">
        <v>370</v>
      </c>
      <c r="G75" s="60" t="s">
        <v>459</v>
      </c>
      <c r="H75" s="60"/>
      <c r="I75" s="60"/>
      <c r="J75" s="60"/>
      <c r="K75" s="60"/>
      <c r="L75" s="61"/>
      <c r="M75" s="61"/>
      <c r="N75" s="57"/>
    </row>
    <row r="76" spans="1:14" ht="15">
      <c r="A76" s="57">
        <v>75</v>
      </c>
      <c r="B76" s="58"/>
      <c r="C76" s="59"/>
      <c r="D76" s="60" t="s">
        <v>278</v>
      </c>
      <c r="E76" s="60" t="s">
        <v>460</v>
      </c>
      <c r="F76" s="60" t="s">
        <v>370</v>
      </c>
      <c r="G76" s="60" t="s">
        <v>460</v>
      </c>
      <c r="H76" s="60"/>
      <c r="I76" s="60"/>
      <c r="J76" s="60"/>
      <c r="K76" s="60"/>
      <c r="L76" s="61"/>
      <c r="M76" s="61"/>
      <c r="N76" s="57"/>
    </row>
    <row r="77" spans="1:14" ht="15">
      <c r="A77" s="57">
        <v>76</v>
      </c>
      <c r="B77" s="58"/>
      <c r="C77" s="59"/>
      <c r="D77" s="60" t="s">
        <v>278</v>
      </c>
      <c r="E77" s="60" t="s">
        <v>461</v>
      </c>
      <c r="F77" s="60" t="s">
        <v>370</v>
      </c>
      <c r="G77" s="60" t="s">
        <v>461</v>
      </c>
      <c r="H77" s="60"/>
      <c r="I77" s="60"/>
      <c r="J77" s="60"/>
      <c r="K77" s="60"/>
      <c r="L77" s="61"/>
      <c r="M77" s="61"/>
      <c r="N77" s="57"/>
    </row>
    <row r="78" spans="1:14" ht="15">
      <c r="A78" s="57">
        <v>77</v>
      </c>
      <c r="B78" s="58"/>
      <c r="C78" s="59"/>
      <c r="D78" s="60" t="s">
        <v>278</v>
      </c>
      <c r="E78" s="60" t="s">
        <v>462</v>
      </c>
      <c r="F78" s="60" t="s">
        <v>370</v>
      </c>
      <c r="G78" s="60" t="s">
        <v>462</v>
      </c>
      <c r="H78" s="60"/>
      <c r="I78" s="60"/>
      <c r="J78" s="60"/>
      <c r="K78" s="60"/>
      <c r="L78" s="61"/>
      <c r="M78" s="61"/>
      <c r="N78" s="57"/>
    </row>
    <row r="79" spans="1:14" ht="15">
      <c r="A79" s="57">
        <v>78</v>
      </c>
      <c r="B79" s="58">
        <v>43213</v>
      </c>
      <c r="C79" s="59"/>
      <c r="D79" s="60" t="s">
        <v>47</v>
      </c>
      <c r="E79" s="60" t="s">
        <v>463</v>
      </c>
      <c r="F79" s="60" t="s">
        <v>370</v>
      </c>
      <c r="G79" s="60" t="s">
        <v>463</v>
      </c>
      <c r="H79" s="60" t="s">
        <v>548</v>
      </c>
      <c r="I79" s="60">
        <v>4</v>
      </c>
      <c r="J79" s="60">
        <v>1</v>
      </c>
      <c r="K79" s="60" t="s">
        <v>539</v>
      </c>
      <c r="L79" s="61">
        <v>17</v>
      </c>
      <c r="M79" s="61">
        <v>2</v>
      </c>
      <c r="N79" s="57" t="s">
        <v>581</v>
      </c>
    </row>
    <row r="80" spans="1:14" ht="15">
      <c r="A80" s="57">
        <v>79</v>
      </c>
      <c r="B80" s="58"/>
      <c r="C80" s="59"/>
      <c r="D80" s="60" t="s">
        <v>47</v>
      </c>
      <c r="E80" s="60" t="s">
        <v>464</v>
      </c>
      <c r="F80" s="60" t="s">
        <v>370</v>
      </c>
      <c r="G80" s="60" t="s">
        <v>464</v>
      </c>
      <c r="H80" s="60"/>
      <c r="I80" s="60"/>
      <c r="J80" s="60"/>
      <c r="K80" s="60"/>
      <c r="L80" s="61"/>
      <c r="M80" s="61"/>
      <c r="N80" s="57"/>
    </row>
    <row r="81" spans="1:14" ht="15">
      <c r="A81" s="62">
        <v>80</v>
      </c>
      <c r="B81" s="58">
        <v>43150</v>
      </c>
      <c r="C81" s="59"/>
      <c r="D81" s="60" t="s">
        <v>426</v>
      </c>
      <c r="E81" s="60" t="s">
        <v>465</v>
      </c>
      <c r="F81" s="60" t="s">
        <v>370</v>
      </c>
      <c r="G81" s="60" t="s">
        <v>465</v>
      </c>
      <c r="H81" s="60" t="s">
        <v>541</v>
      </c>
      <c r="I81" s="60">
        <v>2</v>
      </c>
      <c r="J81" s="60">
        <v>1</v>
      </c>
      <c r="K81" s="60" t="s">
        <v>539</v>
      </c>
      <c r="L81" s="61">
        <v>12</v>
      </c>
      <c r="M81" s="61">
        <v>0</v>
      </c>
      <c r="N81" s="62" t="s">
        <v>582</v>
      </c>
    </row>
    <row r="82" spans="1:14" ht="15">
      <c r="A82" s="57">
        <v>81</v>
      </c>
      <c r="B82" s="58"/>
      <c r="C82" s="59"/>
      <c r="D82" s="60" t="s">
        <v>74</v>
      </c>
      <c r="E82" s="60" t="s">
        <v>466</v>
      </c>
      <c r="F82" s="60" t="s">
        <v>370</v>
      </c>
      <c r="G82" s="60" t="s">
        <v>466</v>
      </c>
      <c r="H82" s="60"/>
      <c r="I82" s="60"/>
      <c r="J82" s="60"/>
      <c r="K82" s="60"/>
      <c r="L82" s="61"/>
      <c r="M82" s="61"/>
      <c r="N82" s="57"/>
    </row>
    <row r="83" spans="1:14" ht="15">
      <c r="A83" s="57">
        <v>82</v>
      </c>
      <c r="B83" s="58"/>
      <c r="C83" s="59"/>
      <c r="D83" s="60" t="s">
        <v>74</v>
      </c>
      <c r="E83" s="60" t="s">
        <v>467</v>
      </c>
      <c r="F83" s="60" t="s">
        <v>370</v>
      </c>
      <c r="G83" s="60" t="s">
        <v>467</v>
      </c>
      <c r="H83" s="60"/>
      <c r="I83" s="60"/>
      <c r="J83" s="60"/>
      <c r="K83" s="60"/>
      <c r="L83" s="61"/>
      <c r="M83" s="61"/>
      <c r="N83" s="57"/>
    </row>
    <row r="84" spans="1:14" ht="15">
      <c r="A84" s="57">
        <v>83</v>
      </c>
      <c r="B84" s="58"/>
      <c r="C84" s="59"/>
      <c r="D84" s="60" t="s">
        <v>74</v>
      </c>
      <c r="E84" s="60" t="s">
        <v>468</v>
      </c>
      <c r="F84" s="60" t="s">
        <v>370</v>
      </c>
      <c r="G84" s="60" t="s">
        <v>468</v>
      </c>
      <c r="H84" s="60"/>
      <c r="I84" s="60"/>
      <c r="J84" s="60"/>
      <c r="K84" s="60"/>
      <c r="L84" s="61"/>
      <c r="M84" s="61"/>
      <c r="N84" s="57"/>
    </row>
    <row r="85" spans="1:14" ht="15">
      <c r="A85" s="57">
        <v>84</v>
      </c>
      <c r="B85" s="58"/>
      <c r="C85" s="59"/>
      <c r="D85" s="60" t="s">
        <v>74</v>
      </c>
      <c r="E85" s="60" t="s">
        <v>469</v>
      </c>
      <c r="F85" s="60" t="s">
        <v>370</v>
      </c>
      <c r="G85" s="60" t="s">
        <v>469</v>
      </c>
      <c r="H85" s="60"/>
      <c r="I85" s="60"/>
      <c r="J85" s="60"/>
      <c r="K85" s="60"/>
      <c r="L85" s="61"/>
      <c r="M85" s="61"/>
      <c r="N85" s="57"/>
    </row>
    <row r="86" spans="1:14" ht="15">
      <c r="A86" s="57">
        <v>85</v>
      </c>
      <c r="B86" s="58">
        <v>43258</v>
      </c>
      <c r="C86" s="59"/>
      <c r="D86" s="60" t="s">
        <v>74</v>
      </c>
      <c r="E86" s="60" t="s">
        <v>470</v>
      </c>
      <c r="F86" s="60" t="s">
        <v>370</v>
      </c>
      <c r="G86" s="60" t="s">
        <v>470</v>
      </c>
      <c r="H86" s="60" t="s">
        <v>547</v>
      </c>
      <c r="I86" s="60">
        <v>2</v>
      </c>
      <c r="J86" s="60">
        <v>3</v>
      </c>
      <c r="K86" s="60">
        <v>0</v>
      </c>
      <c r="L86" s="61">
        <v>11</v>
      </c>
      <c r="M86" s="61">
        <v>3</v>
      </c>
      <c r="N86" s="57"/>
    </row>
    <row r="87" spans="1:14" ht="15">
      <c r="A87" s="57">
        <v>86</v>
      </c>
      <c r="B87" s="58">
        <v>43199</v>
      </c>
      <c r="C87" s="59"/>
      <c r="D87" s="60" t="s">
        <v>74</v>
      </c>
      <c r="E87" s="60" t="s">
        <v>471</v>
      </c>
      <c r="F87" s="60" t="s">
        <v>370</v>
      </c>
      <c r="G87" s="60" t="s">
        <v>471</v>
      </c>
      <c r="H87" s="60" t="s">
        <v>569</v>
      </c>
      <c r="I87" s="60">
        <v>4</v>
      </c>
      <c r="J87" s="60">
        <v>2</v>
      </c>
      <c r="K87" s="60" t="s">
        <v>539</v>
      </c>
      <c r="L87" s="61">
        <v>1</v>
      </c>
      <c r="M87" s="61">
        <v>0</v>
      </c>
      <c r="N87" s="57" t="s">
        <v>583</v>
      </c>
    </row>
    <row r="88" spans="1:14" ht="15">
      <c r="A88" s="57">
        <v>87</v>
      </c>
      <c r="B88" s="58"/>
      <c r="C88" s="59"/>
      <c r="D88" s="60" t="s">
        <v>472</v>
      </c>
      <c r="E88" s="60" t="s">
        <v>473</v>
      </c>
      <c r="F88" s="60" t="s">
        <v>370</v>
      </c>
      <c r="G88" s="60" t="s">
        <v>473</v>
      </c>
      <c r="H88" s="60"/>
      <c r="I88" s="60"/>
      <c r="J88" s="60"/>
      <c r="K88" s="60"/>
      <c r="L88" s="61"/>
      <c r="M88" s="61"/>
      <c r="N88" s="57"/>
    </row>
    <row r="89" spans="1:14" ht="15">
      <c r="A89" s="57">
        <v>88</v>
      </c>
      <c r="B89" s="58"/>
      <c r="C89" s="59"/>
      <c r="D89" s="60" t="s">
        <v>472</v>
      </c>
      <c r="E89" s="60" t="s">
        <v>474</v>
      </c>
      <c r="F89" s="60" t="s">
        <v>370</v>
      </c>
      <c r="G89" s="60" t="s">
        <v>474</v>
      </c>
      <c r="H89" s="60"/>
      <c r="I89" s="60"/>
      <c r="J89" s="60"/>
      <c r="K89" s="60"/>
      <c r="L89" s="61"/>
      <c r="M89" s="61"/>
      <c r="N89" s="57"/>
    </row>
    <row r="90" spans="1:14" ht="15">
      <c r="A90" s="57">
        <v>89</v>
      </c>
      <c r="B90" s="58"/>
      <c r="C90" s="59"/>
      <c r="D90" s="60" t="s">
        <v>472</v>
      </c>
      <c r="E90" s="60" t="s">
        <v>475</v>
      </c>
      <c r="F90" s="60" t="s">
        <v>370</v>
      </c>
      <c r="G90" s="60" t="s">
        <v>475</v>
      </c>
      <c r="H90" s="60"/>
      <c r="I90" s="60"/>
      <c r="J90" s="60"/>
      <c r="K90" s="60"/>
      <c r="L90" s="61"/>
      <c r="M90" s="61"/>
      <c r="N90" s="57"/>
    </row>
    <row r="91" spans="1:14" ht="15">
      <c r="A91" s="57">
        <v>90</v>
      </c>
      <c r="B91" s="58"/>
      <c r="C91" s="59"/>
      <c r="D91" s="60" t="s">
        <v>472</v>
      </c>
      <c r="E91" s="60" t="s">
        <v>476</v>
      </c>
      <c r="F91" s="60" t="s">
        <v>370</v>
      </c>
      <c r="G91" s="60" t="s">
        <v>476</v>
      </c>
      <c r="H91" s="60"/>
      <c r="I91" s="60"/>
      <c r="J91" s="60"/>
      <c r="K91" s="60"/>
      <c r="L91" s="61"/>
      <c r="M91" s="61"/>
      <c r="N91" s="57"/>
    </row>
    <row r="92" spans="1:14" ht="15">
      <c r="A92" s="57">
        <v>91</v>
      </c>
      <c r="B92" s="58"/>
      <c r="C92" s="59"/>
      <c r="D92" s="60" t="s">
        <v>472</v>
      </c>
      <c r="E92" s="60" t="s">
        <v>477</v>
      </c>
      <c r="F92" s="60" t="s">
        <v>370</v>
      </c>
      <c r="G92" s="60" t="s">
        <v>477</v>
      </c>
      <c r="H92" s="60"/>
      <c r="I92" s="60"/>
      <c r="J92" s="60"/>
      <c r="K92" s="60"/>
      <c r="L92" s="61"/>
      <c r="M92" s="61"/>
      <c r="N92" s="57"/>
    </row>
    <row r="93" spans="1:14" ht="15">
      <c r="A93" s="57">
        <v>92</v>
      </c>
      <c r="B93" s="58"/>
      <c r="C93" s="59"/>
      <c r="D93" s="60" t="s">
        <v>472</v>
      </c>
      <c r="E93" s="60" t="s">
        <v>478</v>
      </c>
      <c r="F93" s="60" t="s">
        <v>370</v>
      </c>
      <c r="G93" s="60" t="s">
        <v>478</v>
      </c>
      <c r="H93" s="60"/>
      <c r="I93" s="60"/>
      <c r="J93" s="60"/>
      <c r="K93" s="60"/>
      <c r="L93" s="61"/>
      <c r="M93" s="61"/>
      <c r="N93" s="57"/>
    </row>
    <row r="94" spans="1:14" ht="15">
      <c r="A94" s="57">
        <v>93</v>
      </c>
      <c r="B94" s="58">
        <v>43213</v>
      </c>
      <c r="C94" s="59"/>
      <c r="D94" s="60" t="s">
        <v>278</v>
      </c>
      <c r="E94" s="60" t="s">
        <v>479</v>
      </c>
      <c r="F94" s="60" t="s">
        <v>370</v>
      </c>
      <c r="G94" s="60" t="s">
        <v>479</v>
      </c>
      <c r="H94" s="60" t="s">
        <v>569</v>
      </c>
      <c r="I94" s="60">
        <v>4</v>
      </c>
      <c r="J94" s="60">
        <v>2</v>
      </c>
      <c r="K94" s="60" t="s">
        <v>539</v>
      </c>
      <c r="L94" s="61">
        <v>2</v>
      </c>
      <c r="M94" s="61">
        <v>0</v>
      </c>
      <c r="N94" s="57" t="s">
        <v>584</v>
      </c>
    </row>
    <row r="95" spans="1:14" ht="15">
      <c r="A95" s="57">
        <v>94</v>
      </c>
      <c r="B95" s="58"/>
      <c r="C95" s="59"/>
      <c r="D95" s="60" t="s">
        <v>34</v>
      </c>
      <c r="E95" s="60" t="s">
        <v>480</v>
      </c>
      <c r="F95" s="60" t="s">
        <v>370</v>
      </c>
      <c r="G95" s="60" t="s">
        <v>480</v>
      </c>
      <c r="H95" s="60"/>
      <c r="I95" s="60"/>
      <c r="J95" s="60"/>
      <c r="K95" s="60"/>
      <c r="L95" s="61"/>
      <c r="M95" s="61"/>
      <c r="N95" s="57"/>
    </row>
    <row r="96" spans="1:14" ht="15">
      <c r="A96" s="57">
        <v>95</v>
      </c>
      <c r="B96" s="58"/>
      <c r="C96" s="59"/>
      <c r="D96" s="60" t="s">
        <v>74</v>
      </c>
      <c r="E96" s="60" t="s">
        <v>481</v>
      </c>
      <c r="F96" s="60" t="s">
        <v>370</v>
      </c>
      <c r="G96" s="60" t="s">
        <v>481</v>
      </c>
      <c r="H96" s="60"/>
      <c r="I96" s="60"/>
      <c r="J96" s="60"/>
      <c r="K96" s="60"/>
      <c r="L96" s="61"/>
      <c r="M96" s="61"/>
      <c r="N96" s="57"/>
    </row>
    <row r="97" spans="1:14" ht="15">
      <c r="A97" s="57">
        <v>96</v>
      </c>
      <c r="B97" s="58"/>
      <c r="C97" s="59"/>
      <c r="D97" s="60" t="s">
        <v>472</v>
      </c>
      <c r="E97" s="60" t="s">
        <v>482</v>
      </c>
      <c r="F97" s="60" t="s">
        <v>370</v>
      </c>
      <c r="G97" s="60" t="s">
        <v>482</v>
      </c>
      <c r="H97" s="60"/>
      <c r="I97" s="60"/>
      <c r="J97" s="60"/>
      <c r="K97" s="60"/>
      <c r="L97" s="61"/>
      <c r="M97" s="61"/>
      <c r="N97" s="57"/>
    </row>
    <row r="98" spans="1:14" ht="15">
      <c r="A98" s="57">
        <v>97</v>
      </c>
      <c r="B98" s="58"/>
      <c r="C98" s="59"/>
      <c r="D98" s="60" t="s">
        <v>396</v>
      </c>
      <c r="E98" s="60" t="s">
        <v>483</v>
      </c>
      <c r="F98" s="60" t="s">
        <v>370</v>
      </c>
      <c r="G98" s="60" t="s">
        <v>483</v>
      </c>
      <c r="H98" s="60"/>
      <c r="I98" s="60"/>
      <c r="J98" s="60"/>
      <c r="K98" s="60"/>
      <c r="L98" s="61"/>
      <c r="M98" s="61"/>
      <c r="N98" s="57"/>
    </row>
    <row r="99" spans="1:14" ht="15">
      <c r="A99" s="62">
        <v>98</v>
      </c>
      <c r="B99" s="58">
        <v>43173</v>
      </c>
      <c r="C99" s="59"/>
      <c r="D99" s="60" t="s">
        <v>409</v>
      </c>
      <c r="E99" s="60" t="s">
        <v>484</v>
      </c>
      <c r="F99" s="60" t="s">
        <v>370</v>
      </c>
      <c r="G99" s="60" t="s">
        <v>484</v>
      </c>
      <c r="H99" s="60" t="s">
        <v>541</v>
      </c>
      <c r="I99" s="60">
        <v>4</v>
      </c>
      <c r="J99" s="60">
        <v>2</v>
      </c>
      <c r="K99" s="60" t="s">
        <v>539</v>
      </c>
      <c r="L99" s="61">
        <v>11</v>
      </c>
      <c r="M99" s="61">
        <v>0</v>
      </c>
      <c r="N99" s="62" t="s">
        <v>585</v>
      </c>
    </row>
    <row r="100" spans="1:14" ht="15">
      <c r="A100" s="62">
        <v>99</v>
      </c>
      <c r="B100" s="58">
        <v>43179</v>
      </c>
      <c r="C100" s="59"/>
      <c r="D100" s="60" t="s">
        <v>37</v>
      </c>
      <c r="E100" s="60" t="s">
        <v>485</v>
      </c>
      <c r="F100" s="60" t="s">
        <v>370</v>
      </c>
      <c r="G100" s="60" t="s">
        <v>485</v>
      </c>
      <c r="H100" s="60" t="s">
        <v>541</v>
      </c>
      <c r="I100" s="60" t="s">
        <v>539</v>
      </c>
      <c r="J100" s="60">
        <v>3</v>
      </c>
      <c r="K100" s="60" t="s">
        <v>539</v>
      </c>
      <c r="L100" s="61">
        <v>19</v>
      </c>
      <c r="M100" s="61">
        <v>2</v>
      </c>
      <c r="N100" s="62" t="s">
        <v>586</v>
      </c>
    </row>
    <row r="101" spans="1:14" ht="15">
      <c r="A101" s="57">
        <v>100</v>
      </c>
      <c r="B101" s="58"/>
      <c r="C101" s="59"/>
      <c r="D101" s="60" t="s">
        <v>34</v>
      </c>
      <c r="E101" s="60" t="s">
        <v>486</v>
      </c>
      <c r="F101" s="60" t="s">
        <v>370</v>
      </c>
      <c r="G101" s="60" t="s">
        <v>486</v>
      </c>
      <c r="H101" s="60"/>
      <c r="I101" s="60"/>
      <c r="J101" s="60"/>
      <c r="K101" s="60"/>
      <c r="L101" s="61"/>
      <c r="M101" s="61"/>
      <c r="N101" s="57"/>
    </row>
    <row r="102" spans="1:14" ht="15">
      <c r="A102" s="57">
        <v>101</v>
      </c>
      <c r="B102" s="58"/>
      <c r="C102" s="59"/>
      <c r="D102" s="60" t="s">
        <v>278</v>
      </c>
      <c r="E102" s="60" t="s">
        <v>487</v>
      </c>
      <c r="F102" s="60" t="s">
        <v>370</v>
      </c>
      <c r="G102" s="60" t="s">
        <v>487</v>
      </c>
      <c r="H102" s="60"/>
      <c r="I102" s="60"/>
      <c r="J102" s="60"/>
      <c r="K102" s="60"/>
      <c r="L102" s="61"/>
      <c r="M102" s="61"/>
      <c r="N102" s="57"/>
    </row>
    <row r="103" spans="1:14" ht="15">
      <c r="A103" s="57">
        <v>102</v>
      </c>
      <c r="B103" s="58"/>
      <c r="C103" s="59"/>
      <c r="D103" s="60" t="s">
        <v>402</v>
      </c>
      <c r="E103" s="60" t="s">
        <v>488</v>
      </c>
      <c r="F103" s="60" t="s">
        <v>370</v>
      </c>
      <c r="G103" s="60" t="s">
        <v>488</v>
      </c>
      <c r="H103" s="60"/>
      <c r="I103" s="60"/>
      <c r="J103" s="60"/>
      <c r="K103" s="60"/>
      <c r="L103" s="61"/>
      <c r="M103" s="61"/>
      <c r="N103" s="57"/>
    </row>
    <row r="104" spans="1:14" ht="15">
      <c r="A104" s="62">
        <v>103</v>
      </c>
      <c r="B104" s="58">
        <v>43123</v>
      </c>
      <c r="C104" s="59"/>
      <c r="D104" s="60" t="s">
        <v>84</v>
      </c>
      <c r="E104" s="60" t="s">
        <v>489</v>
      </c>
      <c r="F104" s="60" t="s">
        <v>370</v>
      </c>
      <c r="G104" s="60" t="s">
        <v>489</v>
      </c>
      <c r="H104" s="60" t="s">
        <v>490</v>
      </c>
      <c r="I104" s="60">
        <v>1</v>
      </c>
      <c r="J104" s="60">
        <v>1</v>
      </c>
      <c r="K104" s="60">
        <v>0</v>
      </c>
      <c r="L104" s="61">
        <v>5</v>
      </c>
      <c r="M104" s="61">
        <v>0</v>
      </c>
      <c r="N104" s="62" t="s">
        <v>491</v>
      </c>
    </row>
    <row r="105" spans="1:14" ht="15">
      <c r="A105" s="57">
        <v>104</v>
      </c>
      <c r="B105" s="58"/>
      <c r="C105" s="59"/>
      <c r="D105" s="60" t="s">
        <v>74</v>
      </c>
      <c r="E105" s="60" t="s">
        <v>492</v>
      </c>
      <c r="F105" s="60" t="s">
        <v>370</v>
      </c>
      <c r="G105" s="60" t="s">
        <v>492</v>
      </c>
      <c r="H105" s="60"/>
      <c r="I105" s="60"/>
      <c r="J105" s="60"/>
      <c r="K105" s="60"/>
      <c r="L105" s="61"/>
      <c r="M105" s="61"/>
      <c r="N105" s="57"/>
    </row>
    <row r="106" spans="1:14" ht="15">
      <c r="A106" s="57">
        <v>105</v>
      </c>
      <c r="B106" s="58">
        <v>43248</v>
      </c>
      <c r="C106" s="59"/>
      <c r="D106" s="60" t="s">
        <v>74</v>
      </c>
      <c r="E106" s="60" t="s">
        <v>493</v>
      </c>
      <c r="F106" s="60" t="s">
        <v>370</v>
      </c>
      <c r="G106" s="60" t="s">
        <v>493</v>
      </c>
      <c r="H106" s="60" t="s">
        <v>389</v>
      </c>
      <c r="I106" s="60">
        <v>4</v>
      </c>
      <c r="J106" s="60">
        <v>2</v>
      </c>
      <c r="K106" s="60" t="s">
        <v>539</v>
      </c>
      <c r="L106" s="61">
        <v>8</v>
      </c>
      <c r="M106" s="61">
        <v>3</v>
      </c>
      <c r="N106" s="57" t="s">
        <v>587</v>
      </c>
    </row>
    <row r="107" spans="1:14" ht="15">
      <c r="A107" s="57">
        <v>106</v>
      </c>
      <c r="B107" s="58"/>
      <c r="C107" s="59"/>
      <c r="D107" s="60" t="s">
        <v>67</v>
      </c>
      <c r="E107" s="60" t="s">
        <v>494</v>
      </c>
      <c r="F107" s="60" t="s">
        <v>370</v>
      </c>
      <c r="G107" s="60" t="s">
        <v>494</v>
      </c>
      <c r="H107" s="60"/>
      <c r="I107" s="60"/>
      <c r="J107" s="60"/>
      <c r="K107" s="60"/>
      <c r="L107" s="61"/>
      <c r="M107" s="61"/>
      <c r="N107" s="57"/>
    </row>
    <row r="108" spans="1:14" ht="15">
      <c r="A108" s="62">
        <v>107</v>
      </c>
      <c r="B108" s="58">
        <v>43133</v>
      </c>
      <c r="C108" s="59"/>
      <c r="D108" s="60" t="s">
        <v>421</v>
      </c>
      <c r="E108" s="60" t="s">
        <v>495</v>
      </c>
      <c r="F108" s="60" t="s">
        <v>370</v>
      </c>
      <c r="G108" s="60" t="s">
        <v>495</v>
      </c>
      <c r="H108" s="60" t="s">
        <v>389</v>
      </c>
      <c r="I108" s="60">
        <v>2</v>
      </c>
      <c r="J108" s="60">
        <v>2</v>
      </c>
      <c r="K108" s="60" t="s">
        <v>539</v>
      </c>
      <c r="L108" s="61">
        <v>7</v>
      </c>
      <c r="M108" s="61">
        <v>0</v>
      </c>
      <c r="N108" s="62" t="s">
        <v>588</v>
      </c>
    </row>
    <row r="109" spans="1:14" ht="15">
      <c r="A109" s="57">
        <v>108</v>
      </c>
      <c r="B109" s="58"/>
      <c r="C109" s="59"/>
      <c r="D109" s="60" t="s">
        <v>421</v>
      </c>
      <c r="E109" s="60" t="s">
        <v>496</v>
      </c>
      <c r="F109" s="60" t="s">
        <v>370</v>
      </c>
      <c r="G109" s="60" t="s">
        <v>496</v>
      </c>
      <c r="H109" s="60"/>
      <c r="I109" s="60"/>
      <c r="J109" s="60"/>
      <c r="K109" s="60"/>
      <c r="L109" s="61"/>
      <c r="M109" s="61"/>
      <c r="N109" s="57"/>
    </row>
    <row r="110" spans="1:14" ht="15">
      <c r="A110" s="62">
        <v>109</v>
      </c>
      <c r="B110" s="58">
        <v>43151</v>
      </c>
      <c r="C110" s="59"/>
      <c r="D110" s="60" t="s">
        <v>409</v>
      </c>
      <c r="E110" s="60" t="s">
        <v>497</v>
      </c>
      <c r="F110" s="60" t="s">
        <v>370</v>
      </c>
      <c r="G110" s="60" t="s">
        <v>497</v>
      </c>
      <c r="H110" s="60" t="s">
        <v>398</v>
      </c>
      <c r="I110" s="60">
        <v>2</v>
      </c>
      <c r="J110" s="60">
        <v>2</v>
      </c>
      <c r="K110" s="60" t="s">
        <v>539</v>
      </c>
      <c r="L110" s="61">
        <v>6</v>
      </c>
      <c r="M110" s="61">
        <v>0</v>
      </c>
      <c r="N110" s="62" t="s">
        <v>589</v>
      </c>
    </row>
    <row r="111" spans="1:14" ht="15">
      <c r="A111" s="57">
        <v>110</v>
      </c>
      <c r="B111" s="58"/>
      <c r="C111" s="59"/>
      <c r="D111" s="60" t="s">
        <v>409</v>
      </c>
      <c r="E111" s="60" t="s">
        <v>498</v>
      </c>
      <c r="F111" s="60" t="s">
        <v>370</v>
      </c>
      <c r="G111" s="60" t="s">
        <v>498</v>
      </c>
      <c r="H111" s="60"/>
      <c r="I111" s="60"/>
      <c r="J111" s="60"/>
      <c r="K111" s="60"/>
      <c r="L111" s="61"/>
      <c r="M111" s="61"/>
      <c r="N111" s="57"/>
    </row>
    <row r="112" spans="1:14" ht="15">
      <c r="A112" s="57">
        <v>111</v>
      </c>
      <c r="B112" s="58"/>
      <c r="C112" s="59"/>
      <c r="D112" s="60" t="s">
        <v>74</v>
      </c>
      <c r="E112" s="60" t="s">
        <v>499</v>
      </c>
      <c r="F112" s="60" t="s">
        <v>370</v>
      </c>
      <c r="G112" s="60" t="s">
        <v>499</v>
      </c>
      <c r="H112" s="60"/>
      <c r="I112" s="60"/>
      <c r="J112" s="60"/>
      <c r="K112" s="60"/>
      <c r="L112" s="61"/>
      <c r="M112" s="61"/>
      <c r="N112" s="57"/>
    </row>
    <row r="113" spans="1:14" ht="15">
      <c r="A113" s="57">
        <v>112</v>
      </c>
      <c r="B113" s="58">
        <v>43250</v>
      </c>
      <c r="C113" s="59"/>
      <c r="D113" s="60" t="s">
        <v>74</v>
      </c>
      <c r="E113" s="60" t="s">
        <v>500</v>
      </c>
      <c r="F113" s="60" t="s">
        <v>370</v>
      </c>
      <c r="G113" s="60" t="s">
        <v>500</v>
      </c>
      <c r="H113" s="60" t="s">
        <v>389</v>
      </c>
      <c r="I113" s="60">
        <v>2</v>
      </c>
      <c r="J113" s="60">
        <v>1</v>
      </c>
      <c r="K113" s="60" t="s">
        <v>539</v>
      </c>
      <c r="L113" s="61">
        <v>9</v>
      </c>
      <c r="M113" s="61">
        <v>5</v>
      </c>
      <c r="N113" s="57" t="s">
        <v>590</v>
      </c>
    </row>
    <row r="114" spans="1:14" ht="15">
      <c r="A114" s="57">
        <v>113</v>
      </c>
      <c r="B114" s="58"/>
      <c r="C114" s="59"/>
      <c r="D114" s="60" t="s">
        <v>74</v>
      </c>
      <c r="E114" s="60" t="s">
        <v>501</v>
      </c>
      <c r="F114" s="60" t="s">
        <v>370</v>
      </c>
      <c r="G114" s="60" t="s">
        <v>501</v>
      </c>
      <c r="H114" s="60"/>
      <c r="I114" s="60"/>
      <c r="J114" s="60"/>
      <c r="K114" s="60"/>
      <c r="L114" s="61"/>
      <c r="M114" s="61"/>
      <c r="N114" s="57"/>
    </row>
    <row r="115" spans="1:14" ht="15">
      <c r="A115" s="62">
        <v>114</v>
      </c>
      <c r="B115" s="58">
        <v>43157</v>
      </c>
      <c r="C115" s="59"/>
      <c r="D115" s="60" t="s">
        <v>402</v>
      </c>
      <c r="E115" s="60" t="s">
        <v>502</v>
      </c>
      <c r="F115" s="60" t="s">
        <v>370</v>
      </c>
      <c r="G115" s="60" t="s">
        <v>502</v>
      </c>
      <c r="H115" s="60" t="s">
        <v>541</v>
      </c>
      <c r="I115" s="60">
        <v>2</v>
      </c>
      <c r="J115" s="60">
        <v>2</v>
      </c>
      <c r="K115" s="60" t="s">
        <v>539</v>
      </c>
      <c r="L115" s="61">
        <v>6</v>
      </c>
      <c r="M115" s="61">
        <v>2</v>
      </c>
      <c r="N115" s="62" t="s">
        <v>591</v>
      </c>
    </row>
    <row r="116" spans="1:14" ht="15">
      <c r="A116" s="57">
        <v>115</v>
      </c>
      <c r="B116" s="58"/>
      <c r="C116" s="59"/>
      <c r="D116" s="60" t="s">
        <v>402</v>
      </c>
      <c r="E116" s="60" t="s">
        <v>503</v>
      </c>
      <c r="F116" s="60" t="s">
        <v>370</v>
      </c>
      <c r="G116" s="60" t="s">
        <v>503</v>
      </c>
      <c r="H116" s="60"/>
      <c r="I116" s="60"/>
      <c r="J116" s="60"/>
      <c r="K116" s="60"/>
      <c r="L116" s="61"/>
      <c r="M116" s="61"/>
      <c r="N116" s="57"/>
    </row>
    <row r="117" spans="1:14" ht="15">
      <c r="A117" s="57">
        <v>116</v>
      </c>
      <c r="B117" s="58">
        <v>43245</v>
      </c>
      <c r="C117" s="59"/>
      <c r="D117" s="60" t="s">
        <v>402</v>
      </c>
      <c r="E117" s="60" t="s">
        <v>504</v>
      </c>
      <c r="F117" s="60" t="s">
        <v>370</v>
      </c>
      <c r="G117" s="60" t="s">
        <v>504</v>
      </c>
      <c r="H117" s="60" t="s">
        <v>541</v>
      </c>
      <c r="I117" s="60">
        <v>2</v>
      </c>
      <c r="J117" s="60">
        <v>4</v>
      </c>
      <c r="K117" s="60" t="s">
        <v>539</v>
      </c>
      <c r="L117" s="61">
        <v>15</v>
      </c>
      <c r="M117" s="61">
        <v>4</v>
      </c>
      <c r="N117" s="57" t="s">
        <v>592</v>
      </c>
    </row>
    <row r="118" spans="1:14" ht="15">
      <c r="A118" s="62">
        <v>117</v>
      </c>
      <c r="B118" s="58">
        <v>43172</v>
      </c>
      <c r="C118" s="59"/>
      <c r="D118" s="60" t="s">
        <v>74</v>
      </c>
      <c r="E118" s="60" t="s">
        <v>505</v>
      </c>
      <c r="F118" s="60" t="s">
        <v>370</v>
      </c>
      <c r="G118" s="60" t="s">
        <v>505</v>
      </c>
      <c r="H118" s="60" t="s">
        <v>538</v>
      </c>
      <c r="I118" s="60">
        <v>4</v>
      </c>
      <c r="J118" s="60">
        <v>2</v>
      </c>
      <c r="K118" s="60" t="s">
        <v>539</v>
      </c>
      <c r="L118" s="61">
        <v>17</v>
      </c>
      <c r="M118" s="61">
        <v>0</v>
      </c>
      <c r="N118" s="62" t="s">
        <v>593</v>
      </c>
    </row>
    <row r="119" spans="1:14" ht="15">
      <c r="A119" s="62">
        <v>118</v>
      </c>
      <c r="B119" s="58">
        <v>43172</v>
      </c>
      <c r="C119" s="59"/>
      <c r="D119" s="60" t="s">
        <v>74</v>
      </c>
      <c r="E119" s="60" t="s">
        <v>506</v>
      </c>
      <c r="F119" s="60" t="s">
        <v>370</v>
      </c>
      <c r="G119" s="60" t="s">
        <v>506</v>
      </c>
      <c r="H119" s="60" t="s">
        <v>538</v>
      </c>
      <c r="I119" s="60">
        <v>4</v>
      </c>
      <c r="J119" s="60">
        <v>2</v>
      </c>
      <c r="K119" s="60" t="s">
        <v>539</v>
      </c>
      <c r="L119" s="61">
        <v>17</v>
      </c>
      <c r="M119" s="61">
        <v>0</v>
      </c>
      <c r="N119" s="62" t="s">
        <v>593</v>
      </c>
    </row>
    <row r="120" spans="1:14" ht="15">
      <c r="A120" s="57">
        <v>119</v>
      </c>
      <c r="B120" s="58"/>
      <c r="C120" s="59"/>
      <c r="D120" s="60" t="s">
        <v>409</v>
      </c>
      <c r="E120" s="60" t="s">
        <v>507</v>
      </c>
      <c r="F120" s="60" t="s">
        <v>370</v>
      </c>
      <c r="G120" s="60" t="s">
        <v>507</v>
      </c>
      <c r="H120" s="60"/>
      <c r="I120" s="60"/>
      <c r="J120" s="60"/>
      <c r="K120" s="60"/>
      <c r="L120" s="61"/>
      <c r="M120" s="61"/>
      <c r="N120" s="57"/>
    </row>
    <row r="121" spans="1:14" ht="15">
      <c r="A121" s="57">
        <v>120</v>
      </c>
      <c r="B121" s="58"/>
      <c r="C121" s="59"/>
      <c r="D121" s="60" t="s">
        <v>409</v>
      </c>
      <c r="E121" s="60" t="s">
        <v>508</v>
      </c>
      <c r="F121" s="60" t="s">
        <v>370</v>
      </c>
      <c r="G121" s="60" t="s">
        <v>508</v>
      </c>
      <c r="H121" s="60"/>
      <c r="I121" s="60"/>
      <c r="J121" s="60"/>
      <c r="K121" s="60"/>
      <c r="L121" s="61"/>
      <c r="M121" s="61"/>
      <c r="N121" s="57"/>
    </row>
    <row r="122" spans="1:14" ht="15">
      <c r="A122" s="62">
        <v>121</v>
      </c>
      <c r="B122" s="58">
        <v>43181</v>
      </c>
      <c r="C122" s="59"/>
      <c r="D122" s="60" t="s">
        <v>34</v>
      </c>
      <c r="E122" s="60" t="s">
        <v>509</v>
      </c>
      <c r="F122" s="60" t="s">
        <v>370</v>
      </c>
      <c r="G122" s="60" t="s">
        <v>509</v>
      </c>
      <c r="H122" s="60" t="s">
        <v>594</v>
      </c>
      <c r="I122" s="60">
        <v>4</v>
      </c>
      <c r="J122" s="60">
        <v>2</v>
      </c>
      <c r="K122" s="60" t="s">
        <v>539</v>
      </c>
      <c r="L122" s="61">
        <v>9</v>
      </c>
      <c r="M122" s="61">
        <v>4</v>
      </c>
      <c r="N122" s="62" t="s">
        <v>595</v>
      </c>
    </row>
    <row r="123" spans="1:14" ht="15">
      <c r="A123" s="57">
        <v>122</v>
      </c>
      <c r="B123" s="58">
        <v>43220</v>
      </c>
      <c r="C123" s="59"/>
      <c r="D123" s="60" t="s">
        <v>34</v>
      </c>
      <c r="E123" s="60" t="s">
        <v>510</v>
      </c>
      <c r="F123" s="60" t="s">
        <v>370</v>
      </c>
      <c r="G123" s="60" t="s">
        <v>510</v>
      </c>
      <c r="H123" s="60" t="s">
        <v>548</v>
      </c>
      <c r="I123" s="60">
        <v>4</v>
      </c>
      <c r="J123" s="60">
        <v>1</v>
      </c>
      <c r="K123" s="60" t="s">
        <v>539</v>
      </c>
      <c r="L123" s="61">
        <v>12</v>
      </c>
      <c r="M123" s="61">
        <v>2</v>
      </c>
      <c r="N123" s="57" t="s">
        <v>596</v>
      </c>
    </row>
    <row r="124" spans="1:14" ht="15">
      <c r="A124" s="57">
        <v>123</v>
      </c>
      <c r="B124" s="58">
        <v>43220</v>
      </c>
      <c r="C124" s="59"/>
      <c r="D124" s="60" t="s">
        <v>34</v>
      </c>
      <c r="E124" s="60" t="s">
        <v>511</v>
      </c>
      <c r="F124" s="60" t="s">
        <v>370</v>
      </c>
      <c r="G124" s="60" t="s">
        <v>511</v>
      </c>
      <c r="H124" s="60" t="s">
        <v>548</v>
      </c>
      <c r="I124" s="60">
        <v>4</v>
      </c>
      <c r="J124" s="60">
        <v>1</v>
      </c>
      <c r="K124" s="60" t="s">
        <v>539</v>
      </c>
      <c r="L124" s="61">
        <v>22</v>
      </c>
      <c r="M124" s="61">
        <v>2</v>
      </c>
      <c r="N124" s="57" t="s">
        <v>597</v>
      </c>
    </row>
    <row r="125" spans="1:14" ht="15">
      <c r="A125" s="62">
        <v>124</v>
      </c>
      <c r="B125" s="58">
        <v>43172</v>
      </c>
      <c r="C125" s="59"/>
      <c r="D125" s="60" t="s">
        <v>34</v>
      </c>
      <c r="E125" s="60" t="s">
        <v>512</v>
      </c>
      <c r="F125" s="60" t="s">
        <v>370</v>
      </c>
      <c r="G125" s="60" t="s">
        <v>512</v>
      </c>
      <c r="H125" s="60" t="s">
        <v>541</v>
      </c>
      <c r="I125" s="60">
        <v>2</v>
      </c>
      <c r="J125" s="60">
        <v>2</v>
      </c>
      <c r="K125" s="60" t="s">
        <v>539</v>
      </c>
      <c r="L125" s="61">
        <v>11</v>
      </c>
      <c r="M125" s="61">
        <v>0</v>
      </c>
      <c r="N125" s="62" t="s">
        <v>598</v>
      </c>
    </row>
    <row r="126" spans="1:14" ht="15">
      <c r="A126" s="57">
        <v>125</v>
      </c>
      <c r="B126" s="58"/>
      <c r="C126" s="59"/>
      <c r="D126" s="60" t="s">
        <v>426</v>
      </c>
      <c r="E126" s="60" t="s">
        <v>513</v>
      </c>
      <c r="F126" s="60" t="s">
        <v>370</v>
      </c>
      <c r="G126" s="60" t="s">
        <v>513</v>
      </c>
      <c r="H126" s="60"/>
      <c r="I126" s="60"/>
      <c r="J126" s="60"/>
      <c r="K126" s="60"/>
      <c r="L126" s="61"/>
      <c r="M126" s="61"/>
      <c r="N126" s="57"/>
    </row>
    <row r="127" spans="1:14" ht="15">
      <c r="A127" s="57">
        <v>126</v>
      </c>
      <c r="B127" s="58"/>
      <c r="C127" s="59"/>
      <c r="D127" s="60" t="s">
        <v>426</v>
      </c>
      <c r="E127" s="60" t="s">
        <v>514</v>
      </c>
      <c r="F127" s="60" t="s">
        <v>370</v>
      </c>
      <c r="G127" s="60" t="s">
        <v>514</v>
      </c>
      <c r="H127" s="60"/>
      <c r="I127" s="60"/>
      <c r="J127" s="60"/>
      <c r="K127" s="60"/>
      <c r="L127" s="61"/>
      <c r="M127" s="61"/>
      <c r="N127" s="57"/>
    </row>
    <row r="128" spans="1:14" ht="15">
      <c r="A128" s="62">
        <v>127</v>
      </c>
      <c r="B128" s="58">
        <v>43170</v>
      </c>
      <c r="C128" s="59"/>
      <c r="D128" s="60" t="s">
        <v>74</v>
      </c>
      <c r="E128" s="60" t="s">
        <v>515</v>
      </c>
      <c r="F128" s="60" t="s">
        <v>370</v>
      </c>
      <c r="G128" s="60" t="s">
        <v>515</v>
      </c>
      <c r="H128" s="60" t="s">
        <v>360</v>
      </c>
      <c r="I128" s="60">
        <v>2</v>
      </c>
      <c r="J128" s="60">
        <v>4</v>
      </c>
      <c r="K128" s="60" t="s">
        <v>539</v>
      </c>
      <c r="L128" s="61">
        <v>5</v>
      </c>
      <c r="M128" s="61">
        <v>0</v>
      </c>
      <c r="N128" s="62" t="s">
        <v>599</v>
      </c>
    </row>
    <row r="129" spans="1:14" ht="15">
      <c r="A129" s="57">
        <v>128</v>
      </c>
      <c r="B129" s="58"/>
      <c r="C129" s="59"/>
      <c r="D129" s="60" t="s">
        <v>409</v>
      </c>
      <c r="E129" s="60" t="s">
        <v>516</v>
      </c>
      <c r="F129" s="60" t="s">
        <v>370</v>
      </c>
      <c r="G129" s="60" t="s">
        <v>516</v>
      </c>
      <c r="H129" s="60"/>
      <c r="I129" s="60"/>
      <c r="J129" s="60"/>
      <c r="K129" s="60"/>
      <c r="L129" s="61"/>
      <c r="M129" s="61"/>
      <c r="N129" s="57"/>
    </row>
    <row r="130" spans="1:14" ht="15">
      <c r="A130" s="57">
        <v>129</v>
      </c>
      <c r="B130" s="58"/>
      <c r="C130" s="59"/>
      <c r="D130" s="60" t="s">
        <v>37</v>
      </c>
      <c r="E130" s="60" t="s">
        <v>517</v>
      </c>
      <c r="F130" s="60" t="s">
        <v>370</v>
      </c>
      <c r="G130" s="60" t="s">
        <v>517</v>
      </c>
      <c r="H130" s="60"/>
      <c r="I130" s="60"/>
      <c r="J130" s="60"/>
      <c r="K130" s="60"/>
      <c r="L130" s="61"/>
      <c r="M130" s="61"/>
      <c r="N130" s="57"/>
    </row>
    <row r="131" spans="1:14" ht="15">
      <c r="A131" s="57">
        <v>130</v>
      </c>
      <c r="B131" s="58"/>
      <c r="C131" s="59"/>
      <c r="D131" s="60" t="s">
        <v>426</v>
      </c>
      <c r="E131" s="60" t="s">
        <v>518</v>
      </c>
      <c r="F131" s="60" t="s">
        <v>370</v>
      </c>
      <c r="G131" s="60" t="s">
        <v>518</v>
      </c>
      <c r="H131" s="60"/>
      <c r="I131" s="60"/>
      <c r="J131" s="60"/>
      <c r="K131" s="60"/>
      <c r="L131" s="61"/>
      <c r="M131" s="61"/>
      <c r="N131" s="57"/>
    </row>
    <row r="132" spans="1:14" ht="15">
      <c r="A132" s="57">
        <v>131</v>
      </c>
      <c r="B132" s="58"/>
      <c r="C132" s="59"/>
      <c r="D132" s="60" t="s">
        <v>426</v>
      </c>
      <c r="E132" s="60" t="s">
        <v>519</v>
      </c>
      <c r="F132" s="60" t="s">
        <v>370</v>
      </c>
      <c r="G132" s="60" t="s">
        <v>519</v>
      </c>
      <c r="H132" s="60"/>
      <c r="I132" s="60"/>
      <c r="J132" s="60"/>
      <c r="K132" s="60"/>
      <c r="L132" s="61"/>
      <c r="M132" s="61"/>
      <c r="N132" s="57"/>
    </row>
    <row r="133" spans="1:14" ht="15">
      <c r="A133" s="57">
        <v>132</v>
      </c>
      <c r="B133" s="58"/>
      <c r="C133" s="59"/>
      <c r="D133" s="60" t="s">
        <v>426</v>
      </c>
      <c r="E133" s="60" t="s">
        <v>520</v>
      </c>
      <c r="F133" s="60" t="s">
        <v>370</v>
      </c>
      <c r="G133" s="60" t="s">
        <v>520</v>
      </c>
      <c r="H133" s="60"/>
      <c r="I133" s="60"/>
      <c r="J133" s="60"/>
      <c r="K133" s="60"/>
      <c r="L133" s="61"/>
      <c r="M133" s="61"/>
      <c r="N133" s="57"/>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N61"/>
  <sheetViews>
    <sheetView zoomScalePageLayoutView="0" workbookViewId="0" topLeftCell="A1">
      <selection activeCell="H22" sqref="H22"/>
    </sheetView>
  </sheetViews>
  <sheetFormatPr defaultColWidth="0" defaultRowHeight="15" zeroHeight="1"/>
  <cols>
    <col min="1" max="1" width="7.00390625" style="63" bestFit="1" customWidth="1"/>
    <col min="2" max="2" width="10.57421875" style="63" bestFit="1" customWidth="1"/>
    <col min="3" max="3" width="14.57421875" style="63" bestFit="1" customWidth="1"/>
    <col min="4" max="4" width="14.57421875" style="64" bestFit="1" customWidth="1"/>
    <col min="5" max="5" width="30.00390625" style="65" bestFit="1" customWidth="1"/>
    <col min="6" max="6" width="20.8515625" style="64" bestFit="1" customWidth="1"/>
    <col min="7" max="7" width="28.28125" style="64" bestFit="1" customWidth="1"/>
    <col min="8" max="11" width="19.7109375" style="0" customWidth="1"/>
    <col min="12" max="12" width="12.8515625" style="0" bestFit="1" customWidth="1"/>
    <col min="13" max="13" width="13.28125" style="0" bestFit="1" customWidth="1"/>
    <col min="14" max="14" width="11.421875" style="0" customWidth="1"/>
    <col min="15" max="16384" width="11.421875" style="0" hidden="1" customWidth="1"/>
  </cols>
  <sheetData>
    <row r="1" spans="1:14" s="56" customFormat="1" ht="15">
      <c r="A1" s="52" t="s">
        <v>217</v>
      </c>
      <c r="B1" s="52" t="s">
        <v>218</v>
      </c>
      <c r="C1" s="53" t="s">
        <v>219</v>
      </c>
      <c r="D1" s="53" t="s">
        <v>220</v>
      </c>
      <c r="E1" s="54" t="s">
        <v>221</v>
      </c>
      <c r="F1" s="55" t="s">
        <v>222</v>
      </c>
      <c r="G1" s="55" t="s">
        <v>223</v>
      </c>
      <c r="H1" s="55" t="s">
        <v>224</v>
      </c>
      <c r="I1" s="55" t="s">
        <v>225</v>
      </c>
      <c r="J1" s="55" t="s">
        <v>226</v>
      </c>
      <c r="K1" s="55" t="s">
        <v>227</v>
      </c>
      <c r="L1" s="55" t="s">
        <v>228</v>
      </c>
      <c r="M1" s="55" t="s">
        <v>229</v>
      </c>
      <c r="N1" s="52" t="s">
        <v>230</v>
      </c>
    </row>
    <row r="2" spans="1:14" ht="15">
      <c r="A2" s="57">
        <v>1</v>
      </c>
      <c r="B2" s="58"/>
      <c r="C2" s="59"/>
      <c r="D2" s="60" t="s">
        <v>31</v>
      </c>
      <c r="E2" s="60" t="s">
        <v>231</v>
      </c>
      <c r="F2" s="60" t="s">
        <v>232</v>
      </c>
      <c r="G2" s="60" t="s">
        <v>233</v>
      </c>
      <c r="H2" s="60"/>
      <c r="I2" s="60"/>
      <c r="J2" s="60"/>
      <c r="K2" s="60"/>
      <c r="L2" s="61"/>
      <c r="M2" s="61"/>
      <c r="N2" s="57"/>
    </row>
    <row r="3" spans="1:14" ht="15">
      <c r="A3" s="57">
        <v>2</v>
      </c>
      <c r="B3" s="58">
        <v>43202</v>
      </c>
      <c r="C3" s="59"/>
      <c r="D3" s="60" t="s">
        <v>31</v>
      </c>
      <c r="E3" s="60" t="s">
        <v>234</v>
      </c>
      <c r="F3" s="60" t="s">
        <v>232</v>
      </c>
      <c r="G3" s="60" t="s">
        <v>235</v>
      </c>
      <c r="H3" s="60" t="s">
        <v>541</v>
      </c>
      <c r="I3" s="60">
        <v>8</v>
      </c>
      <c r="J3" s="60">
        <v>1</v>
      </c>
      <c r="K3" s="60" t="s">
        <v>539</v>
      </c>
      <c r="L3" s="61">
        <v>4</v>
      </c>
      <c r="M3" s="61">
        <v>4</v>
      </c>
      <c r="N3" s="57" t="s">
        <v>600</v>
      </c>
    </row>
    <row r="4" spans="1:14" ht="15">
      <c r="A4" s="62">
        <v>3</v>
      </c>
      <c r="B4" s="58">
        <v>43160</v>
      </c>
      <c r="C4" s="59"/>
      <c r="D4" s="60" t="s">
        <v>55</v>
      </c>
      <c r="E4" s="60" t="s">
        <v>236</v>
      </c>
      <c r="F4" s="60" t="s">
        <v>232</v>
      </c>
      <c r="G4" s="60" t="s">
        <v>237</v>
      </c>
      <c r="H4" s="60" t="s">
        <v>601</v>
      </c>
      <c r="I4" s="60">
        <v>25</v>
      </c>
      <c r="J4" s="60">
        <v>4</v>
      </c>
      <c r="K4" s="60" t="s">
        <v>539</v>
      </c>
      <c r="L4" s="61">
        <v>19</v>
      </c>
      <c r="M4" s="61">
        <v>19</v>
      </c>
      <c r="N4" s="62" t="s">
        <v>602</v>
      </c>
    </row>
    <row r="5" spans="1:14" ht="15">
      <c r="A5" s="62">
        <v>4</v>
      </c>
      <c r="B5" s="58">
        <v>43147</v>
      </c>
      <c r="C5" s="59"/>
      <c r="D5" s="60" t="s">
        <v>55</v>
      </c>
      <c r="E5" s="60" t="s">
        <v>238</v>
      </c>
      <c r="F5" s="60" t="s">
        <v>232</v>
      </c>
      <c r="G5" s="60" t="s">
        <v>239</v>
      </c>
      <c r="H5" s="60" t="s">
        <v>280</v>
      </c>
      <c r="I5" s="60">
        <v>20</v>
      </c>
      <c r="J5" s="60">
        <v>4</v>
      </c>
      <c r="K5" s="60" t="s">
        <v>539</v>
      </c>
      <c r="L5" s="61">
        <v>19</v>
      </c>
      <c r="M5" s="61">
        <v>19</v>
      </c>
      <c r="N5" s="62" t="s">
        <v>603</v>
      </c>
    </row>
    <row r="6" spans="1:14" ht="15">
      <c r="A6" s="57">
        <v>5</v>
      </c>
      <c r="B6" s="58">
        <v>43227</v>
      </c>
      <c r="C6" s="59"/>
      <c r="D6" s="60" t="s">
        <v>55</v>
      </c>
      <c r="E6" s="60" t="s">
        <v>240</v>
      </c>
      <c r="F6" s="60" t="s">
        <v>232</v>
      </c>
      <c r="G6" s="60" t="s">
        <v>241</v>
      </c>
      <c r="H6" s="60" t="s">
        <v>544</v>
      </c>
      <c r="I6" s="60">
        <v>15</v>
      </c>
      <c r="J6" s="60">
        <v>3</v>
      </c>
      <c r="K6" s="60" t="s">
        <v>539</v>
      </c>
      <c r="L6" s="61">
        <v>12</v>
      </c>
      <c r="M6" s="61">
        <v>10</v>
      </c>
      <c r="N6" s="57" t="s">
        <v>604</v>
      </c>
    </row>
    <row r="7" spans="1:14" ht="15">
      <c r="A7" s="57">
        <v>6</v>
      </c>
      <c r="B7" s="58"/>
      <c r="C7" s="59"/>
      <c r="D7" s="60" t="s">
        <v>67</v>
      </c>
      <c r="E7" s="60" t="s">
        <v>242</v>
      </c>
      <c r="F7" s="60" t="s">
        <v>232</v>
      </c>
      <c r="G7" s="60" t="s">
        <v>243</v>
      </c>
      <c r="H7" s="60"/>
      <c r="I7" s="60"/>
      <c r="J7" s="60"/>
      <c r="K7" s="60"/>
      <c r="L7" s="61"/>
      <c r="M7" s="61"/>
      <c r="N7" s="57"/>
    </row>
    <row r="8" spans="1:14" ht="15">
      <c r="A8" s="62">
        <v>7</v>
      </c>
      <c r="B8" s="58">
        <v>43146</v>
      </c>
      <c r="C8" s="59"/>
      <c r="D8" s="60" t="s">
        <v>67</v>
      </c>
      <c r="E8" s="60" t="s">
        <v>67</v>
      </c>
      <c r="F8" s="60" t="s">
        <v>232</v>
      </c>
      <c r="G8" s="60" t="s">
        <v>244</v>
      </c>
      <c r="H8" s="60" t="s">
        <v>280</v>
      </c>
      <c r="I8" s="60">
        <v>20</v>
      </c>
      <c r="J8" s="60">
        <v>3</v>
      </c>
      <c r="K8" s="60" t="s">
        <v>539</v>
      </c>
      <c r="L8" s="61">
        <v>7</v>
      </c>
      <c r="M8" s="61">
        <v>7</v>
      </c>
      <c r="N8" s="62" t="s">
        <v>605</v>
      </c>
    </row>
    <row r="9" spans="1:14" ht="15">
      <c r="A9" s="62">
        <v>8</v>
      </c>
      <c r="B9" s="58">
        <v>43173</v>
      </c>
      <c r="C9" s="59"/>
      <c r="D9" s="60" t="s">
        <v>55</v>
      </c>
      <c r="E9" s="60" t="s">
        <v>245</v>
      </c>
      <c r="F9" s="60" t="s">
        <v>232</v>
      </c>
      <c r="G9" s="60" t="s">
        <v>246</v>
      </c>
      <c r="H9" s="60" t="s">
        <v>601</v>
      </c>
      <c r="I9" s="60">
        <v>13</v>
      </c>
      <c r="J9" s="60">
        <v>3</v>
      </c>
      <c r="K9" s="60" t="s">
        <v>539</v>
      </c>
      <c r="L9" s="61">
        <v>6</v>
      </c>
      <c r="M9" s="61">
        <v>6</v>
      </c>
      <c r="N9" s="62" t="s">
        <v>606</v>
      </c>
    </row>
    <row r="10" spans="1:14" ht="15">
      <c r="A10" s="62">
        <v>9</v>
      </c>
      <c r="B10" s="58">
        <v>43166</v>
      </c>
      <c r="C10" s="59"/>
      <c r="D10" s="60" t="s">
        <v>55</v>
      </c>
      <c r="E10" s="60" t="s">
        <v>247</v>
      </c>
      <c r="F10" s="60" t="s">
        <v>232</v>
      </c>
      <c r="G10" s="60" t="s">
        <v>248</v>
      </c>
      <c r="H10" s="60" t="s">
        <v>544</v>
      </c>
      <c r="I10" s="60">
        <v>25</v>
      </c>
      <c r="J10" s="60">
        <v>4</v>
      </c>
      <c r="K10" s="60" t="s">
        <v>539</v>
      </c>
      <c r="L10" s="61">
        <v>13</v>
      </c>
      <c r="M10" s="61">
        <v>13</v>
      </c>
      <c r="N10" s="62" t="s">
        <v>607</v>
      </c>
    </row>
    <row r="11" spans="1:14" ht="15">
      <c r="A11" s="62">
        <v>10</v>
      </c>
      <c r="B11" s="58">
        <v>43136</v>
      </c>
      <c r="C11" s="59"/>
      <c r="D11" s="60" t="s">
        <v>55</v>
      </c>
      <c r="E11" s="60" t="s">
        <v>249</v>
      </c>
      <c r="F11" s="60" t="s">
        <v>232</v>
      </c>
      <c r="G11" s="60" t="s">
        <v>250</v>
      </c>
      <c r="H11" s="60" t="s">
        <v>280</v>
      </c>
      <c r="I11" s="60">
        <v>15</v>
      </c>
      <c r="J11" s="60">
        <v>3</v>
      </c>
      <c r="K11" s="60" t="s">
        <v>539</v>
      </c>
      <c r="L11" s="61">
        <v>8</v>
      </c>
      <c r="M11" s="61">
        <v>8</v>
      </c>
      <c r="N11" s="62" t="s">
        <v>608</v>
      </c>
    </row>
    <row r="12" spans="1:14" ht="15">
      <c r="A12" s="57">
        <v>11</v>
      </c>
      <c r="B12" s="58">
        <v>43277</v>
      </c>
      <c r="C12" s="59"/>
      <c r="D12" s="60" t="s">
        <v>55</v>
      </c>
      <c r="E12" s="60" t="s">
        <v>251</v>
      </c>
      <c r="F12" s="60" t="s">
        <v>232</v>
      </c>
      <c r="G12" s="60" t="s">
        <v>252</v>
      </c>
      <c r="H12" s="60" t="s">
        <v>541</v>
      </c>
      <c r="I12" s="60">
        <v>25</v>
      </c>
      <c r="J12" s="60">
        <v>5</v>
      </c>
      <c r="K12" s="60" t="s">
        <v>539</v>
      </c>
      <c r="L12" s="61">
        <v>20</v>
      </c>
      <c r="M12" s="61">
        <v>20</v>
      </c>
      <c r="N12" s="57" t="s">
        <v>609</v>
      </c>
    </row>
    <row r="13" spans="1:14" ht="15">
      <c r="A13" s="57">
        <v>12</v>
      </c>
      <c r="B13" s="58">
        <v>43273</v>
      </c>
      <c r="C13" s="59"/>
      <c r="D13" s="60" t="s">
        <v>67</v>
      </c>
      <c r="E13" s="60" t="s">
        <v>253</v>
      </c>
      <c r="F13" s="60" t="s">
        <v>232</v>
      </c>
      <c r="G13" s="60" t="s">
        <v>254</v>
      </c>
      <c r="H13" s="60" t="s">
        <v>548</v>
      </c>
      <c r="I13" s="60">
        <v>25</v>
      </c>
      <c r="J13" s="60">
        <v>2</v>
      </c>
      <c r="K13" s="60" t="s">
        <v>539</v>
      </c>
      <c r="L13" s="61">
        <v>11</v>
      </c>
      <c r="M13" s="61">
        <v>11</v>
      </c>
      <c r="N13" s="57" t="s">
        <v>610</v>
      </c>
    </row>
    <row r="14" spans="1:14" ht="15">
      <c r="A14" s="57">
        <v>13</v>
      </c>
      <c r="B14" s="58"/>
      <c r="C14" s="59"/>
      <c r="D14" s="60" t="s">
        <v>67</v>
      </c>
      <c r="E14" s="60" t="s">
        <v>255</v>
      </c>
      <c r="F14" s="60" t="s">
        <v>232</v>
      </c>
      <c r="G14" s="60" t="s">
        <v>256</v>
      </c>
      <c r="H14" s="60"/>
      <c r="I14" s="60"/>
      <c r="J14" s="60"/>
      <c r="K14" s="60"/>
      <c r="L14" s="61"/>
      <c r="M14" s="61"/>
      <c r="N14" s="57"/>
    </row>
    <row r="15" spans="1:14" ht="15">
      <c r="A15" s="57">
        <v>14</v>
      </c>
      <c r="B15" s="58"/>
      <c r="C15" s="59"/>
      <c r="D15" s="60" t="s">
        <v>31</v>
      </c>
      <c r="E15" s="60" t="s">
        <v>257</v>
      </c>
      <c r="F15" s="60" t="s">
        <v>232</v>
      </c>
      <c r="G15" s="60" t="s">
        <v>258</v>
      </c>
      <c r="H15" s="60"/>
      <c r="I15" s="60"/>
      <c r="J15" s="60"/>
      <c r="K15" s="60"/>
      <c r="L15" s="61"/>
      <c r="M15" s="61"/>
      <c r="N15" s="57"/>
    </row>
    <row r="16" spans="1:14" ht="15">
      <c r="A16" s="57">
        <v>15</v>
      </c>
      <c r="B16" s="58"/>
      <c r="C16" s="59"/>
      <c r="D16" s="60" t="s">
        <v>259</v>
      </c>
      <c r="E16" s="60" t="s">
        <v>260</v>
      </c>
      <c r="F16" s="60" t="s">
        <v>232</v>
      </c>
      <c r="G16" s="60" t="s">
        <v>261</v>
      </c>
      <c r="H16" s="60"/>
      <c r="I16" s="60"/>
      <c r="J16" s="60"/>
      <c r="K16" s="60"/>
      <c r="L16" s="61"/>
      <c r="M16" s="61"/>
      <c r="N16" s="57"/>
    </row>
    <row r="17" spans="1:14" ht="15">
      <c r="A17" s="57">
        <v>16</v>
      </c>
      <c r="B17" s="58"/>
      <c r="C17" s="59"/>
      <c r="D17" s="60" t="s">
        <v>262</v>
      </c>
      <c r="E17" s="60" t="s">
        <v>263</v>
      </c>
      <c r="F17" s="60" t="s">
        <v>232</v>
      </c>
      <c r="G17" s="60" t="s">
        <v>264</v>
      </c>
      <c r="H17" s="60"/>
      <c r="I17" s="60"/>
      <c r="J17" s="60"/>
      <c r="K17" s="60"/>
      <c r="L17" s="61"/>
      <c r="M17" s="61"/>
      <c r="N17" s="57"/>
    </row>
    <row r="18" spans="1:14" ht="15">
      <c r="A18" s="62">
        <v>17</v>
      </c>
      <c r="B18" s="58">
        <v>43133</v>
      </c>
      <c r="C18" s="59"/>
      <c r="D18" s="60" t="s">
        <v>265</v>
      </c>
      <c r="E18" s="60" t="s">
        <v>266</v>
      </c>
      <c r="F18" s="60" t="s">
        <v>232</v>
      </c>
      <c r="G18" s="60" t="s">
        <v>267</v>
      </c>
      <c r="H18" s="60" t="s">
        <v>280</v>
      </c>
      <c r="I18" s="60">
        <v>8</v>
      </c>
      <c r="J18" s="60">
        <v>2</v>
      </c>
      <c r="K18" s="60" t="s">
        <v>539</v>
      </c>
      <c r="L18" s="61">
        <v>6</v>
      </c>
      <c r="M18" s="61">
        <v>6</v>
      </c>
      <c r="N18" s="62" t="s">
        <v>611</v>
      </c>
    </row>
    <row r="19" spans="1:14" ht="15">
      <c r="A19" s="57">
        <v>18</v>
      </c>
      <c r="B19" s="58">
        <v>43195</v>
      </c>
      <c r="C19" s="59"/>
      <c r="D19" s="60" t="s">
        <v>31</v>
      </c>
      <c r="E19" s="60" t="s">
        <v>268</v>
      </c>
      <c r="F19" s="60" t="s">
        <v>232</v>
      </c>
      <c r="G19" s="60" t="s">
        <v>269</v>
      </c>
      <c r="H19" s="60" t="s">
        <v>544</v>
      </c>
      <c r="I19" s="60">
        <v>8</v>
      </c>
      <c r="J19" s="60">
        <v>1</v>
      </c>
      <c r="K19" s="60" t="s">
        <v>539</v>
      </c>
      <c r="L19" s="61">
        <v>2</v>
      </c>
      <c r="M19" s="61">
        <v>2</v>
      </c>
      <c r="N19" s="57" t="s">
        <v>612</v>
      </c>
    </row>
    <row r="20" spans="1:14" ht="15">
      <c r="A20" s="57">
        <v>19</v>
      </c>
      <c r="B20" s="58">
        <v>43213</v>
      </c>
      <c r="C20" s="59"/>
      <c r="D20" s="60" t="s">
        <v>63</v>
      </c>
      <c r="E20" s="60" t="s">
        <v>270</v>
      </c>
      <c r="F20" s="60" t="s">
        <v>232</v>
      </c>
      <c r="G20" s="60" t="s">
        <v>271</v>
      </c>
      <c r="H20" s="60" t="s">
        <v>541</v>
      </c>
      <c r="I20" s="60">
        <v>8</v>
      </c>
      <c r="J20" s="60">
        <v>1</v>
      </c>
      <c r="K20" s="60" t="s">
        <v>539</v>
      </c>
      <c r="L20" s="61">
        <v>2</v>
      </c>
      <c r="M20" s="61">
        <v>0</v>
      </c>
      <c r="N20" s="57" t="s">
        <v>613</v>
      </c>
    </row>
    <row r="21" spans="1:14" ht="15">
      <c r="A21" s="57">
        <v>20</v>
      </c>
      <c r="B21" s="58">
        <v>43278</v>
      </c>
      <c r="C21" s="59"/>
      <c r="D21" s="60" t="s">
        <v>262</v>
      </c>
      <c r="E21" s="60" t="s">
        <v>272</v>
      </c>
      <c r="F21" s="60" t="s">
        <v>232</v>
      </c>
      <c r="G21" s="60" t="s">
        <v>273</v>
      </c>
      <c r="H21" s="60" t="s">
        <v>544</v>
      </c>
      <c r="I21" s="60">
        <v>20</v>
      </c>
      <c r="J21" s="60">
        <v>5</v>
      </c>
      <c r="K21" s="60" t="s">
        <v>539</v>
      </c>
      <c r="L21" s="61">
        <v>15</v>
      </c>
      <c r="M21" s="61">
        <v>15</v>
      </c>
      <c r="N21" s="57" t="s">
        <v>614</v>
      </c>
    </row>
    <row r="22" spans="1:14" ht="15">
      <c r="A22" s="57">
        <v>21</v>
      </c>
      <c r="B22" s="58"/>
      <c r="C22" s="59"/>
      <c r="D22" s="60" t="s">
        <v>51</v>
      </c>
      <c r="E22" s="60" t="s">
        <v>274</v>
      </c>
      <c r="F22" s="60" t="s">
        <v>232</v>
      </c>
      <c r="G22" s="60" t="s">
        <v>275</v>
      </c>
      <c r="H22" s="60"/>
      <c r="I22" s="60"/>
      <c r="J22" s="60"/>
      <c r="K22" s="60"/>
      <c r="L22" s="61"/>
      <c r="M22" s="61"/>
      <c r="N22" s="57"/>
    </row>
    <row r="23" spans="1:14" ht="15">
      <c r="A23" s="57">
        <v>22</v>
      </c>
      <c r="B23" s="58"/>
      <c r="C23" s="59"/>
      <c r="D23" s="60" t="s">
        <v>67</v>
      </c>
      <c r="E23" s="60" t="s">
        <v>276</v>
      </c>
      <c r="F23" s="60" t="s">
        <v>232</v>
      </c>
      <c r="G23" s="60" t="s">
        <v>277</v>
      </c>
      <c r="H23" s="60"/>
      <c r="I23" s="60"/>
      <c r="J23" s="60"/>
      <c r="K23" s="60"/>
      <c r="L23" s="61"/>
      <c r="M23" s="61"/>
      <c r="N23" s="57"/>
    </row>
    <row r="24" spans="1:14" ht="15">
      <c r="A24" s="62">
        <v>23</v>
      </c>
      <c r="B24" s="58">
        <v>43117</v>
      </c>
      <c r="C24" s="59"/>
      <c r="D24" s="60" t="s">
        <v>278</v>
      </c>
      <c r="E24" s="85" t="s">
        <v>279</v>
      </c>
      <c r="F24" s="60" t="s">
        <v>232</v>
      </c>
      <c r="G24" s="60" t="s">
        <v>277</v>
      </c>
      <c r="H24" s="60" t="s">
        <v>280</v>
      </c>
      <c r="I24" s="60">
        <v>15</v>
      </c>
      <c r="J24" s="60">
        <v>3</v>
      </c>
      <c r="K24" s="60">
        <v>0</v>
      </c>
      <c r="L24" s="61">
        <v>8</v>
      </c>
      <c r="M24" s="61">
        <v>8</v>
      </c>
      <c r="N24" s="62" t="s">
        <v>281</v>
      </c>
    </row>
    <row r="25" spans="1:14" ht="15">
      <c r="A25" s="57">
        <v>24</v>
      </c>
      <c r="B25" s="58"/>
      <c r="C25" s="59"/>
      <c r="D25" s="60" t="s">
        <v>278</v>
      </c>
      <c r="E25" s="60" t="s">
        <v>282</v>
      </c>
      <c r="F25" s="60" t="s">
        <v>232</v>
      </c>
      <c r="G25" s="60" t="s">
        <v>283</v>
      </c>
      <c r="H25" s="60"/>
      <c r="I25" s="60"/>
      <c r="J25" s="60"/>
      <c r="K25" s="60"/>
      <c r="L25" s="61"/>
      <c r="M25" s="61"/>
      <c r="N25" s="57"/>
    </row>
    <row r="26" spans="1:14" ht="15">
      <c r="A26" s="62">
        <v>25</v>
      </c>
      <c r="B26" s="58">
        <v>43117</v>
      </c>
      <c r="C26" s="59"/>
      <c r="D26" s="60" t="s">
        <v>67</v>
      </c>
      <c r="E26" s="85" t="s">
        <v>284</v>
      </c>
      <c r="F26" s="60" t="s">
        <v>232</v>
      </c>
      <c r="G26" s="60" t="s">
        <v>285</v>
      </c>
      <c r="H26" s="60" t="s">
        <v>280</v>
      </c>
      <c r="I26" s="60">
        <v>15</v>
      </c>
      <c r="J26" s="60">
        <v>3</v>
      </c>
      <c r="K26" s="60">
        <v>0</v>
      </c>
      <c r="L26" s="61">
        <v>8</v>
      </c>
      <c r="M26" s="61">
        <v>8</v>
      </c>
      <c r="N26" s="62" t="s">
        <v>281</v>
      </c>
    </row>
    <row r="27" spans="1:14" ht="15">
      <c r="A27" s="57">
        <v>26</v>
      </c>
      <c r="B27" s="58">
        <v>43209</v>
      </c>
      <c r="C27" s="59"/>
      <c r="D27" s="60" t="s">
        <v>67</v>
      </c>
      <c r="E27" s="60" t="s">
        <v>286</v>
      </c>
      <c r="F27" s="60" t="s">
        <v>287</v>
      </c>
      <c r="G27" s="60" t="s">
        <v>288</v>
      </c>
      <c r="H27" s="60" t="s">
        <v>360</v>
      </c>
      <c r="I27" s="60">
        <v>25</v>
      </c>
      <c r="J27" s="60">
        <v>3</v>
      </c>
      <c r="K27" s="60" t="s">
        <v>539</v>
      </c>
      <c r="L27" s="61">
        <v>14</v>
      </c>
      <c r="M27" s="61">
        <v>6</v>
      </c>
      <c r="N27" s="57" t="s">
        <v>615</v>
      </c>
    </row>
    <row r="28" spans="1:14" ht="15">
      <c r="A28" s="57">
        <v>27</v>
      </c>
      <c r="B28" s="58"/>
      <c r="C28" s="59"/>
      <c r="D28" s="60" t="s">
        <v>31</v>
      </c>
      <c r="E28" s="60" t="s">
        <v>289</v>
      </c>
      <c r="F28" s="60" t="s">
        <v>290</v>
      </c>
      <c r="G28" s="60" t="s">
        <v>291</v>
      </c>
      <c r="H28" s="60"/>
      <c r="I28" s="60"/>
      <c r="J28" s="60"/>
      <c r="K28" s="60"/>
      <c r="L28" s="61"/>
      <c r="M28" s="61"/>
      <c r="N28" s="57"/>
    </row>
    <row r="29" spans="1:14" ht="15">
      <c r="A29" s="57">
        <v>28</v>
      </c>
      <c r="B29" s="58"/>
      <c r="C29" s="59"/>
      <c r="D29" s="60" t="s">
        <v>67</v>
      </c>
      <c r="E29" s="60" t="s">
        <v>284</v>
      </c>
      <c r="F29" s="60" t="s">
        <v>287</v>
      </c>
      <c r="G29" s="60" t="s">
        <v>292</v>
      </c>
      <c r="H29" s="60"/>
      <c r="I29" s="60"/>
      <c r="J29" s="60"/>
      <c r="K29" s="60"/>
      <c r="L29" s="61"/>
      <c r="M29" s="61"/>
      <c r="N29" s="57"/>
    </row>
    <row r="30" spans="1:14" ht="15">
      <c r="A30" s="57">
        <v>29</v>
      </c>
      <c r="B30" s="58"/>
      <c r="C30" s="59"/>
      <c r="D30" s="60" t="s">
        <v>55</v>
      </c>
      <c r="E30" s="60" t="s">
        <v>293</v>
      </c>
      <c r="F30" s="60" t="s">
        <v>287</v>
      </c>
      <c r="G30" s="60" t="s">
        <v>294</v>
      </c>
      <c r="H30" s="60"/>
      <c r="I30" s="60"/>
      <c r="J30" s="60"/>
      <c r="K30" s="60"/>
      <c r="L30" s="61"/>
      <c r="M30" s="61"/>
      <c r="N30" s="57"/>
    </row>
    <row r="31" spans="1:14" ht="15">
      <c r="A31" s="57">
        <v>30</v>
      </c>
      <c r="B31" s="58"/>
      <c r="C31" s="59"/>
      <c r="D31" s="60" t="s">
        <v>67</v>
      </c>
      <c r="E31" s="60" t="s">
        <v>295</v>
      </c>
      <c r="F31" s="60" t="s">
        <v>287</v>
      </c>
      <c r="G31" s="60" t="s">
        <v>296</v>
      </c>
      <c r="H31" s="60"/>
      <c r="I31" s="60"/>
      <c r="J31" s="60"/>
      <c r="K31" s="60"/>
      <c r="L31" s="61"/>
      <c r="M31" s="61"/>
      <c r="N31" s="57"/>
    </row>
    <row r="32" spans="1:14" ht="15">
      <c r="A32" s="57">
        <v>31</v>
      </c>
      <c r="B32" s="58">
        <v>43230</v>
      </c>
      <c r="C32" s="59"/>
      <c r="D32" s="60" t="s">
        <v>34</v>
      </c>
      <c r="E32" s="60" t="s">
        <v>297</v>
      </c>
      <c r="F32" s="60" t="s">
        <v>287</v>
      </c>
      <c r="G32" s="60" t="s">
        <v>298</v>
      </c>
      <c r="H32" s="60" t="s">
        <v>548</v>
      </c>
      <c r="I32" s="60">
        <v>10</v>
      </c>
      <c r="J32" s="60">
        <v>4</v>
      </c>
      <c r="K32" s="60" t="s">
        <v>539</v>
      </c>
      <c r="L32" s="61">
        <v>4</v>
      </c>
      <c r="M32" s="61">
        <v>4</v>
      </c>
      <c r="N32" s="57" t="s">
        <v>616</v>
      </c>
    </row>
    <row r="33" spans="1:14" ht="15">
      <c r="A33" s="57">
        <v>32</v>
      </c>
      <c r="B33" s="58">
        <v>43272</v>
      </c>
      <c r="C33" s="59"/>
      <c r="D33" s="60" t="s">
        <v>55</v>
      </c>
      <c r="E33" s="60" t="s">
        <v>299</v>
      </c>
      <c r="F33" s="60" t="s">
        <v>287</v>
      </c>
      <c r="G33" s="60" t="s">
        <v>300</v>
      </c>
      <c r="H33" s="60" t="s">
        <v>541</v>
      </c>
      <c r="I33" s="60">
        <v>15</v>
      </c>
      <c r="J33" s="60">
        <v>3</v>
      </c>
      <c r="K33" s="60" t="s">
        <v>539</v>
      </c>
      <c r="L33" s="61">
        <v>3</v>
      </c>
      <c r="M33" s="61">
        <v>3</v>
      </c>
      <c r="N33" s="57" t="s">
        <v>617</v>
      </c>
    </row>
    <row r="34" spans="1:14" ht="15">
      <c r="A34" s="57">
        <v>33</v>
      </c>
      <c r="B34" s="58"/>
      <c r="C34" s="59"/>
      <c r="D34" s="60" t="s">
        <v>55</v>
      </c>
      <c r="E34" s="60" t="s">
        <v>245</v>
      </c>
      <c r="F34" s="60" t="s">
        <v>287</v>
      </c>
      <c r="G34" s="60" t="s">
        <v>301</v>
      </c>
      <c r="H34" s="60"/>
      <c r="I34" s="60"/>
      <c r="J34" s="60"/>
      <c r="K34" s="60"/>
      <c r="L34" s="61"/>
      <c r="M34" s="61"/>
      <c r="N34" s="57"/>
    </row>
    <row r="35" spans="1:14" ht="15">
      <c r="A35" s="57">
        <v>34</v>
      </c>
      <c r="B35" s="58"/>
      <c r="C35" s="59"/>
      <c r="D35" s="60" t="s">
        <v>55</v>
      </c>
      <c r="E35" s="60" t="s">
        <v>302</v>
      </c>
      <c r="F35" s="60" t="s">
        <v>287</v>
      </c>
      <c r="G35" s="60" t="s">
        <v>303</v>
      </c>
      <c r="H35" s="60"/>
      <c r="I35" s="60"/>
      <c r="J35" s="60"/>
      <c r="K35" s="60"/>
      <c r="L35" s="61"/>
      <c r="M35" s="61"/>
      <c r="N35" s="57"/>
    </row>
    <row r="36" spans="1:14" ht="15">
      <c r="A36" s="57">
        <v>35</v>
      </c>
      <c r="B36" s="58">
        <v>43202</v>
      </c>
      <c r="C36" s="59"/>
      <c r="D36" s="60" t="s">
        <v>55</v>
      </c>
      <c r="E36" s="60" t="s">
        <v>304</v>
      </c>
      <c r="F36" s="60" t="s">
        <v>287</v>
      </c>
      <c r="G36" s="60" t="s">
        <v>305</v>
      </c>
      <c r="H36" s="60" t="s">
        <v>548</v>
      </c>
      <c r="I36" s="60">
        <v>30</v>
      </c>
      <c r="J36" s="60">
        <v>8</v>
      </c>
      <c r="K36" s="60" t="s">
        <v>539</v>
      </c>
      <c r="L36" s="61">
        <v>12</v>
      </c>
      <c r="M36" s="61">
        <v>12</v>
      </c>
      <c r="N36" s="57" t="s">
        <v>618</v>
      </c>
    </row>
    <row r="37" spans="1:14" ht="15">
      <c r="A37" s="57">
        <v>36</v>
      </c>
      <c r="B37" s="58"/>
      <c r="C37" s="59"/>
      <c r="D37" s="60" t="s">
        <v>51</v>
      </c>
      <c r="E37" s="60" t="s">
        <v>306</v>
      </c>
      <c r="F37" s="60" t="s">
        <v>290</v>
      </c>
      <c r="G37" s="60" t="s">
        <v>307</v>
      </c>
      <c r="H37" s="60"/>
      <c r="I37" s="60"/>
      <c r="J37" s="60"/>
      <c r="K37" s="60"/>
      <c r="L37" s="61"/>
      <c r="M37" s="61"/>
      <c r="N37" s="57"/>
    </row>
    <row r="38" spans="1:14" ht="15">
      <c r="A38" s="57">
        <v>37</v>
      </c>
      <c r="B38" s="58"/>
      <c r="C38" s="59"/>
      <c r="D38" s="60" t="s">
        <v>47</v>
      </c>
      <c r="E38" s="60" t="s">
        <v>308</v>
      </c>
      <c r="F38" s="60" t="s">
        <v>309</v>
      </c>
      <c r="G38" s="60" t="s">
        <v>310</v>
      </c>
      <c r="H38" s="60"/>
      <c r="I38" s="60"/>
      <c r="J38" s="60"/>
      <c r="K38" s="60"/>
      <c r="L38" s="61"/>
      <c r="M38" s="61"/>
      <c r="N38" s="57"/>
    </row>
    <row r="39" spans="1:14" ht="15">
      <c r="A39" s="57">
        <v>38</v>
      </c>
      <c r="B39" s="58">
        <v>43251</v>
      </c>
      <c r="C39" s="59"/>
      <c r="D39" s="60" t="s">
        <v>262</v>
      </c>
      <c r="E39" s="60" t="s">
        <v>311</v>
      </c>
      <c r="F39" s="60" t="s">
        <v>309</v>
      </c>
      <c r="G39" s="60" t="s">
        <v>312</v>
      </c>
      <c r="H39" s="60" t="s">
        <v>280</v>
      </c>
      <c r="I39" s="60">
        <v>25</v>
      </c>
      <c r="J39" s="60">
        <v>4</v>
      </c>
      <c r="K39" s="60" t="s">
        <v>539</v>
      </c>
      <c r="L39" s="61">
        <v>8</v>
      </c>
      <c r="M39" s="61">
        <v>7</v>
      </c>
      <c r="N39" s="57" t="s">
        <v>619</v>
      </c>
    </row>
    <row r="40" spans="1:14" ht="15">
      <c r="A40" s="57">
        <v>39</v>
      </c>
      <c r="B40" s="58"/>
      <c r="C40" s="59"/>
      <c r="D40" s="60" t="s">
        <v>313</v>
      </c>
      <c r="E40" s="60" t="s">
        <v>314</v>
      </c>
      <c r="F40" s="60" t="s">
        <v>309</v>
      </c>
      <c r="G40" s="60" t="s">
        <v>315</v>
      </c>
      <c r="H40" s="60"/>
      <c r="I40" s="60"/>
      <c r="J40" s="60"/>
      <c r="K40" s="60"/>
      <c r="L40" s="61"/>
      <c r="M40" s="61"/>
      <c r="N40" s="57"/>
    </row>
    <row r="41" spans="1:14" ht="15">
      <c r="A41" s="57">
        <v>40</v>
      </c>
      <c r="B41" s="58"/>
      <c r="C41" s="59"/>
      <c r="D41" s="60" t="s">
        <v>313</v>
      </c>
      <c r="E41" s="60" t="s">
        <v>316</v>
      </c>
      <c r="F41" s="60" t="s">
        <v>309</v>
      </c>
      <c r="G41" s="60" t="s">
        <v>317</v>
      </c>
      <c r="H41" s="60"/>
      <c r="I41" s="60"/>
      <c r="J41" s="60"/>
      <c r="K41" s="60"/>
      <c r="L41" s="61"/>
      <c r="M41" s="61"/>
      <c r="N41" s="57"/>
    </row>
    <row r="42" spans="1:14" ht="15">
      <c r="A42" s="57">
        <v>41</v>
      </c>
      <c r="B42" s="58"/>
      <c r="C42" s="59"/>
      <c r="D42" s="60" t="s">
        <v>59</v>
      </c>
      <c r="E42" s="60" t="s">
        <v>318</v>
      </c>
      <c r="F42" s="60" t="s">
        <v>290</v>
      </c>
      <c r="G42" s="60" t="s">
        <v>319</v>
      </c>
      <c r="H42" s="60"/>
      <c r="I42" s="60"/>
      <c r="J42" s="60"/>
      <c r="K42" s="60"/>
      <c r="L42" s="61"/>
      <c r="M42" s="61"/>
      <c r="N42" s="57"/>
    </row>
    <row r="43" spans="1:14" ht="15">
      <c r="A43" s="62">
        <v>42</v>
      </c>
      <c r="B43" s="58">
        <v>43180</v>
      </c>
      <c r="C43" s="59"/>
      <c r="D43" s="60" t="s">
        <v>74</v>
      </c>
      <c r="E43" s="60" t="s">
        <v>320</v>
      </c>
      <c r="F43" s="60" t="s">
        <v>321</v>
      </c>
      <c r="G43" s="60" t="s">
        <v>322</v>
      </c>
      <c r="H43" s="60" t="s">
        <v>620</v>
      </c>
      <c r="I43" s="60">
        <v>4</v>
      </c>
      <c r="J43" s="60" t="s">
        <v>539</v>
      </c>
      <c r="K43" s="60">
        <v>3</v>
      </c>
      <c r="L43" s="61">
        <v>3</v>
      </c>
      <c r="M43" s="61">
        <v>3</v>
      </c>
      <c r="N43" s="62" t="s">
        <v>621</v>
      </c>
    </row>
    <row r="44" spans="1:14" ht="15">
      <c r="A44" s="62">
        <v>43</v>
      </c>
      <c r="B44" s="58">
        <v>43160</v>
      </c>
      <c r="C44" s="59"/>
      <c r="D44" s="60" t="s">
        <v>259</v>
      </c>
      <c r="E44" s="60" t="s">
        <v>323</v>
      </c>
      <c r="F44" s="60" t="s">
        <v>321</v>
      </c>
      <c r="G44" s="60" t="s">
        <v>324</v>
      </c>
      <c r="H44" s="60" t="s">
        <v>544</v>
      </c>
      <c r="I44" s="60">
        <v>4</v>
      </c>
      <c r="J44" s="60" t="s">
        <v>539</v>
      </c>
      <c r="K44" s="60">
        <v>3</v>
      </c>
      <c r="L44" s="61">
        <v>3</v>
      </c>
      <c r="M44" s="61">
        <v>3</v>
      </c>
      <c r="N44" s="62" t="s">
        <v>622</v>
      </c>
    </row>
    <row r="45" spans="1:14" ht="15">
      <c r="A45" s="57">
        <v>44</v>
      </c>
      <c r="B45" s="58">
        <v>43228</v>
      </c>
      <c r="C45" s="59"/>
      <c r="D45" s="60" t="s">
        <v>55</v>
      </c>
      <c r="E45" s="60" t="s">
        <v>325</v>
      </c>
      <c r="F45" s="60" t="s">
        <v>321</v>
      </c>
      <c r="G45" s="60" t="s">
        <v>326</v>
      </c>
      <c r="H45" s="60" t="s">
        <v>360</v>
      </c>
      <c r="I45" s="60">
        <v>4</v>
      </c>
      <c r="J45" s="60" t="s">
        <v>539</v>
      </c>
      <c r="K45" s="60">
        <v>4</v>
      </c>
      <c r="L45" s="61">
        <v>4</v>
      </c>
      <c r="M45" s="61">
        <v>4</v>
      </c>
      <c r="N45" s="57" t="s">
        <v>623</v>
      </c>
    </row>
    <row r="46" spans="1:14" ht="15">
      <c r="A46" s="57">
        <v>45</v>
      </c>
      <c r="B46" s="58"/>
      <c r="C46" s="59"/>
      <c r="D46" s="60" t="s">
        <v>262</v>
      </c>
      <c r="E46" s="60" t="s">
        <v>327</v>
      </c>
      <c r="F46" s="60" t="s">
        <v>321</v>
      </c>
      <c r="G46" s="60" t="s">
        <v>328</v>
      </c>
      <c r="H46" s="60"/>
      <c r="I46" s="60"/>
      <c r="J46" s="60"/>
      <c r="K46" s="60"/>
      <c r="L46" s="61"/>
      <c r="M46" s="61"/>
      <c r="N46" s="57"/>
    </row>
    <row r="47" spans="1:14" ht="15">
      <c r="A47" s="57">
        <v>46</v>
      </c>
      <c r="B47" s="58">
        <v>43245</v>
      </c>
      <c r="C47" s="59"/>
      <c r="D47" s="60" t="s">
        <v>329</v>
      </c>
      <c r="E47" s="60" t="s">
        <v>330</v>
      </c>
      <c r="F47" s="60" t="s">
        <v>321</v>
      </c>
      <c r="G47" s="60" t="s">
        <v>331</v>
      </c>
      <c r="H47" s="60" t="s">
        <v>544</v>
      </c>
      <c r="I47" s="60">
        <v>4</v>
      </c>
      <c r="J47" s="60" t="s">
        <v>539</v>
      </c>
      <c r="K47" s="60">
        <v>4</v>
      </c>
      <c r="L47" s="61">
        <v>4</v>
      </c>
      <c r="M47" s="61">
        <v>4</v>
      </c>
      <c r="N47" s="57" t="s">
        <v>624</v>
      </c>
    </row>
    <row r="48" spans="1:14" ht="15">
      <c r="A48" s="57">
        <v>47</v>
      </c>
      <c r="B48" s="58"/>
      <c r="C48" s="59"/>
      <c r="D48" s="60" t="s">
        <v>59</v>
      </c>
      <c r="E48" s="60" t="s">
        <v>332</v>
      </c>
      <c r="F48" s="60" t="s">
        <v>321</v>
      </c>
      <c r="G48" s="60" t="s">
        <v>333</v>
      </c>
      <c r="H48" s="60"/>
      <c r="I48" s="60"/>
      <c r="J48" s="60"/>
      <c r="K48" s="60"/>
      <c r="L48" s="61"/>
      <c r="M48" s="61"/>
      <c r="N48" s="57"/>
    </row>
    <row r="49" spans="1:14" ht="15">
      <c r="A49" s="57">
        <v>48</v>
      </c>
      <c r="B49" s="58">
        <v>43270</v>
      </c>
      <c r="C49" s="59"/>
      <c r="D49" s="60" t="s">
        <v>55</v>
      </c>
      <c r="E49" s="60" t="s">
        <v>334</v>
      </c>
      <c r="F49" s="60" t="s">
        <v>321</v>
      </c>
      <c r="G49" s="60" t="s">
        <v>335</v>
      </c>
      <c r="H49" s="60" t="s">
        <v>548</v>
      </c>
      <c r="I49" s="60">
        <v>5</v>
      </c>
      <c r="J49" s="60" t="s">
        <v>539</v>
      </c>
      <c r="K49" s="60">
        <v>3</v>
      </c>
      <c r="L49" s="61">
        <v>2</v>
      </c>
      <c r="M49" s="61">
        <v>2</v>
      </c>
      <c r="N49" s="57" t="s">
        <v>625</v>
      </c>
    </row>
    <row r="50" spans="1:14" ht="15">
      <c r="A50" s="57">
        <v>49</v>
      </c>
      <c r="B50" s="58">
        <v>43277</v>
      </c>
      <c r="C50" s="59"/>
      <c r="D50" s="60" t="s">
        <v>51</v>
      </c>
      <c r="E50" s="60" t="s">
        <v>336</v>
      </c>
      <c r="F50" s="60" t="s">
        <v>321</v>
      </c>
      <c r="G50" s="60" t="s">
        <v>337</v>
      </c>
      <c r="H50" s="60" t="s">
        <v>544</v>
      </c>
      <c r="I50" s="60">
        <v>6</v>
      </c>
      <c r="J50" s="60">
        <v>1</v>
      </c>
      <c r="K50" s="60">
        <v>4</v>
      </c>
      <c r="L50" s="61">
        <v>5</v>
      </c>
      <c r="M50" s="61">
        <v>4</v>
      </c>
      <c r="N50" s="57" t="s">
        <v>626</v>
      </c>
    </row>
    <row r="51" spans="1:14" ht="15">
      <c r="A51" s="57">
        <v>50</v>
      </c>
      <c r="B51" s="58"/>
      <c r="C51" s="59"/>
      <c r="D51" s="60" t="s">
        <v>338</v>
      </c>
      <c r="E51" s="60" t="s">
        <v>339</v>
      </c>
      <c r="F51" s="60" t="s">
        <v>321</v>
      </c>
      <c r="G51" s="60" t="s">
        <v>340</v>
      </c>
      <c r="H51" s="60"/>
      <c r="I51" s="60"/>
      <c r="J51" s="60"/>
      <c r="K51" s="60"/>
      <c r="L51" s="61"/>
      <c r="M51" s="61"/>
      <c r="N51" s="57"/>
    </row>
    <row r="52" spans="1:14" ht="15">
      <c r="A52" s="57">
        <v>51</v>
      </c>
      <c r="B52" s="58"/>
      <c r="C52" s="59"/>
      <c r="D52" s="60" t="s">
        <v>55</v>
      </c>
      <c r="E52" s="60" t="s">
        <v>341</v>
      </c>
      <c r="F52" s="60" t="s">
        <v>321</v>
      </c>
      <c r="G52" s="60" t="s">
        <v>342</v>
      </c>
      <c r="H52" s="60"/>
      <c r="I52" s="60"/>
      <c r="J52" s="60"/>
      <c r="K52" s="60"/>
      <c r="L52" s="61"/>
      <c r="M52" s="61"/>
      <c r="N52" s="57"/>
    </row>
    <row r="53" spans="1:14" ht="15">
      <c r="A53" s="57">
        <v>52</v>
      </c>
      <c r="B53" s="58"/>
      <c r="C53" s="59"/>
      <c r="D53" s="60" t="s">
        <v>51</v>
      </c>
      <c r="E53" s="60" t="s">
        <v>343</v>
      </c>
      <c r="F53" s="60" t="s">
        <v>321</v>
      </c>
      <c r="G53" s="60" t="s">
        <v>344</v>
      </c>
      <c r="H53" s="60"/>
      <c r="I53" s="60"/>
      <c r="J53" s="60"/>
      <c r="K53" s="60"/>
      <c r="L53" s="61"/>
      <c r="M53" s="61"/>
      <c r="N53" s="57"/>
    </row>
    <row r="54" spans="1:14" ht="15">
      <c r="A54" s="62">
        <v>53</v>
      </c>
      <c r="B54" s="58">
        <v>43160</v>
      </c>
      <c r="C54" s="59"/>
      <c r="D54" s="60" t="s">
        <v>278</v>
      </c>
      <c r="E54" s="60" t="s">
        <v>345</v>
      </c>
      <c r="F54" s="60" t="s">
        <v>287</v>
      </c>
      <c r="G54" s="60" t="s">
        <v>346</v>
      </c>
      <c r="H54" s="60" t="s">
        <v>544</v>
      </c>
      <c r="I54" s="60">
        <v>5</v>
      </c>
      <c r="J54" s="60" t="s">
        <v>539</v>
      </c>
      <c r="K54" s="60">
        <v>2</v>
      </c>
      <c r="L54" s="61">
        <v>4</v>
      </c>
      <c r="M54" s="61">
        <v>3</v>
      </c>
      <c r="N54" s="62" t="s">
        <v>627</v>
      </c>
    </row>
    <row r="55" spans="1:14" ht="15">
      <c r="A55" s="62">
        <v>54</v>
      </c>
      <c r="B55" s="58">
        <v>43171</v>
      </c>
      <c r="C55" s="59"/>
      <c r="D55" s="60" t="s">
        <v>259</v>
      </c>
      <c r="E55" s="60" t="s">
        <v>347</v>
      </c>
      <c r="F55" s="60" t="s">
        <v>348</v>
      </c>
      <c r="G55" s="60" t="s">
        <v>349</v>
      </c>
      <c r="H55" s="60" t="s">
        <v>544</v>
      </c>
      <c r="I55" s="60">
        <v>6</v>
      </c>
      <c r="J55" s="60" t="s">
        <v>539</v>
      </c>
      <c r="K55" s="60">
        <v>3</v>
      </c>
      <c r="L55" s="61">
        <v>3</v>
      </c>
      <c r="M55" s="61">
        <v>3</v>
      </c>
      <c r="N55" s="62" t="s">
        <v>628</v>
      </c>
    </row>
    <row r="56" spans="1:14" ht="15">
      <c r="A56" s="57">
        <v>55</v>
      </c>
      <c r="B56" s="58"/>
      <c r="C56" s="59"/>
      <c r="D56" s="60" t="s">
        <v>55</v>
      </c>
      <c r="E56" s="60" t="s">
        <v>350</v>
      </c>
      <c r="F56" s="60" t="s">
        <v>348</v>
      </c>
      <c r="G56" s="60" t="s">
        <v>351</v>
      </c>
      <c r="H56" s="60"/>
      <c r="I56" s="60"/>
      <c r="J56" s="60"/>
      <c r="K56" s="60"/>
      <c r="L56" s="61"/>
      <c r="M56" s="61"/>
      <c r="N56" s="57"/>
    </row>
    <row r="57" spans="1:14" ht="15">
      <c r="A57" s="62">
        <v>56</v>
      </c>
      <c r="B57" s="58">
        <v>43168</v>
      </c>
      <c r="C57" s="59"/>
      <c r="D57" s="60" t="s">
        <v>55</v>
      </c>
      <c r="E57" s="60" t="s">
        <v>352</v>
      </c>
      <c r="F57" s="60" t="s">
        <v>348</v>
      </c>
      <c r="G57" s="60" t="s">
        <v>353</v>
      </c>
      <c r="H57" s="60" t="s">
        <v>544</v>
      </c>
      <c r="I57" s="60">
        <v>5</v>
      </c>
      <c r="J57" s="60" t="s">
        <v>539</v>
      </c>
      <c r="K57" s="60">
        <v>2</v>
      </c>
      <c r="L57" s="61">
        <v>3</v>
      </c>
      <c r="M57" s="61">
        <v>3</v>
      </c>
      <c r="N57" s="62" t="s">
        <v>629</v>
      </c>
    </row>
    <row r="58" spans="1:14" ht="15">
      <c r="A58" s="57">
        <v>57</v>
      </c>
      <c r="B58" s="58"/>
      <c r="C58" s="59"/>
      <c r="D58" s="60" t="s">
        <v>67</v>
      </c>
      <c r="E58" s="60" t="s">
        <v>354</v>
      </c>
      <c r="F58" s="60" t="s">
        <v>355</v>
      </c>
      <c r="G58" s="60" t="s">
        <v>356</v>
      </c>
      <c r="H58" s="60"/>
      <c r="I58" s="60"/>
      <c r="J58" s="60"/>
      <c r="K58" s="60"/>
      <c r="L58" s="61"/>
      <c r="M58" s="61"/>
      <c r="N58" s="57"/>
    </row>
    <row r="59" spans="1:14" ht="15">
      <c r="A59" s="62">
        <v>58</v>
      </c>
      <c r="B59" s="58">
        <v>43117</v>
      </c>
      <c r="C59" s="59"/>
      <c r="D59" s="60" t="s">
        <v>357</v>
      </c>
      <c r="E59" s="60" t="s">
        <v>358</v>
      </c>
      <c r="F59" s="60" t="s">
        <v>348</v>
      </c>
      <c r="G59" s="60" t="s">
        <v>359</v>
      </c>
      <c r="H59" s="60" t="s">
        <v>360</v>
      </c>
      <c r="I59" s="60">
        <v>6</v>
      </c>
      <c r="J59" s="60">
        <v>0</v>
      </c>
      <c r="K59" s="60">
        <v>2</v>
      </c>
      <c r="L59" s="61">
        <v>3</v>
      </c>
      <c r="M59" s="61">
        <v>3</v>
      </c>
      <c r="N59" s="62" t="s">
        <v>361</v>
      </c>
    </row>
    <row r="60" spans="1:14" ht="15">
      <c r="A60" s="62">
        <v>59</v>
      </c>
      <c r="B60" s="58">
        <v>43115</v>
      </c>
      <c r="C60" s="59"/>
      <c r="D60" s="60" t="s">
        <v>357</v>
      </c>
      <c r="E60" s="85" t="s">
        <v>362</v>
      </c>
      <c r="F60" s="60" t="s">
        <v>363</v>
      </c>
      <c r="G60" s="60" t="s">
        <v>364</v>
      </c>
      <c r="H60" s="60" t="s">
        <v>360</v>
      </c>
      <c r="I60" s="60">
        <v>6</v>
      </c>
      <c r="J60" s="60">
        <v>2</v>
      </c>
      <c r="K60" s="60">
        <v>0</v>
      </c>
      <c r="L60" s="61">
        <v>3</v>
      </c>
      <c r="M60" s="61">
        <v>3</v>
      </c>
      <c r="N60" s="62" t="s">
        <v>365</v>
      </c>
    </row>
    <row r="61" spans="1:14" ht="22.5">
      <c r="A61" s="62">
        <v>60</v>
      </c>
      <c r="B61" s="58">
        <v>43125</v>
      </c>
      <c r="C61" s="59"/>
      <c r="D61" s="60" t="s">
        <v>74</v>
      </c>
      <c r="E61" s="60" t="s">
        <v>366</v>
      </c>
      <c r="F61" s="60" t="s">
        <v>363</v>
      </c>
      <c r="G61" s="60" t="s">
        <v>367</v>
      </c>
      <c r="H61" s="60" t="s">
        <v>360</v>
      </c>
      <c r="I61" s="60">
        <v>6</v>
      </c>
      <c r="J61" s="60">
        <v>2</v>
      </c>
      <c r="K61" s="60">
        <v>0</v>
      </c>
      <c r="L61" s="61">
        <v>5</v>
      </c>
      <c r="M61" s="61">
        <v>2</v>
      </c>
      <c r="N61" s="62" t="s">
        <v>368</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2:U15"/>
  <sheetViews>
    <sheetView zoomScalePageLayoutView="0" workbookViewId="0" topLeftCell="A1">
      <selection activeCell="N13" sqref="N13"/>
    </sheetView>
  </sheetViews>
  <sheetFormatPr defaultColWidth="11.421875" defaultRowHeight="15"/>
  <cols>
    <col min="1" max="1" width="1.8515625" style="93" customWidth="1"/>
    <col min="2" max="2" width="8.57421875" style="93" customWidth="1"/>
    <col min="3" max="3" width="29.00390625" style="93" customWidth="1"/>
    <col min="4" max="4" width="14.57421875" style="93" customWidth="1"/>
    <col min="5" max="5" width="14.7109375" style="93" customWidth="1"/>
    <col min="6" max="6" width="23.57421875" style="93" customWidth="1"/>
    <col min="7" max="13" width="8.28125" style="93" customWidth="1"/>
    <col min="14" max="14" width="16.140625" style="93" customWidth="1"/>
    <col min="15" max="15" width="31.8515625" style="93" customWidth="1"/>
    <col min="16" max="16384" width="11.421875" style="93" customWidth="1"/>
  </cols>
  <sheetData>
    <row r="1" ht="11.25"/>
    <row r="2" spans="2:13" s="91" customFormat="1" ht="21.75" customHeight="1">
      <c r="B2" s="320"/>
      <c r="C2" s="320"/>
      <c r="D2" s="321" t="s">
        <v>633</v>
      </c>
      <c r="E2" s="322"/>
      <c r="F2" s="322"/>
      <c r="G2" s="322"/>
      <c r="H2" s="322"/>
      <c r="I2" s="322"/>
      <c r="J2" s="322"/>
      <c r="K2" s="323"/>
      <c r="L2" s="158"/>
      <c r="M2" s="158"/>
    </row>
    <row r="3" spans="2:13" s="91" customFormat="1" ht="18" customHeight="1">
      <c r="B3" s="320"/>
      <c r="C3" s="320"/>
      <c r="D3" s="321" t="s">
        <v>15</v>
      </c>
      <c r="E3" s="322"/>
      <c r="F3" s="322"/>
      <c r="G3" s="322"/>
      <c r="H3" s="322"/>
      <c r="I3" s="322"/>
      <c r="J3" s="322"/>
      <c r="K3" s="323"/>
      <c r="L3" s="158"/>
      <c r="M3" s="158"/>
    </row>
    <row r="4" spans="2:13" s="91" customFormat="1" ht="18" customHeight="1">
      <c r="B4" s="320"/>
      <c r="C4" s="320"/>
      <c r="D4" s="321" t="s">
        <v>216</v>
      </c>
      <c r="E4" s="322"/>
      <c r="F4" s="322"/>
      <c r="G4" s="322"/>
      <c r="H4" s="322"/>
      <c r="I4" s="322"/>
      <c r="J4" s="322"/>
      <c r="K4" s="323"/>
      <c r="L4" s="158"/>
      <c r="M4" s="158"/>
    </row>
    <row r="5" spans="2:13" s="91" customFormat="1" ht="18" customHeight="1">
      <c r="B5" s="320"/>
      <c r="C5" s="320"/>
      <c r="D5" s="324" t="s">
        <v>635</v>
      </c>
      <c r="E5" s="325"/>
      <c r="F5" s="325"/>
      <c r="G5" s="326"/>
      <c r="H5" s="327" t="s">
        <v>962</v>
      </c>
      <c r="I5" s="327"/>
      <c r="J5" s="327"/>
      <c r="K5" s="327"/>
      <c r="L5" s="159"/>
      <c r="M5" s="159"/>
    </row>
    <row r="6" s="91" customFormat="1" ht="33.75" customHeight="1" thickBot="1"/>
    <row r="7" spans="1:21" ht="24.75" customHeight="1" thickBot="1">
      <c r="A7" s="92"/>
      <c r="B7" s="310" t="s">
        <v>23</v>
      </c>
      <c r="C7" s="311"/>
      <c r="D7" s="312" t="str">
        <f>+Metas_Magnitud!C7</f>
        <v>SUBDIRECCION DE SEMAFORIZACION</v>
      </c>
      <c r="E7" s="313"/>
      <c r="F7" s="314"/>
      <c r="G7" s="91"/>
      <c r="H7" s="91"/>
      <c r="I7" s="91"/>
      <c r="J7" s="91"/>
      <c r="K7" s="91"/>
      <c r="L7" s="91"/>
      <c r="M7" s="91"/>
      <c r="N7" s="91"/>
      <c r="O7" s="91"/>
      <c r="P7" s="91"/>
      <c r="Q7" s="91"/>
      <c r="R7" s="91"/>
      <c r="S7" s="91"/>
      <c r="T7" s="91"/>
      <c r="U7" s="91"/>
    </row>
    <row r="8" spans="1:21" ht="30" customHeight="1" thickBot="1">
      <c r="A8" s="92"/>
      <c r="B8" s="310" t="s">
        <v>636</v>
      </c>
      <c r="C8" s="311"/>
      <c r="D8" s="310" t="s">
        <v>659</v>
      </c>
      <c r="E8" s="315"/>
      <c r="F8" s="311"/>
      <c r="G8" s="91"/>
      <c r="H8" s="91"/>
      <c r="I8" s="91"/>
      <c r="J8" s="91"/>
      <c r="K8" s="91"/>
      <c r="L8" s="91"/>
      <c r="M8" s="91"/>
      <c r="N8" s="91"/>
      <c r="O8" s="91"/>
      <c r="P8" s="91"/>
      <c r="Q8" s="91"/>
      <c r="R8" s="91"/>
      <c r="S8" s="91"/>
      <c r="T8" s="91"/>
      <c r="U8" s="91"/>
    </row>
    <row r="9" spans="1:21" ht="24.75" customHeight="1">
      <c r="A9" s="92"/>
      <c r="B9" s="91"/>
      <c r="C9" s="91"/>
      <c r="D9" s="91"/>
      <c r="E9" s="91"/>
      <c r="F9" s="91"/>
      <c r="G9" s="91"/>
      <c r="H9" s="91"/>
      <c r="I9" s="91"/>
      <c r="J9" s="91"/>
      <c r="K9" s="91"/>
      <c r="L9" s="91"/>
      <c r="M9" s="91"/>
      <c r="N9" s="91"/>
      <c r="O9" s="91"/>
      <c r="P9" s="91"/>
      <c r="Q9" s="91"/>
      <c r="R9" s="91"/>
      <c r="S9" s="91"/>
      <c r="T9" s="91"/>
      <c r="U9" s="91"/>
    </row>
    <row r="10" spans="2:21" s="94" customFormat="1" ht="36.75" customHeight="1">
      <c r="B10" s="316" t="s">
        <v>637</v>
      </c>
      <c r="C10" s="316"/>
      <c r="D10" s="316"/>
      <c r="E10" s="316"/>
      <c r="F10" s="316"/>
      <c r="G10" s="316"/>
      <c r="H10" s="316"/>
      <c r="I10" s="316"/>
      <c r="J10" s="316"/>
      <c r="K10" s="316"/>
      <c r="L10" s="317" t="s">
        <v>740</v>
      </c>
      <c r="M10" s="318"/>
      <c r="N10" s="319"/>
      <c r="O10" s="91"/>
      <c r="P10" s="91"/>
      <c r="Q10" s="91"/>
      <c r="R10" s="91"/>
      <c r="S10" s="91"/>
      <c r="T10" s="91"/>
      <c r="U10" s="91"/>
    </row>
    <row r="11" spans="2:21" s="94" customFormat="1" ht="38.25" customHeight="1">
      <c r="B11" s="95" t="s">
        <v>7</v>
      </c>
      <c r="C11" s="95" t="s">
        <v>113</v>
      </c>
      <c r="D11" s="95" t="s">
        <v>639</v>
      </c>
      <c r="E11" s="95" t="s">
        <v>640</v>
      </c>
      <c r="F11" s="95" t="s">
        <v>641</v>
      </c>
      <c r="G11" s="95" t="s">
        <v>642</v>
      </c>
      <c r="H11" s="95" t="s">
        <v>643</v>
      </c>
      <c r="I11" s="95" t="s">
        <v>644</v>
      </c>
      <c r="J11" s="95" t="s">
        <v>645</v>
      </c>
      <c r="K11" s="95" t="s">
        <v>646</v>
      </c>
      <c r="L11" s="147" t="s">
        <v>741</v>
      </c>
      <c r="M11" s="147" t="s">
        <v>742</v>
      </c>
      <c r="N11" s="160" t="s">
        <v>638</v>
      </c>
      <c r="O11" s="91"/>
      <c r="P11" s="91"/>
      <c r="Q11" s="91"/>
      <c r="R11" s="91"/>
      <c r="S11" s="91"/>
      <c r="T11" s="91"/>
      <c r="U11" s="91"/>
    </row>
    <row r="12" spans="2:21" s="96" customFormat="1" ht="82.5" customHeight="1">
      <c r="B12" s="97">
        <v>1</v>
      </c>
      <c r="C12" s="118" t="str">
        <f>+'HV 1'!G9</f>
        <v>1. Realizar la cantidad de mantenimientos preventivos necesarios en la ciudad para el funcionamiento del sistema de semaforización</v>
      </c>
      <c r="D12" s="98" t="s">
        <v>125</v>
      </c>
      <c r="E12" s="106" t="s">
        <v>651</v>
      </c>
      <c r="F12" s="99">
        <f>SUM(J12:K12)</f>
        <v>11533</v>
      </c>
      <c r="G12" s="100" t="s">
        <v>213</v>
      </c>
      <c r="H12" s="100" t="s">
        <v>213</v>
      </c>
      <c r="I12" s="100" t="s">
        <v>213</v>
      </c>
      <c r="J12" s="99">
        <v>11533</v>
      </c>
      <c r="K12" s="99">
        <f>+'HV 1'!O24</f>
        <v>0</v>
      </c>
      <c r="L12" s="99">
        <f>+Metas_Magnitud!U13</f>
        <v>1687</v>
      </c>
      <c r="M12" s="99">
        <f>+J12+L12</f>
        <v>13220</v>
      </c>
      <c r="N12" s="239" t="s">
        <v>213</v>
      </c>
      <c r="O12" s="107"/>
      <c r="P12" s="91"/>
      <c r="Q12" s="91"/>
      <c r="R12" s="91"/>
      <c r="S12" s="91"/>
      <c r="T12" s="91"/>
      <c r="U12" s="91"/>
    </row>
    <row r="13" spans="2:15" s="96" customFormat="1" ht="82.5" customHeight="1">
      <c r="B13" s="97">
        <v>2</v>
      </c>
      <c r="C13" s="118" t="str">
        <f>+'HV 2 '!G9</f>
        <v>2. Realizar la cantidad de mantenimientos correctivos necesarios en la ciudad para el funcionamiento del sistema de semaforización</v>
      </c>
      <c r="D13" s="98" t="s">
        <v>125</v>
      </c>
      <c r="E13" s="106" t="s">
        <v>651</v>
      </c>
      <c r="F13" s="99">
        <f>SUM(J13:K13)</f>
        <v>14742</v>
      </c>
      <c r="G13" s="100" t="s">
        <v>213</v>
      </c>
      <c r="H13" s="100" t="s">
        <v>213</v>
      </c>
      <c r="I13" s="100" t="s">
        <v>213</v>
      </c>
      <c r="J13" s="99">
        <v>14742</v>
      </c>
      <c r="K13" s="99">
        <f>+'HV 2 '!O24</f>
        <v>0</v>
      </c>
      <c r="L13" s="99">
        <f>+Metas_Magnitud!U14</f>
        <v>4704</v>
      </c>
      <c r="M13" s="99">
        <f>+J13+L13</f>
        <v>19446</v>
      </c>
      <c r="N13" s="239" t="s">
        <v>213</v>
      </c>
      <c r="O13" s="107"/>
    </row>
    <row r="14" spans="2:15" s="96" customFormat="1" ht="82.5" customHeight="1">
      <c r="B14" s="97">
        <v>3</v>
      </c>
      <c r="C14" s="118" t="str">
        <f>+Metas_Magnitud!F15</f>
        <v>3. Realizar  el 100% de las actividades definidas, en el periodo, para la implementación de la segunda etapa de instalación del Sistema de Semáforos Inteligentes</v>
      </c>
      <c r="D14" s="98" t="s">
        <v>125</v>
      </c>
      <c r="E14" s="106" t="s">
        <v>651</v>
      </c>
      <c r="F14" s="102">
        <v>1</v>
      </c>
      <c r="G14" s="100" t="s">
        <v>213</v>
      </c>
      <c r="H14" s="100" t="s">
        <v>213</v>
      </c>
      <c r="I14" s="100" t="s">
        <v>213</v>
      </c>
      <c r="J14" s="100" t="s">
        <v>213</v>
      </c>
      <c r="K14" s="101">
        <v>1</v>
      </c>
      <c r="L14" s="101">
        <f>+Metas_Magnitud!U15</f>
        <v>0.2325</v>
      </c>
      <c r="M14" s="101">
        <f>+L14</f>
        <v>0.2325</v>
      </c>
      <c r="N14" s="105">
        <f>+AVERAGE(K14,0)/F14</f>
        <v>0.5</v>
      </c>
      <c r="O14" s="107"/>
    </row>
    <row r="15" spans="2:14" s="96" customFormat="1" ht="60.75" customHeight="1">
      <c r="B15" s="97">
        <v>4</v>
      </c>
      <c r="C15" s="238" t="str">
        <f>+Metas_Magnitud!F18</f>
        <v>4. Realizar el 100% de las actividades programadas en el Plan Anticorrupción y de Atención al Ciudadano de la vigencia por la Subdirección de Semaforización</v>
      </c>
      <c r="D15" s="98" t="s">
        <v>125</v>
      </c>
      <c r="E15" s="106" t="s">
        <v>651</v>
      </c>
      <c r="F15" s="102">
        <v>1</v>
      </c>
      <c r="G15" s="100" t="s">
        <v>213</v>
      </c>
      <c r="H15" s="100" t="s">
        <v>213</v>
      </c>
      <c r="I15" s="100" t="s">
        <v>213</v>
      </c>
      <c r="J15" s="100" t="s">
        <v>213</v>
      </c>
      <c r="K15" s="101">
        <v>1</v>
      </c>
      <c r="L15" s="101">
        <f>+Metas_Magnitud!U20</f>
        <v>0.3333333333333333</v>
      </c>
      <c r="M15" s="101">
        <f>+L15</f>
        <v>0.3333333333333333</v>
      </c>
      <c r="N15" s="105">
        <f>+AVERAGE(K15,0)/F15</f>
        <v>0.5</v>
      </c>
    </row>
    <row r="16" s="96" customFormat="1" ht="11.25"/>
    <row r="17" ht="11.25"/>
    <row r="18" ht="11.25"/>
    <row r="19" ht="11.25"/>
    <row r="20" ht="11.25"/>
    <row r="21" ht="11.25"/>
    <row r="22" ht="11.25"/>
    <row r="23" ht="11.25"/>
  </sheetData>
  <sheetProtection formatCells="0" formatColumns="0" formatRows="0"/>
  <mergeCells count="12">
    <mergeCell ref="B2:C5"/>
    <mergeCell ref="D2:K2"/>
    <mergeCell ref="D3:K3"/>
    <mergeCell ref="D4:K4"/>
    <mergeCell ref="D5:G5"/>
    <mergeCell ref="H5:K5"/>
    <mergeCell ref="B7:C7"/>
    <mergeCell ref="D7:F7"/>
    <mergeCell ref="B8:C8"/>
    <mergeCell ref="D8:F8"/>
    <mergeCell ref="B10:K10"/>
    <mergeCell ref="L10:N10"/>
  </mergeCells>
  <printOptions/>
  <pageMargins left="1" right="1" top="1" bottom="1" header="0.5" footer="0.5"/>
  <pageSetup fitToHeight="1" fitToWidth="1" horizontalDpi="600" verticalDpi="600" orientation="landscape" scale="54" r:id="rId4"/>
  <drawing r:id="rId3"/>
  <legacyDrawing r:id="rId2"/>
</worksheet>
</file>

<file path=xl/worksheets/sheet3.xml><?xml version="1.0" encoding="utf-8"?>
<worksheet xmlns="http://schemas.openxmlformats.org/spreadsheetml/2006/main" xmlns:r="http://schemas.openxmlformats.org/officeDocument/2006/relationships">
  <sheetPr>
    <tabColor theme="0"/>
  </sheetPr>
  <dimension ref="B1:X47"/>
  <sheetViews>
    <sheetView zoomScale="90" zoomScaleNormal="90" zoomScalePageLayoutView="0" workbookViewId="0" topLeftCell="A13">
      <selection activeCell="B32" sqref="B32:N32"/>
    </sheetView>
  </sheetViews>
  <sheetFormatPr defaultColWidth="11.421875" defaultRowHeight="15"/>
  <cols>
    <col min="1" max="1" width="0.85546875" style="29" customWidth="1"/>
    <col min="2" max="2" width="28.57421875" style="30" customWidth="1"/>
    <col min="3" max="6" width="13.140625" style="29" customWidth="1"/>
    <col min="7" max="7" width="13.140625" style="31" customWidth="1"/>
    <col min="8" max="14" width="13.140625" style="29" customWidth="1"/>
    <col min="15" max="15" width="11.421875" style="32" customWidth="1"/>
    <col min="16" max="23" width="11.421875" style="33" customWidth="1"/>
    <col min="24" max="24" width="11.421875" style="32" customWidth="1"/>
    <col min="25" max="16384" width="11.421875" style="29" customWidth="1"/>
  </cols>
  <sheetData>
    <row r="1" spans="17:24" ht="6.75" customHeight="1">
      <c r="Q1" s="29"/>
      <c r="R1" s="29"/>
      <c r="S1" s="29"/>
      <c r="T1" s="29"/>
      <c r="U1" s="29"/>
      <c r="V1" s="29"/>
      <c r="W1" s="29"/>
      <c r="X1" s="29"/>
    </row>
    <row r="2" spans="2:24" ht="25.5" customHeight="1">
      <c r="B2" s="330"/>
      <c r="C2" s="331" t="s">
        <v>649</v>
      </c>
      <c r="D2" s="332"/>
      <c r="E2" s="332"/>
      <c r="F2" s="332"/>
      <c r="G2" s="332"/>
      <c r="H2" s="332"/>
      <c r="I2" s="332"/>
      <c r="J2" s="332"/>
      <c r="K2" s="332"/>
      <c r="L2" s="332"/>
      <c r="M2" s="332"/>
      <c r="N2" s="333"/>
      <c r="P2" s="35"/>
      <c r="Q2" s="35" t="s">
        <v>116</v>
      </c>
      <c r="X2" s="29"/>
    </row>
    <row r="3" spans="2:24" ht="25.5" customHeight="1">
      <c r="B3" s="330"/>
      <c r="C3" s="331" t="s">
        <v>15</v>
      </c>
      <c r="D3" s="332"/>
      <c r="E3" s="332"/>
      <c r="F3" s="332"/>
      <c r="G3" s="332"/>
      <c r="H3" s="332"/>
      <c r="I3" s="332"/>
      <c r="J3" s="332"/>
      <c r="K3" s="332"/>
      <c r="L3" s="332"/>
      <c r="M3" s="332"/>
      <c r="N3" s="333"/>
      <c r="P3" s="35"/>
      <c r="Q3" s="35" t="s">
        <v>117</v>
      </c>
      <c r="X3" s="29"/>
    </row>
    <row r="4" spans="2:24" ht="25.5" customHeight="1">
      <c r="B4" s="330"/>
      <c r="C4" s="331" t="s">
        <v>660</v>
      </c>
      <c r="D4" s="332"/>
      <c r="E4" s="332"/>
      <c r="F4" s="332"/>
      <c r="G4" s="332"/>
      <c r="H4" s="332"/>
      <c r="I4" s="332"/>
      <c r="J4" s="332"/>
      <c r="K4" s="332"/>
      <c r="L4" s="332"/>
      <c r="M4" s="332"/>
      <c r="N4" s="333"/>
      <c r="P4" s="35"/>
      <c r="Q4" s="35" t="s">
        <v>119</v>
      </c>
      <c r="X4" s="29"/>
    </row>
    <row r="5" spans="2:24" ht="25.5" customHeight="1">
      <c r="B5" s="330"/>
      <c r="C5" s="334" t="s">
        <v>661</v>
      </c>
      <c r="D5" s="334"/>
      <c r="E5" s="334"/>
      <c r="F5" s="334"/>
      <c r="G5" s="334"/>
      <c r="H5" s="334"/>
      <c r="I5" s="334"/>
      <c r="J5" s="335" t="s">
        <v>662</v>
      </c>
      <c r="K5" s="336"/>
      <c r="L5" s="336"/>
      <c r="M5" s="336"/>
      <c r="N5" s="337"/>
      <c r="P5" s="35"/>
      <c r="Q5" s="35" t="s">
        <v>121</v>
      </c>
      <c r="X5" s="29"/>
    </row>
    <row r="6" spans="2:24" ht="23.25" customHeight="1">
      <c r="B6" s="338" t="s">
        <v>663</v>
      </c>
      <c r="C6" s="338"/>
      <c r="D6" s="338"/>
      <c r="E6" s="338"/>
      <c r="F6" s="338"/>
      <c r="G6" s="338"/>
      <c r="H6" s="338"/>
      <c r="I6" s="338"/>
      <c r="J6" s="338"/>
      <c r="K6" s="338"/>
      <c r="L6" s="338"/>
      <c r="M6" s="338"/>
      <c r="N6" s="338"/>
      <c r="X6" s="29"/>
    </row>
    <row r="7" spans="2:24" ht="24" customHeight="1">
      <c r="B7" s="328" t="s">
        <v>664</v>
      </c>
      <c r="C7" s="328"/>
      <c r="D7" s="328"/>
      <c r="E7" s="328"/>
      <c r="F7" s="328"/>
      <c r="G7" s="328"/>
      <c r="H7" s="328"/>
      <c r="I7" s="328"/>
      <c r="J7" s="328"/>
      <c r="K7" s="328"/>
      <c r="L7" s="328"/>
      <c r="M7" s="328"/>
      <c r="N7" s="328"/>
      <c r="X7" s="29"/>
    </row>
    <row r="8" spans="2:24" ht="24" customHeight="1">
      <c r="B8" s="329" t="s">
        <v>665</v>
      </c>
      <c r="C8" s="329"/>
      <c r="D8" s="329"/>
      <c r="E8" s="329"/>
      <c r="F8" s="329"/>
      <c r="G8" s="329"/>
      <c r="H8" s="329"/>
      <c r="I8" s="329"/>
      <c r="J8" s="329"/>
      <c r="K8" s="329"/>
      <c r="L8" s="329"/>
      <c r="M8" s="329"/>
      <c r="N8" s="329"/>
      <c r="Q8" s="34"/>
      <c r="R8" s="36"/>
      <c r="S8" s="36" t="s">
        <v>125</v>
      </c>
      <c r="T8" s="29"/>
      <c r="U8" s="29"/>
      <c r="V8" s="29"/>
      <c r="W8" s="29"/>
      <c r="X8" s="29"/>
    </row>
    <row r="9" spans="2:24" ht="36" customHeight="1">
      <c r="B9" s="110" t="s">
        <v>631</v>
      </c>
      <c r="C9" s="339">
        <v>1</v>
      </c>
      <c r="D9" s="340"/>
      <c r="E9" s="341" t="s">
        <v>630</v>
      </c>
      <c r="F9" s="342"/>
      <c r="G9" s="343" t="s">
        <v>708</v>
      </c>
      <c r="H9" s="344"/>
      <c r="I9" s="344"/>
      <c r="J9" s="344"/>
      <c r="K9" s="344"/>
      <c r="L9" s="344"/>
      <c r="M9" s="344"/>
      <c r="N9" s="345"/>
      <c r="P9" s="35"/>
      <c r="Q9" s="34"/>
      <c r="R9" s="115" t="s">
        <v>126</v>
      </c>
      <c r="S9" s="36" t="s">
        <v>127</v>
      </c>
      <c r="T9" s="29"/>
      <c r="U9" s="29"/>
      <c r="V9" s="29"/>
      <c r="W9" s="29"/>
      <c r="X9" s="29"/>
    </row>
    <row r="10" spans="2:24" ht="28.5" customHeight="1">
      <c r="B10" s="110" t="s">
        <v>128</v>
      </c>
      <c r="C10" s="339" t="s">
        <v>143</v>
      </c>
      <c r="D10" s="340"/>
      <c r="E10" s="341" t="s">
        <v>129</v>
      </c>
      <c r="F10" s="342"/>
      <c r="G10" s="339" t="s">
        <v>652</v>
      </c>
      <c r="H10" s="344"/>
      <c r="I10" s="344"/>
      <c r="J10" s="344"/>
      <c r="K10" s="344"/>
      <c r="L10" s="344"/>
      <c r="M10" s="344"/>
      <c r="N10" s="340"/>
      <c r="P10" s="35"/>
      <c r="Q10" s="34"/>
      <c r="R10" s="115" t="s">
        <v>131</v>
      </c>
      <c r="S10" s="36" t="s">
        <v>132</v>
      </c>
      <c r="T10" s="29"/>
      <c r="U10" s="29"/>
      <c r="V10" s="29"/>
      <c r="W10" s="29"/>
      <c r="X10" s="29"/>
    </row>
    <row r="11" spans="2:24" ht="29.25" customHeight="1">
      <c r="B11" s="108" t="s">
        <v>666</v>
      </c>
      <c r="C11" s="346" t="s">
        <v>213</v>
      </c>
      <c r="D11" s="346"/>
      <c r="E11" s="346"/>
      <c r="F11" s="346"/>
      <c r="G11" s="346"/>
      <c r="H11" s="346"/>
      <c r="I11" s="347" t="s">
        <v>667</v>
      </c>
      <c r="J11" s="348"/>
      <c r="K11" s="349" t="s">
        <v>213</v>
      </c>
      <c r="L11" s="349"/>
      <c r="M11" s="349"/>
      <c r="N11" s="349"/>
      <c r="P11" s="35"/>
      <c r="Q11" s="34"/>
      <c r="R11" s="115" t="s">
        <v>133</v>
      </c>
      <c r="S11" s="36" t="s">
        <v>134</v>
      </c>
      <c r="T11" s="29"/>
      <c r="U11" s="29"/>
      <c r="V11" s="29"/>
      <c r="W11" s="29"/>
      <c r="X11" s="29"/>
    </row>
    <row r="12" spans="2:24" ht="30" customHeight="1">
      <c r="B12" s="108" t="s">
        <v>668</v>
      </c>
      <c r="C12" s="350" t="s">
        <v>131</v>
      </c>
      <c r="D12" s="350"/>
      <c r="E12" s="350"/>
      <c r="F12" s="350"/>
      <c r="G12" s="350"/>
      <c r="H12" s="350"/>
      <c r="I12" s="351" t="s">
        <v>669</v>
      </c>
      <c r="J12" s="351"/>
      <c r="K12" s="352" t="s">
        <v>713</v>
      </c>
      <c r="L12" s="353"/>
      <c r="M12" s="353"/>
      <c r="N12" s="354"/>
      <c r="P12" s="37"/>
      <c r="Q12" s="34"/>
      <c r="R12" s="116" t="s">
        <v>135</v>
      </c>
      <c r="S12" s="36"/>
      <c r="T12" s="29"/>
      <c r="U12" s="29"/>
      <c r="V12" s="29"/>
      <c r="W12" s="29"/>
      <c r="X12" s="29"/>
    </row>
    <row r="13" spans="2:24" ht="80.25" customHeight="1">
      <c r="B13" s="108" t="s">
        <v>670</v>
      </c>
      <c r="C13" s="355" t="str">
        <f>+Metas_Magnitud!C13</f>
        <v>Estratégico: 1. Orientar las acciones de la Secretaría Distrital de Movilidad hacia la visión cero, es decir, la reducción sustancial de víctimas fatales y lesionadas en siniestros de tránsito.
Calidad: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1. Promover una cultura de integridad y ética pública en los colaboradores de la SDM con tolerancia cero al soborno. </v>
      </c>
      <c r="D13" s="355"/>
      <c r="E13" s="355"/>
      <c r="F13" s="355"/>
      <c r="G13" s="355"/>
      <c r="H13" s="355"/>
      <c r="I13" s="355"/>
      <c r="J13" s="355"/>
      <c r="K13" s="355"/>
      <c r="L13" s="355"/>
      <c r="M13" s="355"/>
      <c r="N13" s="355"/>
      <c r="P13" s="37"/>
      <c r="Q13" s="34"/>
      <c r="R13" s="116"/>
      <c r="S13" s="36"/>
      <c r="T13" s="29"/>
      <c r="U13" s="29"/>
      <c r="V13" s="29"/>
      <c r="W13" s="29"/>
      <c r="X13" s="29"/>
    </row>
    <row r="14" spans="2:24" ht="28.5" customHeight="1">
      <c r="B14" s="108" t="s">
        <v>672</v>
      </c>
      <c r="C14" s="356" t="s">
        <v>213</v>
      </c>
      <c r="D14" s="356"/>
      <c r="E14" s="356"/>
      <c r="F14" s="356"/>
      <c r="G14" s="356"/>
      <c r="H14" s="356"/>
      <c r="I14" s="356"/>
      <c r="J14" s="356"/>
      <c r="K14" s="356"/>
      <c r="L14" s="356"/>
      <c r="M14" s="356"/>
      <c r="N14" s="356"/>
      <c r="P14" s="37"/>
      <c r="Q14" s="34"/>
      <c r="R14" s="116"/>
      <c r="S14" s="36" t="s">
        <v>138</v>
      </c>
      <c r="T14" s="29"/>
      <c r="U14" s="29"/>
      <c r="V14" s="29"/>
      <c r="W14" s="29"/>
      <c r="X14" s="29"/>
    </row>
    <row r="15" spans="2:24" ht="36.75" customHeight="1">
      <c r="B15" s="108" t="s">
        <v>673</v>
      </c>
      <c r="C15" s="357" t="s">
        <v>703</v>
      </c>
      <c r="D15" s="357"/>
      <c r="E15" s="357"/>
      <c r="F15" s="357"/>
      <c r="G15" s="357"/>
      <c r="H15" s="357"/>
      <c r="I15" s="357"/>
      <c r="J15" s="357"/>
      <c r="K15" s="357"/>
      <c r="L15" s="357"/>
      <c r="M15" s="357"/>
      <c r="N15" s="357"/>
      <c r="P15" s="37"/>
      <c r="Q15" s="34"/>
      <c r="R15" s="116" t="s">
        <v>142</v>
      </c>
      <c r="S15" s="36" t="s">
        <v>143</v>
      </c>
      <c r="T15" s="29"/>
      <c r="U15" s="29"/>
      <c r="V15" s="29"/>
      <c r="W15" s="29"/>
      <c r="X15" s="29"/>
    </row>
    <row r="16" spans="2:24" ht="37.5" customHeight="1">
      <c r="B16" s="108" t="s">
        <v>675</v>
      </c>
      <c r="C16" s="358" t="s">
        <v>716</v>
      </c>
      <c r="D16" s="358"/>
      <c r="E16" s="358"/>
      <c r="F16" s="358"/>
      <c r="G16" s="358"/>
      <c r="H16" s="358"/>
      <c r="I16" s="358"/>
      <c r="J16" s="358"/>
      <c r="K16" s="358"/>
      <c r="L16" s="358"/>
      <c r="M16" s="358"/>
      <c r="N16" s="358"/>
      <c r="P16" s="37"/>
      <c r="Q16" s="34"/>
      <c r="R16" s="116" t="s">
        <v>146</v>
      </c>
      <c r="S16" s="36"/>
      <c r="T16" s="29"/>
      <c r="U16" s="29"/>
      <c r="V16" s="29"/>
      <c r="W16" s="29"/>
      <c r="X16" s="29"/>
    </row>
    <row r="17" spans="2:24" ht="48.75" customHeight="1">
      <c r="B17" s="108" t="s">
        <v>676</v>
      </c>
      <c r="C17" s="359" t="s">
        <v>710</v>
      </c>
      <c r="D17" s="360"/>
      <c r="E17" s="360"/>
      <c r="F17" s="360"/>
      <c r="G17" s="360"/>
      <c r="H17" s="360"/>
      <c r="I17" s="360"/>
      <c r="J17" s="360"/>
      <c r="K17" s="360"/>
      <c r="L17" s="360"/>
      <c r="M17" s="360"/>
      <c r="N17" s="361"/>
      <c r="P17" s="37"/>
      <c r="Q17" s="34"/>
      <c r="R17" s="116" t="s">
        <v>148</v>
      </c>
      <c r="S17" s="36" t="s">
        <v>149</v>
      </c>
      <c r="T17" s="29"/>
      <c r="U17" s="29"/>
      <c r="V17" s="29"/>
      <c r="W17" s="29"/>
      <c r="X17" s="29"/>
    </row>
    <row r="18" spans="2:24" ht="32.25" customHeight="1">
      <c r="B18" s="108" t="s">
        <v>677</v>
      </c>
      <c r="C18" s="357" t="s">
        <v>653</v>
      </c>
      <c r="D18" s="357"/>
      <c r="E18" s="357"/>
      <c r="F18" s="357"/>
      <c r="G18" s="357"/>
      <c r="H18" s="357"/>
      <c r="I18" s="357"/>
      <c r="J18" s="357"/>
      <c r="K18" s="357"/>
      <c r="L18" s="357"/>
      <c r="M18" s="357"/>
      <c r="N18" s="357"/>
      <c r="P18" s="37"/>
      <c r="Q18" s="34"/>
      <c r="R18" s="116" t="s">
        <v>151</v>
      </c>
      <c r="S18" s="36" t="s">
        <v>152</v>
      </c>
      <c r="T18" s="29"/>
      <c r="U18" s="29"/>
      <c r="V18" s="29"/>
      <c r="W18" s="29"/>
      <c r="X18" s="29"/>
    </row>
    <row r="19" spans="2:24" ht="38.25" customHeight="1">
      <c r="B19" s="108" t="s">
        <v>678</v>
      </c>
      <c r="C19" s="363" t="s">
        <v>674</v>
      </c>
      <c r="D19" s="363"/>
      <c r="E19" s="363"/>
      <c r="F19" s="363"/>
      <c r="G19" s="363"/>
      <c r="H19" s="363"/>
      <c r="I19" s="363"/>
      <c r="J19" s="363"/>
      <c r="K19" s="363"/>
      <c r="L19" s="363"/>
      <c r="M19" s="363"/>
      <c r="N19" s="363"/>
      <c r="P19" s="37"/>
      <c r="Q19" s="34"/>
      <c r="R19" s="116"/>
      <c r="S19" s="36" t="s">
        <v>154</v>
      </c>
      <c r="T19" s="29"/>
      <c r="U19" s="29"/>
      <c r="V19" s="29"/>
      <c r="W19" s="29"/>
      <c r="X19" s="29"/>
    </row>
    <row r="20" spans="2:24" ht="35.25" customHeight="1">
      <c r="B20" s="108" t="s">
        <v>679</v>
      </c>
      <c r="C20" s="364">
        <v>43831</v>
      </c>
      <c r="D20" s="364"/>
      <c r="E20" s="364"/>
      <c r="F20" s="364"/>
      <c r="G20" s="364"/>
      <c r="H20" s="364"/>
      <c r="I20" s="108" t="s">
        <v>680</v>
      </c>
      <c r="J20" s="364">
        <v>44196</v>
      </c>
      <c r="K20" s="364"/>
      <c r="L20" s="364"/>
      <c r="M20" s="364"/>
      <c r="N20" s="364"/>
      <c r="O20" s="114"/>
      <c r="P20" s="38"/>
      <c r="Q20" s="34"/>
      <c r="R20" s="116" t="s">
        <v>156</v>
      </c>
      <c r="S20" s="36" t="s">
        <v>157</v>
      </c>
      <c r="T20" s="29"/>
      <c r="U20" s="29"/>
      <c r="V20" s="29"/>
      <c r="W20" s="29"/>
      <c r="X20" s="29"/>
    </row>
    <row r="21" spans="2:24" ht="41.25" customHeight="1">
      <c r="B21" s="108" t="s">
        <v>681</v>
      </c>
      <c r="C21" s="365" t="s">
        <v>148</v>
      </c>
      <c r="D21" s="365"/>
      <c r="E21" s="365"/>
      <c r="F21" s="365"/>
      <c r="G21" s="365"/>
      <c r="H21" s="365"/>
      <c r="I21" s="365"/>
      <c r="J21" s="365"/>
      <c r="K21" s="365"/>
      <c r="L21" s="365"/>
      <c r="M21" s="365"/>
      <c r="N21" s="365"/>
      <c r="P21" s="38"/>
      <c r="Q21" s="34"/>
      <c r="R21" s="116" t="s">
        <v>141</v>
      </c>
      <c r="S21" s="36" t="s">
        <v>161</v>
      </c>
      <c r="T21" s="29"/>
      <c r="U21" s="29"/>
      <c r="V21" s="29"/>
      <c r="W21" s="29"/>
      <c r="X21" s="29"/>
    </row>
    <row r="22" spans="2:24" ht="30" customHeight="1">
      <c r="B22" s="329" t="s">
        <v>683</v>
      </c>
      <c r="C22" s="329"/>
      <c r="D22" s="329"/>
      <c r="E22" s="329"/>
      <c r="F22" s="329"/>
      <c r="G22" s="329"/>
      <c r="H22" s="329"/>
      <c r="I22" s="329"/>
      <c r="J22" s="329"/>
      <c r="K22" s="329"/>
      <c r="L22" s="329"/>
      <c r="M22" s="329"/>
      <c r="N22" s="329"/>
      <c r="P22" s="38"/>
      <c r="Q22" s="34"/>
      <c r="R22" s="116" t="s">
        <v>162</v>
      </c>
      <c r="S22" s="36" t="s">
        <v>163</v>
      </c>
      <c r="T22" s="29"/>
      <c r="U22" s="29"/>
      <c r="V22" s="29"/>
      <c r="W22" s="29"/>
      <c r="X22" s="29"/>
    </row>
    <row r="23" spans="2:24" ht="28.5" customHeight="1">
      <c r="B23" s="366" t="s">
        <v>685</v>
      </c>
      <c r="C23" s="109" t="s">
        <v>686</v>
      </c>
      <c r="D23" s="109" t="s">
        <v>184</v>
      </c>
      <c r="E23" s="109" t="s">
        <v>185</v>
      </c>
      <c r="F23" s="109" t="s">
        <v>186</v>
      </c>
      <c r="G23" s="39" t="s">
        <v>187</v>
      </c>
      <c r="H23" s="39" t="s">
        <v>188</v>
      </c>
      <c r="I23" s="109" t="s">
        <v>189</v>
      </c>
      <c r="J23" s="109" t="s">
        <v>190</v>
      </c>
      <c r="K23" s="109" t="s">
        <v>191</v>
      </c>
      <c r="L23" s="109" t="s">
        <v>192</v>
      </c>
      <c r="M23" s="109" t="s">
        <v>193</v>
      </c>
      <c r="N23" s="39" t="s">
        <v>194</v>
      </c>
      <c r="P23" s="38"/>
      <c r="Q23" s="34"/>
      <c r="R23" s="116"/>
      <c r="S23" s="36" t="s">
        <v>165</v>
      </c>
      <c r="T23" s="29"/>
      <c r="U23" s="29"/>
      <c r="V23" s="29"/>
      <c r="W23" s="29"/>
      <c r="X23" s="29"/>
    </row>
    <row r="24" spans="2:24" ht="29.25" customHeight="1">
      <c r="B24" s="367"/>
      <c r="C24" s="45">
        <v>360</v>
      </c>
      <c r="D24" s="45">
        <v>471</v>
      </c>
      <c r="E24" s="45">
        <v>395</v>
      </c>
      <c r="F24" s="45">
        <v>18</v>
      </c>
      <c r="G24" s="45">
        <v>443</v>
      </c>
      <c r="H24" s="45"/>
      <c r="I24" s="45"/>
      <c r="J24" s="45"/>
      <c r="K24" s="45"/>
      <c r="L24" s="45"/>
      <c r="M24" s="45"/>
      <c r="N24" s="45"/>
      <c r="P24" s="38"/>
      <c r="Q24" s="34"/>
      <c r="R24" s="116"/>
      <c r="S24" s="36" t="s">
        <v>167</v>
      </c>
      <c r="T24" s="29"/>
      <c r="U24" s="29"/>
      <c r="V24" s="29"/>
      <c r="W24" s="29"/>
      <c r="X24" s="29"/>
    </row>
    <row r="25" spans="2:24" ht="29.25" customHeight="1">
      <c r="B25" s="329" t="s">
        <v>688</v>
      </c>
      <c r="C25" s="329"/>
      <c r="D25" s="329"/>
      <c r="E25" s="329"/>
      <c r="F25" s="329"/>
      <c r="G25" s="329"/>
      <c r="H25" s="329"/>
      <c r="I25" s="329"/>
      <c r="J25" s="329"/>
      <c r="K25" s="329"/>
      <c r="L25" s="329"/>
      <c r="M25" s="329"/>
      <c r="N25" s="329"/>
      <c r="Q25" s="34"/>
      <c r="R25" s="116"/>
      <c r="S25" s="36"/>
      <c r="T25" s="29"/>
      <c r="U25" s="29"/>
      <c r="V25" s="29"/>
      <c r="W25" s="29"/>
      <c r="X25" s="29"/>
    </row>
    <row r="26" spans="2:24" ht="29.25" customHeight="1">
      <c r="B26" s="369"/>
      <c r="C26" s="369"/>
      <c r="D26" s="369"/>
      <c r="E26" s="369"/>
      <c r="F26" s="369"/>
      <c r="G26" s="369"/>
      <c r="H26" s="369"/>
      <c r="I26" s="369"/>
      <c r="J26" s="369"/>
      <c r="K26" s="369"/>
      <c r="L26" s="369"/>
      <c r="M26" s="369"/>
      <c r="N26" s="369"/>
      <c r="Q26" s="34"/>
      <c r="R26" s="116"/>
      <c r="S26" s="36"/>
      <c r="T26" s="29"/>
      <c r="U26" s="29"/>
      <c r="V26" s="29"/>
      <c r="W26" s="29"/>
      <c r="X26" s="29"/>
    </row>
    <row r="27" spans="2:24" ht="66.75" customHeight="1">
      <c r="B27" s="369"/>
      <c r="C27" s="369"/>
      <c r="D27" s="369"/>
      <c r="E27" s="369"/>
      <c r="F27" s="369"/>
      <c r="G27" s="369"/>
      <c r="H27" s="369"/>
      <c r="I27" s="369"/>
      <c r="J27" s="369"/>
      <c r="K27" s="369"/>
      <c r="L27" s="369"/>
      <c r="M27" s="369"/>
      <c r="N27" s="369"/>
      <c r="Q27" s="34"/>
      <c r="R27" s="116"/>
      <c r="S27" s="36"/>
      <c r="T27" s="29"/>
      <c r="U27" s="29"/>
      <c r="V27" s="29"/>
      <c r="W27" s="29"/>
      <c r="X27" s="29"/>
    </row>
    <row r="28" spans="2:24" ht="57.75" customHeight="1">
      <c r="B28" s="369"/>
      <c r="C28" s="369"/>
      <c r="D28" s="369"/>
      <c r="E28" s="369"/>
      <c r="F28" s="369"/>
      <c r="G28" s="369"/>
      <c r="H28" s="369"/>
      <c r="I28" s="369"/>
      <c r="J28" s="369"/>
      <c r="K28" s="369"/>
      <c r="L28" s="369"/>
      <c r="M28" s="369"/>
      <c r="N28" s="369"/>
      <c r="Q28" s="116"/>
      <c r="R28" s="36"/>
      <c r="S28" s="29"/>
      <c r="T28" s="29"/>
      <c r="U28" s="29"/>
      <c r="V28" s="29"/>
      <c r="W28" s="29"/>
      <c r="X28" s="29"/>
    </row>
    <row r="29" spans="2:24" ht="57.75" customHeight="1">
      <c r="B29" s="369"/>
      <c r="C29" s="369"/>
      <c r="D29" s="369"/>
      <c r="E29" s="369"/>
      <c r="F29" s="369"/>
      <c r="G29" s="369"/>
      <c r="H29" s="369"/>
      <c r="I29" s="369"/>
      <c r="J29" s="369"/>
      <c r="K29" s="369"/>
      <c r="L29" s="369"/>
      <c r="M29" s="369"/>
      <c r="N29" s="369"/>
      <c r="Q29" s="116"/>
      <c r="R29" s="36"/>
      <c r="S29" s="29"/>
      <c r="T29" s="29"/>
      <c r="U29" s="29"/>
      <c r="V29" s="29"/>
      <c r="W29" s="29"/>
      <c r="X29" s="29"/>
    </row>
    <row r="30" spans="2:24" ht="15.75" customHeight="1">
      <c r="B30" s="369"/>
      <c r="C30" s="369"/>
      <c r="D30" s="369"/>
      <c r="E30" s="369"/>
      <c r="F30" s="369"/>
      <c r="G30" s="369"/>
      <c r="H30" s="369"/>
      <c r="I30" s="369"/>
      <c r="J30" s="369"/>
      <c r="K30" s="369"/>
      <c r="L30" s="369"/>
      <c r="M30" s="369"/>
      <c r="N30" s="369"/>
      <c r="Q30" s="116"/>
      <c r="R30" s="36"/>
      <c r="S30" s="29"/>
      <c r="T30" s="29"/>
      <c r="U30" s="29"/>
      <c r="V30" s="29"/>
      <c r="W30" s="29"/>
      <c r="X30" s="29"/>
    </row>
    <row r="31" spans="2:24" ht="47.25" customHeight="1">
      <c r="B31" s="108" t="s">
        <v>689</v>
      </c>
      <c r="C31" s="370" t="s">
        <v>1005</v>
      </c>
      <c r="D31" s="371"/>
      <c r="E31" s="371"/>
      <c r="F31" s="371"/>
      <c r="G31" s="371"/>
      <c r="H31" s="371"/>
      <c r="I31" s="371"/>
      <c r="J31" s="371"/>
      <c r="K31" s="371"/>
      <c r="L31" s="371"/>
      <c r="M31" s="371"/>
      <c r="N31" s="372"/>
      <c r="O31" s="29"/>
      <c r="P31" s="29"/>
      <c r="Q31" s="36"/>
      <c r="R31" s="36"/>
      <c r="S31" s="29"/>
      <c r="T31" s="29"/>
      <c r="U31" s="29"/>
      <c r="V31" s="29"/>
      <c r="W31" s="29"/>
      <c r="X31" s="29"/>
    </row>
    <row r="32" spans="2:24" ht="35.25" customHeight="1">
      <c r="B32" s="329" t="s">
        <v>200</v>
      </c>
      <c r="C32" s="329"/>
      <c r="D32" s="329"/>
      <c r="E32" s="329"/>
      <c r="F32" s="329"/>
      <c r="G32" s="329"/>
      <c r="H32" s="329"/>
      <c r="I32" s="329"/>
      <c r="J32" s="329"/>
      <c r="K32" s="329"/>
      <c r="L32" s="329"/>
      <c r="M32" s="329"/>
      <c r="N32" s="329"/>
      <c r="O32" s="29"/>
      <c r="P32" s="29"/>
      <c r="Q32" s="36"/>
      <c r="R32" s="36"/>
      <c r="S32" s="29"/>
      <c r="T32" s="29"/>
      <c r="U32" s="29"/>
      <c r="V32" s="29"/>
      <c r="W32" s="29"/>
      <c r="X32" s="29"/>
    </row>
    <row r="33" spans="2:24" ht="33" customHeight="1">
      <c r="B33" s="373" t="s">
        <v>690</v>
      </c>
      <c r="C33" s="374" t="s">
        <v>691</v>
      </c>
      <c r="D33" s="374"/>
      <c r="E33" s="374"/>
      <c r="F33" s="374" t="s">
        <v>692</v>
      </c>
      <c r="G33" s="374"/>
      <c r="H33" s="374"/>
      <c r="I33" s="374" t="s">
        <v>693</v>
      </c>
      <c r="J33" s="374"/>
      <c r="K33" s="374"/>
      <c r="L33" s="374"/>
      <c r="M33" s="374"/>
      <c r="N33" s="374"/>
      <c r="O33" s="29"/>
      <c r="P33" s="29"/>
      <c r="Q33" s="36"/>
      <c r="R33" s="36"/>
      <c r="S33" s="29"/>
      <c r="T33" s="29"/>
      <c r="U33" s="29"/>
      <c r="V33" s="29"/>
      <c r="W33" s="29"/>
      <c r="X33" s="29"/>
    </row>
    <row r="34" spans="2:24" ht="29.25" customHeight="1">
      <c r="B34" s="373"/>
      <c r="C34" s="375"/>
      <c r="D34" s="362"/>
      <c r="E34" s="362"/>
      <c r="F34" s="362"/>
      <c r="G34" s="362"/>
      <c r="H34" s="362"/>
      <c r="I34" s="362"/>
      <c r="J34" s="362"/>
      <c r="K34" s="362"/>
      <c r="L34" s="362"/>
      <c r="M34" s="362"/>
      <c r="N34" s="362"/>
      <c r="O34" s="29"/>
      <c r="P34" s="29"/>
      <c r="Q34" s="36"/>
      <c r="R34" s="36"/>
      <c r="S34" s="29"/>
      <c r="T34" s="29"/>
      <c r="U34" s="29"/>
      <c r="V34" s="29"/>
      <c r="W34" s="29"/>
      <c r="X34" s="29"/>
    </row>
    <row r="35" spans="2:24" ht="29.25" customHeight="1">
      <c r="B35" s="108" t="s">
        <v>694</v>
      </c>
      <c r="C35" s="362" t="s">
        <v>712</v>
      </c>
      <c r="D35" s="362"/>
      <c r="E35" s="362"/>
      <c r="F35" s="362"/>
      <c r="G35" s="383" t="s">
        <v>695</v>
      </c>
      <c r="H35" s="383"/>
      <c r="I35" s="384" t="s">
        <v>714</v>
      </c>
      <c r="J35" s="385"/>
      <c r="K35" s="385"/>
      <c r="L35" s="385"/>
      <c r="M35" s="385"/>
      <c r="N35" s="386"/>
      <c r="O35" s="29"/>
      <c r="P35" s="29"/>
      <c r="Q35" s="36"/>
      <c r="R35" s="36"/>
      <c r="S35" s="29"/>
      <c r="T35" s="29"/>
      <c r="U35" s="29"/>
      <c r="V35" s="29"/>
      <c r="W35" s="29"/>
      <c r="X35" s="29"/>
    </row>
    <row r="36" spans="2:24" ht="29.25" customHeight="1">
      <c r="B36" s="108" t="s">
        <v>696</v>
      </c>
      <c r="C36" s="362" t="s">
        <v>654</v>
      </c>
      <c r="D36" s="362"/>
      <c r="E36" s="362"/>
      <c r="F36" s="362"/>
      <c r="G36" s="387" t="s">
        <v>697</v>
      </c>
      <c r="H36" s="387"/>
      <c r="I36" s="368" t="s">
        <v>632</v>
      </c>
      <c r="J36" s="368"/>
      <c r="K36" s="368"/>
      <c r="L36" s="368"/>
      <c r="M36" s="368"/>
      <c r="N36" s="368"/>
      <c r="O36" s="29"/>
      <c r="P36" s="29"/>
      <c r="Q36" s="36"/>
      <c r="R36" s="36"/>
      <c r="S36" s="29"/>
      <c r="T36" s="29"/>
      <c r="U36" s="29"/>
      <c r="V36" s="29"/>
      <c r="W36" s="29"/>
      <c r="X36" s="29"/>
    </row>
    <row r="37" spans="2:24" ht="29.25" customHeight="1">
      <c r="B37" s="108" t="s">
        <v>698</v>
      </c>
      <c r="C37" s="362"/>
      <c r="D37" s="362"/>
      <c r="E37" s="362"/>
      <c r="F37" s="362"/>
      <c r="G37" s="374" t="s">
        <v>699</v>
      </c>
      <c r="H37" s="374"/>
      <c r="I37" s="376"/>
      <c r="J37" s="377"/>
      <c r="K37" s="377"/>
      <c r="L37" s="377"/>
      <c r="M37" s="377"/>
      <c r="N37" s="378"/>
      <c r="O37" s="29"/>
      <c r="P37" s="29"/>
      <c r="Q37" s="36"/>
      <c r="R37" s="36"/>
      <c r="S37" s="29"/>
      <c r="T37" s="29"/>
      <c r="U37" s="29"/>
      <c r="V37" s="29"/>
      <c r="W37" s="29"/>
      <c r="X37" s="29"/>
    </row>
    <row r="38" spans="2:24" ht="29.25" customHeight="1">
      <c r="B38" s="108" t="s">
        <v>700</v>
      </c>
      <c r="C38" s="382"/>
      <c r="D38" s="382"/>
      <c r="E38" s="382"/>
      <c r="F38" s="382"/>
      <c r="G38" s="374"/>
      <c r="H38" s="374"/>
      <c r="I38" s="379"/>
      <c r="J38" s="380"/>
      <c r="K38" s="380"/>
      <c r="L38" s="380"/>
      <c r="M38" s="380"/>
      <c r="N38" s="381"/>
      <c r="O38" s="29"/>
      <c r="P38" s="29"/>
      <c r="Q38" s="36"/>
      <c r="R38" s="36"/>
      <c r="S38" s="29"/>
      <c r="T38" s="29"/>
      <c r="U38" s="29"/>
      <c r="V38" s="29"/>
      <c r="W38" s="29"/>
      <c r="X38" s="29"/>
    </row>
    <row r="39" spans="2:24" ht="12.75">
      <c r="B39" s="40"/>
      <c r="C39" s="41"/>
      <c r="D39" s="41"/>
      <c r="E39" s="42"/>
      <c r="F39" s="42"/>
      <c r="G39" s="43"/>
      <c r="H39" s="44"/>
      <c r="I39" s="41"/>
      <c r="J39" s="41"/>
      <c r="K39" s="41"/>
      <c r="L39" s="41"/>
      <c r="M39" s="41"/>
      <c r="N39" s="41"/>
      <c r="O39" s="29"/>
      <c r="P39" s="29"/>
      <c r="Q39" s="36"/>
      <c r="R39" s="36"/>
      <c r="S39" s="29"/>
      <c r="T39" s="29"/>
      <c r="U39" s="29"/>
      <c r="V39" s="29"/>
      <c r="W39" s="29"/>
      <c r="X39" s="29"/>
    </row>
    <row r="40" spans="2:24" ht="12.75">
      <c r="B40" s="40"/>
      <c r="C40" s="41"/>
      <c r="D40" s="41"/>
      <c r="E40" s="42"/>
      <c r="F40" s="42"/>
      <c r="G40" s="43"/>
      <c r="H40" s="44"/>
      <c r="I40" s="41"/>
      <c r="J40" s="41"/>
      <c r="K40" s="41"/>
      <c r="L40" s="41"/>
      <c r="M40" s="41"/>
      <c r="N40" s="41"/>
      <c r="O40" s="29"/>
      <c r="P40" s="29"/>
      <c r="Q40" s="36"/>
      <c r="R40" s="36"/>
      <c r="S40" s="29"/>
      <c r="T40" s="29"/>
      <c r="U40" s="29"/>
      <c r="V40" s="29"/>
      <c r="W40" s="29"/>
      <c r="X40" s="29"/>
    </row>
    <row r="41" spans="2:24" ht="12.75">
      <c r="B41" s="40"/>
      <c r="C41" s="41"/>
      <c r="D41" s="41"/>
      <c r="E41" s="42"/>
      <c r="F41" s="42"/>
      <c r="G41" s="43"/>
      <c r="H41" s="44"/>
      <c r="I41" s="41"/>
      <c r="J41" s="41"/>
      <c r="K41" s="41"/>
      <c r="L41" s="41"/>
      <c r="M41" s="41"/>
      <c r="N41" s="41"/>
      <c r="O41" s="29"/>
      <c r="P41" s="29"/>
      <c r="Q41" s="36"/>
      <c r="R41" s="36"/>
      <c r="S41" s="29"/>
      <c r="T41" s="29"/>
      <c r="U41" s="29"/>
      <c r="V41" s="29"/>
      <c r="W41" s="29"/>
      <c r="X41" s="29"/>
    </row>
    <row r="42" spans="2:24" ht="12.75">
      <c r="B42" s="40"/>
      <c r="C42" s="41"/>
      <c r="D42" s="41"/>
      <c r="E42" s="42"/>
      <c r="F42" s="42"/>
      <c r="G42" s="43"/>
      <c r="H42" s="44"/>
      <c r="I42" s="41"/>
      <c r="J42" s="41"/>
      <c r="K42" s="41"/>
      <c r="L42" s="41"/>
      <c r="M42" s="41"/>
      <c r="N42" s="41"/>
      <c r="O42" s="29"/>
      <c r="P42" s="29"/>
      <c r="Q42" s="36"/>
      <c r="R42" s="36"/>
      <c r="S42" s="29"/>
      <c r="T42" s="29"/>
      <c r="U42" s="29"/>
      <c r="V42" s="29"/>
      <c r="W42" s="29"/>
      <c r="X42" s="29"/>
    </row>
    <row r="43" spans="17:23" ht="12.75">
      <c r="Q43" s="36"/>
      <c r="R43" s="36"/>
      <c r="S43" s="29"/>
      <c r="T43" s="29"/>
      <c r="U43" s="29"/>
      <c r="V43" s="29"/>
      <c r="W43" s="29"/>
    </row>
    <row r="44" spans="17:23" ht="12.75">
      <c r="Q44" s="36"/>
      <c r="R44" s="36"/>
      <c r="S44" s="29"/>
      <c r="T44" s="29"/>
      <c r="U44" s="29"/>
      <c r="V44" s="29"/>
      <c r="W44" s="29"/>
    </row>
    <row r="45" spans="17:23" ht="12.75">
      <c r="Q45" s="36"/>
      <c r="R45" s="36"/>
      <c r="S45" s="29"/>
      <c r="T45" s="29"/>
      <c r="U45" s="29"/>
      <c r="V45" s="29"/>
      <c r="W45" s="29"/>
    </row>
    <row r="46" spans="17:23" ht="12.75">
      <c r="Q46" s="36"/>
      <c r="R46" s="36"/>
      <c r="S46" s="29"/>
      <c r="T46" s="29"/>
      <c r="U46" s="29"/>
      <c r="V46" s="29"/>
      <c r="W46" s="29"/>
    </row>
    <row r="47" spans="17:23" ht="12.75">
      <c r="Q47" s="36"/>
      <c r="R47" s="36"/>
      <c r="S47" s="29"/>
      <c r="T47" s="29"/>
      <c r="U47" s="29"/>
      <c r="V47" s="29"/>
      <c r="W47" s="29"/>
    </row>
    <row r="49" ht="12.75"/>
    <row r="50" ht="12.75"/>
    <row r="51" ht="12.75"/>
    <row r="52" ht="12.75"/>
  </sheetData>
  <sheetProtection/>
  <mergeCells count="54">
    <mergeCell ref="C37:F37"/>
    <mergeCell ref="G37:H38"/>
    <mergeCell ref="I37:N38"/>
    <mergeCell ref="C38:F38"/>
    <mergeCell ref="I34:N34"/>
    <mergeCell ref="C35:F35"/>
    <mergeCell ref="G35:H35"/>
    <mergeCell ref="I35:N35"/>
    <mergeCell ref="C36:F36"/>
    <mergeCell ref="G36:H36"/>
    <mergeCell ref="I36:N36"/>
    <mergeCell ref="B25:N25"/>
    <mergeCell ref="B26:N30"/>
    <mergeCell ref="C31:N31"/>
    <mergeCell ref="B32:N32"/>
    <mergeCell ref="B33:B34"/>
    <mergeCell ref="C33:E33"/>
    <mergeCell ref="F33:H33"/>
    <mergeCell ref="I33:N33"/>
    <mergeCell ref="C34:E34"/>
    <mergeCell ref="F34:H34"/>
    <mergeCell ref="C19:N19"/>
    <mergeCell ref="C20:H20"/>
    <mergeCell ref="J20:N20"/>
    <mergeCell ref="C21:N21"/>
    <mergeCell ref="B22:N22"/>
    <mergeCell ref="B23:B24"/>
    <mergeCell ref="C13:N13"/>
    <mergeCell ref="C14:N14"/>
    <mergeCell ref="C15:N15"/>
    <mergeCell ref="C16:N16"/>
    <mergeCell ref="C17:N17"/>
    <mergeCell ref="C18:N18"/>
    <mergeCell ref="C11:H11"/>
    <mergeCell ref="I11:J11"/>
    <mergeCell ref="K11:N11"/>
    <mergeCell ref="C12:H12"/>
    <mergeCell ref="I12:J12"/>
    <mergeCell ref="K12:N12"/>
    <mergeCell ref="C9:D9"/>
    <mergeCell ref="E9:F9"/>
    <mergeCell ref="G9:N9"/>
    <mergeCell ref="C10:D10"/>
    <mergeCell ref="E10:F10"/>
    <mergeCell ref="G10:N10"/>
    <mergeCell ref="B7:N7"/>
    <mergeCell ref="B8:N8"/>
    <mergeCell ref="B2:B5"/>
    <mergeCell ref="C2:N2"/>
    <mergeCell ref="C3:N3"/>
    <mergeCell ref="C4:N4"/>
    <mergeCell ref="C5:I5"/>
    <mergeCell ref="J5:N5"/>
    <mergeCell ref="B6:N6"/>
  </mergeCells>
  <dataValidations count="2">
    <dataValidation type="list" allowBlank="1" showInputMessage="1" showErrorMessage="1" sqref="C12">
      <formula1>$P$9:$P$12</formula1>
    </dataValidation>
    <dataValidation type="list" allowBlank="1" showInputMessage="1" showErrorMessage="1" sqref="C21:N21">
      <formula1>$R$15:$R$18</formula1>
    </dataValidation>
  </dataValidations>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sheetPr>
    <tabColor rgb="FF002060"/>
  </sheetPr>
  <dimension ref="B1:M24"/>
  <sheetViews>
    <sheetView zoomScale="85" zoomScaleNormal="85" zoomScalePageLayoutView="0" workbookViewId="0" topLeftCell="D7">
      <selection activeCell="F16" sqref="F16"/>
    </sheetView>
  </sheetViews>
  <sheetFormatPr defaultColWidth="11.421875" defaultRowHeight="15"/>
  <cols>
    <col min="1" max="1" width="1.28515625" style="0" customWidth="1"/>
    <col min="2" max="2" width="21.8515625" style="64" customWidth="1"/>
    <col min="3" max="3" width="31.28125" style="0" customWidth="1"/>
    <col min="4" max="4" width="13.7109375" style="0" customWidth="1"/>
    <col min="5" max="5" width="5.8515625" style="0" customWidth="1"/>
    <col min="6" max="6" width="59.00390625" style="0" customWidth="1"/>
    <col min="7" max="7" width="19.140625" style="0" customWidth="1"/>
    <col min="8" max="8" width="16.140625" style="0" customWidth="1"/>
    <col min="9" max="9" width="16.28125" style="0" customWidth="1"/>
    <col min="10" max="10" width="15.7109375" style="0" customWidth="1"/>
    <col min="11" max="11" width="32.140625" style="0" customWidth="1"/>
    <col min="12" max="12" width="4.57421875" style="0" customWidth="1"/>
    <col min="13" max="14" width="16.421875" style="0" customWidth="1"/>
    <col min="198" max="198" width="1.421875" style="0" customWidth="1"/>
  </cols>
  <sheetData>
    <row r="1" spans="2:11" ht="37.5" customHeight="1" thickBot="1">
      <c r="B1" s="432"/>
      <c r="C1" s="388" t="s">
        <v>648</v>
      </c>
      <c r="D1" s="389"/>
      <c r="E1" s="389"/>
      <c r="F1" s="389"/>
      <c r="G1" s="389"/>
      <c r="H1" s="389"/>
      <c r="I1" s="389"/>
      <c r="J1" s="390"/>
      <c r="K1" s="391"/>
    </row>
    <row r="2" spans="2:11" ht="18" customHeight="1" thickBot="1">
      <c r="B2" s="433"/>
      <c r="C2" s="392" t="s">
        <v>15</v>
      </c>
      <c r="D2" s="393"/>
      <c r="E2" s="393"/>
      <c r="F2" s="393"/>
      <c r="G2" s="393"/>
      <c r="H2" s="393"/>
      <c r="I2" s="393"/>
      <c r="J2" s="394"/>
      <c r="K2" s="391"/>
    </row>
    <row r="3" spans="2:11" ht="18" customHeight="1" thickBot="1">
      <c r="B3" s="433"/>
      <c r="C3" s="392" t="s">
        <v>521</v>
      </c>
      <c r="D3" s="393"/>
      <c r="E3" s="393"/>
      <c r="F3" s="393"/>
      <c r="G3" s="393"/>
      <c r="H3" s="393"/>
      <c r="I3" s="393"/>
      <c r="J3" s="394"/>
      <c r="K3" s="391"/>
    </row>
    <row r="4" spans="2:11" ht="18" customHeight="1" thickBot="1">
      <c r="B4" s="434"/>
      <c r="C4" s="392" t="s">
        <v>647</v>
      </c>
      <c r="D4" s="393"/>
      <c r="E4" s="393"/>
      <c r="F4" s="393"/>
      <c r="G4" s="393"/>
      <c r="H4" s="412" t="s">
        <v>634</v>
      </c>
      <c r="I4" s="413"/>
      <c r="J4" s="414"/>
      <c r="K4" s="391"/>
    </row>
    <row r="5" spans="2:13" ht="18" customHeight="1" thickBot="1">
      <c r="B5" s="66"/>
      <c r="C5" s="67"/>
      <c r="D5" s="67"/>
      <c r="E5" s="67"/>
      <c r="F5" s="67"/>
      <c r="G5" s="104"/>
      <c r="H5" s="104"/>
      <c r="I5" s="104"/>
      <c r="J5" s="104"/>
      <c r="K5" s="104"/>
      <c r="L5" s="67"/>
      <c r="M5" s="67"/>
    </row>
    <row r="6" spans="2:13" ht="51.75" customHeight="1" thickBot="1">
      <c r="B6" s="69" t="s">
        <v>522</v>
      </c>
      <c r="C6" s="415" t="s">
        <v>706</v>
      </c>
      <c r="D6" s="416"/>
      <c r="E6" s="417"/>
      <c r="F6" s="104"/>
      <c r="G6" s="104"/>
      <c r="H6" s="104"/>
      <c r="I6" s="104"/>
      <c r="J6" s="104"/>
      <c r="K6" s="104"/>
      <c r="L6" s="67"/>
      <c r="M6" s="67"/>
    </row>
    <row r="7" spans="2:13" ht="32.25" customHeight="1" thickBot="1">
      <c r="B7" s="71" t="s">
        <v>23</v>
      </c>
      <c r="C7" s="400" t="str">
        <f>+Metas_Magnitud!C7</f>
        <v>SUBDIRECCION DE SEMAFORIZACION</v>
      </c>
      <c r="D7" s="401"/>
      <c r="E7" s="402"/>
      <c r="F7" s="104"/>
      <c r="G7" s="104"/>
      <c r="H7" s="104"/>
      <c r="I7" s="104"/>
      <c r="J7" s="104"/>
      <c r="K7" s="104"/>
      <c r="L7" s="67"/>
      <c r="M7" s="67"/>
    </row>
    <row r="8" spans="2:13" ht="32.25" customHeight="1" thickBot="1">
      <c r="B8" s="71" t="s">
        <v>523</v>
      </c>
      <c r="C8" s="397" t="str">
        <f>+Anualización!D8</f>
        <v>SUBSECRETARIA DE GESTION DE LA MOVILIDAD</v>
      </c>
      <c r="D8" s="398"/>
      <c r="E8" s="399"/>
      <c r="F8" s="72"/>
      <c r="G8" s="104"/>
      <c r="H8" s="104"/>
      <c r="I8" s="104"/>
      <c r="J8" s="104"/>
      <c r="K8" s="104"/>
      <c r="L8" s="67"/>
      <c r="M8" s="67"/>
    </row>
    <row r="9" spans="2:13" ht="33.75" customHeight="1" thickBot="1">
      <c r="B9" s="71" t="s">
        <v>524</v>
      </c>
      <c r="C9" s="400" t="str">
        <f>+'Act 2.'!C9</f>
        <v>LEONARDO VASQUEZ ESCOBAR</v>
      </c>
      <c r="D9" s="401"/>
      <c r="E9" s="402"/>
      <c r="F9" s="104"/>
      <c r="G9" s="104"/>
      <c r="H9" s="104"/>
      <c r="I9" s="104"/>
      <c r="J9" s="104"/>
      <c r="K9" s="104"/>
      <c r="L9" s="67"/>
      <c r="M9" s="67"/>
    </row>
    <row r="10" spans="2:13" ht="42.75" customHeight="1" thickBot="1">
      <c r="B10" s="71" t="s">
        <v>525</v>
      </c>
      <c r="C10" s="403" t="str">
        <f>+'HV 1'!G9</f>
        <v>1. Realizar la cantidad de mantenimientos preventivos necesarios en la ciudad para el funcionamiento del sistema de semaforización</v>
      </c>
      <c r="D10" s="404"/>
      <c r="E10" s="405"/>
      <c r="F10" s="70"/>
      <c r="G10" s="104"/>
      <c r="H10" s="104"/>
      <c r="I10" s="104"/>
      <c r="J10" s="104"/>
      <c r="K10" s="104"/>
      <c r="L10" s="67"/>
      <c r="M10" s="67"/>
    </row>
    <row r="11" spans="6:11" ht="15">
      <c r="F11" s="104"/>
      <c r="G11" s="104"/>
      <c r="H11" s="104"/>
      <c r="I11" s="104"/>
      <c r="J11" s="104"/>
      <c r="K11" s="104"/>
    </row>
    <row r="12" spans="2:11" ht="15">
      <c r="B12" s="406" t="s">
        <v>944</v>
      </c>
      <c r="C12" s="407"/>
      <c r="D12" s="407"/>
      <c r="E12" s="407"/>
      <c r="F12" s="407"/>
      <c r="G12" s="407"/>
      <c r="H12" s="408"/>
      <c r="I12" s="430" t="s">
        <v>526</v>
      </c>
      <c r="J12" s="431"/>
      <c r="K12" s="431"/>
    </row>
    <row r="13" spans="2:11" s="75" customFormat="1" ht="56.25" customHeight="1">
      <c r="B13" s="73" t="s">
        <v>527</v>
      </c>
      <c r="C13" s="73" t="s">
        <v>528</v>
      </c>
      <c r="D13" s="73" t="s">
        <v>529</v>
      </c>
      <c r="E13" s="73" t="s">
        <v>530</v>
      </c>
      <c r="F13" s="73" t="s">
        <v>531</v>
      </c>
      <c r="G13" s="73" t="s">
        <v>532</v>
      </c>
      <c r="H13" s="73" t="s">
        <v>533</v>
      </c>
      <c r="I13" s="74" t="s">
        <v>534</v>
      </c>
      <c r="J13" s="74" t="s">
        <v>535</v>
      </c>
      <c r="K13" s="74" t="s">
        <v>536</v>
      </c>
    </row>
    <row r="14" spans="2:11" ht="60" customHeight="1">
      <c r="B14" s="421">
        <v>1</v>
      </c>
      <c r="C14" s="424" t="s">
        <v>655</v>
      </c>
      <c r="D14" s="427" t="s">
        <v>212</v>
      </c>
      <c r="E14" s="76">
        <v>1</v>
      </c>
      <c r="F14" s="77" t="s">
        <v>707</v>
      </c>
      <c r="G14" s="87" t="s">
        <v>212</v>
      </c>
      <c r="H14" s="78">
        <v>43862</v>
      </c>
      <c r="I14" s="87" t="s">
        <v>212</v>
      </c>
      <c r="J14" s="409">
        <v>43982</v>
      </c>
      <c r="K14" s="418" t="s">
        <v>1006</v>
      </c>
    </row>
    <row r="15" spans="2:11" ht="61.5" customHeight="1">
      <c r="B15" s="422"/>
      <c r="C15" s="425"/>
      <c r="D15" s="428"/>
      <c r="E15" s="76">
        <v>2</v>
      </c>
      <c r="F15" s="77" t="s">
        <v>656</v>
      </c>
      <c r="G15" s="87" t="s">
        <v>212</v>
      </c>
      <c r="H15" s="88">
        <v>43862</v>
      </c>
      <c r="I15" s="87" t="s">
        <v>212</v>
      </c>
      <c r="J15" s="410"/>
      <c r="K15" s="419"/>
    </row>
    <row r="16" spans="2:11" s="56" customFormat="1" ht="52.5" customHeight="1">
      <c r="B16" s="423"/>
      <c r="C16" s="426"/>
      <c r="D16" s="429"/>
      <c r="E16" s="76">
        <v>3</v>
      </c>
      <c r="F16" s="77" t="s">
        <v>657</v>
      </c>
      <c r="G16" s="87" t="s">
        <v>212</v>
      </c>
      <c r="H16" s="83">
        <v>44166</v>
      </c>
      <c r="I16" s="87" t="s">
        <v>212</v>
      </c>
      <c r="J16" s="411"/>
      <c r="K16" s="420"/>
    </row>
    <row r="17" spans="2:11" ht="15" customHeight="1">
      <c r="B17" s="395" t="s">
        <v>537</v>
      </c>
      <c r="C17" s="396"/>
      <c r="D17" s="79" t="s">
        <v>212</v>
      </c>
      <c r="E17" s="103">
        <v>3</v>
      </c>
      <c r="F17" s="89"/>
      <c r="G17" s="79" t="s">
        <v>212</v>
      </c>
      <c r="H17" s="80"/>
      <c r="I17" s="90" t="s">
        <v>212</v>
      </c>
      <c r="J17" s="81"/>
      <c r="K17" s="81"/>
    </row>
    <row r="19" ht="15">
      <c r="H19" s="82"/>
    </row>
    <row r="20" spans="8:9" ht="15">
      <c r="H20" s="82"/>
      <c r="I20" s="82"/>
    </row>
    <row r="21" ht="15">
      <c r="H21" s="82"/>
    </row>
    <row r="22" ht="15">
      <c r="H22" s="82"/>
    </row>
    <row r="23" ht="15">
      <c r="H23" s="82"/>
    </row>
    <row r="24" ht="15">
      <c r="H24" s="82"/>
    </row>
  </sheetData>
  <sheetProtection/>
  <mergeCells count="20">
    <mergeCell ref="C4:G4"/>
    <mergeCell ref="H4:J4"/>
    <mergeCell ref="C6:E6"/>
    <mergeCell ref="C7:E7"/>
    <mergeCell ref="K14:K16"/>
    <mergeCell ref="B14:B16"/>
    <mergeCell ref="C14:C16"/>
    <mergeCell ref="D14:D16"/>
    <mergeCell ref="I12:K12"/>
    <mergeCell ref="B1:B4"/>
    <mergeCell ref="C1:J1"/>
    <mergeCell ref="K1:K4"/>
    <mergeCell ref="C2:J2"/>
    <mergeCell ref="C3:J3"/>
    <mergeCell ref="B17:C17"/>
    <mergeCell ref="C8:E8"/>
    <mergeCell ref="C9:E9"/>
    <mergeCell ref="C10:E10"/>
    <mergeCell ref="B12:H12"/>
    <mergeCell ref="J14:J16"/>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sheetPr>
    <tabColor theme="0"/>
  </sheetPr>
  <dimension ref="B1:X46"/>
  <sheetViews>
    <sheetView zoomScale="80" zoomScaleNormal="80" zoomScalePageLayoutView="0" workbookViewId="0" topLeftCell="A13">
      <selection activeCell="B26" sqref="B26:N33"/>
    </sheetView>
  </sheetViews>
  <sheetFormatPr defaultColWidth="11.421875" defaultRowHeight="15"/>
  <cols>
    <col min="1" max="1" width="0.85546875" style="29" customWidth="1"/>
    <col min="2" max="2" width="28.57421875" style="30" customWidth="1"/>
    <col min="3" max="6" width="13.140625" style="29" customWidth="1"/>
    <col min="7" max="7" width="13.140625" style="31" customWidth="1"/>
    <col min="8" max="14" width="13.140625" style="29" customWidth="1"/>
    <col min="15" max="15" width="11.421875" style="32" customWidth="1"/>
    <col min="16" max="23" width="11.421875" style="33" customWidth="1"/>
    <col min="24" max="24" width="11.421875" style="32" customWidth="1"/>
    <col min="25" max="16384" width="11.421875" style="29" customWidth="1"/>
  </cols>
  <sheetData>
    <row r="1" spans="2:16" s="29" customFormat="1" ht="6.75" customHeight="1">
      <c r="B1" s="30"/>
      <c r="G1" s="31"/>
      <c r="O1" s="32"/>
      <c r="P1" s="33"/>
    </row>
    <row r="2" spans="2:23" s="29" customFormat="1" ht="25.5" customHeight="1">
      <c r="B2" s="330"/>
      <c r="C2" s="331" t="s">
        <v>649</v>
      </c>
      <c r="D2" s="332"/>
      <c r="E2" s="332"/>
      <c r="F2" s="332"/>
      <c r="G2" s="332"/>
      <c r="H2" s="332"/>
      <c r="I2" s="332"/>
      <c r="J2" s="332"/>
      <c r="K2" s="332"/>
      <c r="L2" s="332"/>
      <c r="M2" s="332"/>
      <c r="N2" s="333"/>
      <c r="O2" s="32"/>
      <c r="P2" s="35" t="s">
        <v>116</v>
      </c>
      <c r="Q2" s="35" t="s">
        <v>116</v>
      </c>
      <c r="R2" s="33"/>
      <c r="S2" s="33"/>
      <c r="T2" s="33"/>
      <c r="U2" s="33"/>
      <c r="V2" s="33"/>
      <c r="W2" s="33"/>
    </row>
    <row r="3" spans="2:23" s="29" customFormat="1" ht="25.5" customHeight="1">
      <c r="B3" s="330"/>
      <c r="C3" s="331" t="s">
        <v>15</v>
      </c>
      <c r="D3" s="332"/>
      <c r="E3" s="332"/>
      <c r="F3" s="332"/>
      <c r="G3" s="332"/>
      <c r="H3" s="332"/>
      <c r="I3" s="332"/>
      <c r="J3" s="332"/>
      <c r="K3" s="332"/>
      <c r="L3" s="332"/>
      <c r="M3" s="332"/>
      <c r="N3" s="333"/>
      <c r="O3" s="32"/>
      <c r="P3" s="35" t="s">
        <v>117</v>
      </c>
      <c r="Q3" s="35" t="s">
        <v>117</v>
      </c>
      <c r="R3" s="33"/>
      <c r="S3" s="33"/>
      <c r="T3" s="33"/>
      <c r="U3" s="33"/>
      <c r="V3" s="33"/>
      <c r="W3" s="33"/>
    </row>
    <row r="4" spans="2:23" s="29" customFormat="1" ht="25.5" customHeight="1">
      <c r="B4" s="330"/>
      <c r="C4" s="331" t="s">
        <v>660</v>
      </c>
      <c r="D4" s="332"/>
      <c r="E4" s="332"/>
      <c r="F4" s="332"/>
      <c r="G4" s="332"/>
      <c r="H4" s="332"/>
      <c r="I4" s="332"/>
      <c r="J4" s="332"/>
      <c r="K4" s="332"/>
      <c r="L4" s="332"/>
      <c r="M4" s="332"/>
      <c r="N4" s="333"/>
      <c r="O4" s="32"/>
      <c r="P4" s="35" t="s">
        <v>119</v>
      </c>
      <c r="Q4" s="35" t="s">
        <v>119</v>
      </c>
      <c r="R4" s="33"/>
      <c r="S4" s="33"/>
      <c r="T4" s="33"/>
      <c r="U4" s="33"/>
      <c r="V4" s="33"/>
      <c r="W4" s="33"/>
    </row>
    <row r="5" spans="2:23" s="29" customFormat="1" ht="25.5" customHeight="1">
      <c r="B5" s="330"/>
      <c r="C5" s="334" t="s">
        <v>661</v>
      </c>
      <c r="D5" s="334"/>
      <c r="E5" s="334"/>
      <c r="F5" s="334"/>
      <c r="G5" s="334"/>
      <c r="H5" s="334"/>
      <c r="I5" s="334"/>
      <c r="J5" s="335" t="s">
        <v>662</v>
      </c>
      <c r="K5" s="336"/>
      <c r="L5" s="336"/>
      <c r="M5" s="336"/>
      <c r="N5" s="337"/>
      <c r="O5" s="32"/>
      <c r="P5" s="35" t="s">
        <v>121</v>
      </c>
      <c r="Q5" s="35" t="s">
        <v>121</v>
      </c>
      <c r="R5" s="33"/>
      <c r="S5" s="33"/>
      <c r="T5" s="33"/>
      <c r="U5" s="33"/>
      <c r="V5" s="33"/>
      <c r="W5" s="33"/>
    </row>
    <row r="6" spans="2:23" s="29" customFormat="1" ht="23.25" customHeight="1">
      <c r="B6" s="338" t="s">
        <v>663</v>
      </c>
      <c r="C6" s="338"/>
      <c r="D6" s="338"/>
      <c r="E6" s="338"/>
      <c r="F6" s="338"/>
      <c r="G6" s="338"/>
      <c r="H6" s="338"/>
      <c r="I6" s="338"/>
      <c r="J6" s="338"/>
      <c r="K6" s="338"/>
      <c r="L6" s="338"/>
      <c r="M6" s="338"/>
      <c r="N6" s="338"/>
      <c r="O6" s="32"/>
      <c r="P6" s="33"/>
      <c r="Q6" s="33"/>
      <c r="R6" s="33"/>
      <c r="S6" s="33"/>
      <c r="T6" s="33"/>
      <c r="U6" s="33"/>
      <c r="V6" s="33"/>
      <c r="W6" s="33"/>
    </row>
    <row r="7" spans="2:23" s="29" customFormat="1" ht="24" customHeight="1">
      <c r="B7" s="328" t="s">
        <v>664</v>
      </c>
      <c r="C7" s="328"/>
      <c r="D7" s="328"/>
      <c r="E7" s="328"/>
      <c r="F7" s="328"/>
      <c r="G7" s="328"/>
      <c r="H7" s="328"/>
      <c r="I7" s="328"/>
      <c r="J7" s="328"/>
      <c r="K7" s="328"/>
      <c r="L7" s="328"/>
      <c r="M7" s="328"/>
      <c r="N7" s="328"/>
      <c r="O7" s="32"/>
      <c r="P7" s="33"/>
      <c r="Q7" s="33"/>
      <c r="R7" s="33"/>
      <c r="S7" s="33"/>
      <c r="T7" s="33"/>
      <c r="U7" s="33"/>
      <c r="V7" s="33"/>
      <c r="W7" s="33"/>
    </row>
    <row r="8" spans="2:19" s="29" customFormat="1" ht="24" customHeight="1">
      <c r="B8" s="329" t="s">
        <v>665</v>
      </c>
      <c r="C8" s="329"/>
      <c r="D8" s="329"/>
      <c r="E8" s="329"/>
      <c r="F8" s="329"/>
      <c r="G8" s="329"/>
      <c r="H8" s="329"/>
      <c r="I8" s="329"/>
      <c r="J8" s="329"/>
      <c r="K8" s="329"/>
      <c r="L8" s="329"/>
      <c r="M8" s="329"/>
      <c r="N8" s="329"/>
      <c r="O8" s="32"/>
      <c r="P8" s="33"/>
      <c r="Q8" s="34"/>
      <c r="R8" s="36"/>
      <c r="S8" s="36" t="s">
        <v>125</v>
      </c>
    </row>
    <row r="9" spans="2:19" s="29" customFormat="1" ht="46.5" customHeight="1">
      <c r="B9" s="110" t="s">
        <v>631</v>
      </c>
      <c r="C9" s="339">
        <v>2</v>
      </c>
      <c r="D9" s="340"/>
      <c r="E9" s="341" t="s">
        <v>630</v>
      </c>
      <c r="F9" s="342"/>
      <c r="G9" s="435" t="s">
        <v>709</v>
      </c>
      <c r="H9" s="436"/>
      <c r="I9" s="436"/>
      <c r="J9" s="436"/>
      <c r="K9" s="436"/>
      <c r="L9" s="436"/>
      <c r="M9" s="436"/>
      <c r="N9" s="437"/>
      <c r="O9" s="32"/>
      <c r="P9" s="35" t="s">
        <v>126</v>
      </c>
      <c r="Q9" s="34"/>
      <c r="R9" s="115" t="s">
        <v>126</v>
      </c>
      <c r="S9" s="36" t="s">
        <v>127</v>
      </c>
    </row>
    <row r="10" spans="2:19" s="29" customFormat="1" ht="28.5" customHeight="1">
      <c r="B10" s="110" t="s">
        <v>128</v>
      </c>
      <c r="C10" s="339" t="s">
        <v>143</v>
      </c>
      <c r="D10" s="340"/>
      <c r="E10" s="341" t="s">
        <v>129</v>
      </c>
      <c r="F10" s="342"/>
      <c r="G10" s="339" t="s">
        <v>652</v>
      </c>
      <c r="H10" s="344"/>
      <c r="I10" s="344"/>
      <c r="J10" s="344"/>
      <c r="K10" s="344"/>
      <c r="L10" s="344"/>
      <c r="M10" s="344"/>
      <c r="N10" s="340"/>
      <c r="O10" s="32"/>
      <c r="P10" s="35" t="s">
        <v>131</v>
      </c>
      <c r="Q10" s="34"/>
      <c r="R10" s="115" t="s">
        <v>131</v>
      </c>
      <c r="S10" s="36" t="s">
        <v>132</v>
      </c>
    </row>
    <row r="11" spans="2:19" s="29" customFormat="1" ht="39" customHeight="1">
      <c r="B11" s="108" t="s">
        <v>666</v>
      </c>
      <c r="C11" s="346" t="s">
        <v>213</v>
      </c>
      <c r="D11" s="346"/>
      <c r="E11" s="346"/>
      <c r="F11" s="346"/>
      <c r="G11" s="346"/>
      <c r="H11" s="346"/>
      <c r="I11" s="347" t="s">
        <v>667</v>
      </c>
      <c r="J11" s="348"/>
      <c r="K11" s="349" t="s">
        <v>213</v>
      </c>
      <c r="L11" s="349"/>
      <c r="M11" s="349"/>
      <c r="N11" s="349"/>
      <c r="O11" s="32"/>
      <c r="P11" s="35" t="s">
        <v>133</v>
      </c>
      <c r="Q11" s="34"/>
      <c r="R11" s="115" t="s">
        <v>133</v>
      </c>
      <c r="S11" s="36" t="s">
        <v>134</v>
      </c>
    </row>
    <row r="12" spans="2:19" s="29" customFormat="1" ht="30" customHeight="1">
      <c r="B12" s="108" t="s">
        <v>668</v>
      </c>
      <c r="C12" s="350" t="s">
        <v>131</v>
      </c>
      <c r="D12" s="350"/>
      <c r="E12" s="350"/>
      <c r="F12" s="350"/>
      <c r="G12" s="350"/>
      <c r="H12" s="350"/>
      <c r="I12" s="351" t="s">
        <v>669</v>
      </c>
      <c r="J12" s="351"/>
      <c r="K12" s="352" t="s">
        <v>650</v>
      </c>
      <c r="L12" s="353"/>
      <c r="M12" s="353"/>
      <c r="N12" s="354"/>
      <c r="O12" s="32"/>
      <c r="P12" s="37" t="s">
        <v>135</v>
      </c>
      <c r="Q12" s="34"/>
      <c r="R12" s="116" t="s">
        <v>135</v>
      </c>
      <c r="S12" s="36"/>
    </row>
    <row r="13" spans="2:19" s="29" customFormat="1" ht="86.25" customHeight="1">
      <c r="B13" s="108" t="s">
        <v>670</v>
      </c>
      <c r="C13" s="355" t="str">
        <f>+Metas_Magnitud!C14</f>
        <v>Estratégico: 1. Orientar las acciones de la Secretaría Distrital de Movilidad hacia la visión cero, es decir, la reducción sustancial de víctimas fatales y lesionadas en siniestros de tránsito.
Calidad: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1. Promover una cultura de integridad y ética pública en los colaboradores de la SDM con tolerancia cero al soborno. </v>
      </c>
      <c r="D13" s="355"/>
      <c r="E13" s="355"/>
      <c r="F13" s="355"/>
      <c r="G13" s="355"/>
      <c r="H13" s="355"/>
      <c r="I13" s="355"/>
      <c r="J13" s="355"/>
      <c r="K13" s="355"/>
      <c r="L13" s="355"/>
      <c r="M13" s="355"/>
      <c r="N13" s="355"/>
      <c r="O13" s="32"/>
      <c r="P13" s="37"/>
      <c r="Q13" s="34"/>
      <c r="R13" s="116"/>
      <c r="S13" s="36"/>
    </row>
    <row r="14" spans="2:19" s="29" customFormat="1" ht="42" customHeight="1">
      <c r="B14" s="108" t="s">
        <v>672</v>
      </c>
      <c r="C14" s="356" t="s">
        <v>213</v>
      </c>
      <c r="D14" s="356"/>
      <c r="E14" s="356"/>
      <c r="F14" s="356"/>
      <c r="G14" s="356"/>
      <c r="H14" s="356"/>
      <c r="I14" s="356"/>
      <c r="J14" s="356"/>
      <c r="K14" s="356"/>
      <c r="L14" s="356"/>
      <c r="M14" s="356"/>
      <c r="N14" s="356"/>
      <c r="O14" s="32"/>
      <c r="P14" s="37"/>
      <c r="Q14" s="34"/>
      <c r="R14" s="116"/>
      <c r="S14" s="36" t="s">
        <v>138</v>
      </c>
    </row>
    <row r="15" spans="2:19" s="29" customFormat="1" ht="36.75" customHeight="1">
      <c r="B15" s="108" t="s">
        <v>673</v>
      </c>
      <c r="C15" s="357" t="s">
        <v>701</v>
      </c>
      <c r="D15" s="357"/>
      <c r="E15" s="357"/>
      <c r="F15" s="357"/>
      <c r="G15" s="357"/>
      <c r="H15" s="357"/>
      <c r="I15" s="357"/>
      <c r="J15" s="357"/>
      <c r="K15" s="357"/>
      <c r="L15" s="357"/>
      <c r="M15" s="357"/>
      <c r="N15" s="357"/>
      <c r="O15" s="32"/>
      <c r="P15" s="37" t="s">
        <v>142</v>
      </c>
      <c r="Q15" s="34"/>
      <c r="R15" s="116" t="s">
        <v>142</v>
      </c>
      <c r="S15" s="36" t="s">
        <v>143</v>
      </c>
    </row>
    <row r="16" spans="2:19" s="29" customFormat="1" ht="37.5" customHeight="1">
      <c r="B16" s="108" t="s">
        <v>675</v>
      </c>
      <c r="C16" s="358" t="s">
        <v>716</v>
      </c>
      <c r="D16" s="358"/>
      <c r="E16" s="358"/>
      <c r="F16" s="358"/>
      <c r="G16" s="358"/>
      <c r="H16" s="358"/>
      <c r="I16" s="358"/>
      <c r="J16" s="358"/>
      <c r="K16" s="358"/>
      <c r="L16" s="358"/>
      <c r="M16" s="358"/>
      <c r="N16" s="358"/>
      <c r="O16" s="32"/>
      <c r="P16" s="37" t="s">
        <v>146</v>
      </c>
      <c r="Q16" s="34"/>
      <c r="R16" s="116" t="s">
        <v>146</v>
      </c>
      <c r="S16" s="36"/>
    </row>
    <row r="17" spans="2:19" s="29" customFormat="1" ht="48.75" customHeight="1">
      <c r="B17" s="108" t="s">
        <v>676</v>
      </c>
      <c r="C17" s="359" t="s">
        <v>711</v>
      </c>
      <c r="D17" s="360"/>
      <c r="E17" s="360"/>
      <c r="F17" s="360"/>
      <c r="G17" s="360"/>
      <c r="H17" s="360"/>
      <c r="I17" s="360"/>
      <c r="J17" s="360"/>
      <c r="K17" s="360"/>
      <c r="L17" s="360"/>
      <c r="M17" s="360"/>
      <c r="N17" s="361"/>
      <c r="O17" s="32"/>
      <c r="P17" s="37" t="s">
        <v>148</v>
      </c>
      <c r="Q17" s="34"/>
      <c r="R17" s="116" t="s">
        <v>148</v>
      </c>
      <c r="S17" s="36" t="s">
        <v>149</v>
      </c>
    </row>
    <row r="18" spans="2:19" s="29" customFormat="1" ht="32.25" customHeight="1">
      <c r="B18" s="108" t="s">
        <v>677</v>
      </c>
      <c r="C18" s="357" t="s">
        <v>702</v>
      </c>
      <c r="D18" s="357"/>
      <c r="E18" s="357"/>
      <c r="F18" s="357"/>
      <c r="G18" s="357"/>
      <c r="H18" s="357"/>
      <c r="I18" s="357"/>
      <c r="J18" s="357"/>
      <c r="K18" s="357"/>
      <c r="L18" s="357"/>
      <c r="M18" s="357"/>
      <c r="N18" s="357"/>
      <c r="O18" s="32"/>
      <c r="P18" s="37" t="s">
        <v>151</v>
      </c>
      <c r="Q18" s="34"/>
      <c r="R18" s="116" t="s">
        <v>151</v>
      </c>
      <c r="S18" s="36" t="s">
        <v>152</v>
      </c>
    </row>
    <row r="19" spans="2:19" s="29" customFormat="1" ht="38.25" customHeight="1">
      <c r="B19" s="108" t="s">
        <v>678</v>
      </c>
      <c r="C19" s="363" t="s">
        <v>701</v>
      </c>
      <c r="D19" s="363"/>
      <c r="E19" s="363"/>
      <c r="F19" s="363"/>
      <c r="G19" s="363"/>
      <c r="H19" s="363"/>
      <c r="I19" s="363"/>
      <c r="J19" s="363"/>
      <c r="K19" s="363"/>
      <c r="L19" s="363"/>
      <c r="M19" s="363"/>
      <c r="N19" s="363"/>
      <c r="O19" s="32"/>
      <c r="P19" s="37" t="s">
        <v>156</v>
      </c>
      <c r="Q19" s="34"/>
      <c r="R19" s="116"/>
      <c r="S19" s="36" t="s">
        <v>154</v>
      </c>
    </row>
    <row r="20" spans="2:19" s="29" customFormat="1" ht="35.25" customHeight="1">
      <c r="B20" s="108" t="s">
        <v>679</v>
      </c>
      <c r="C20" s="364">
        <v>43831</v>
      </c>
      <c r="D20" s="364"/>
      <c r="E20" s="364"/>
      <c r="F20" s="364"/>
      <c r="G20" s="364"/>
      <c r="H20" s="364"/>
      <c r="I20" s="108" t="s">
        <v>680</v>
      </c>
      <c r="J20" s="364">
        <v>44196</v>
      </c>
      <c r="K20" s="364"/>
      <c r="L20" s="364"/>
      <c r="M20" s="364"/>
      <c r="N20" s="364"/>
      <c r="O20" s="114"/>
      <c r="P20" s="38"/>
      <c r="Q20" s="34"/>
      <c r="R20" s="116" t="s">
        <v>156</v>
      </c>
      <c r="S20" s="36" t="s">
        <v>157</v>
      </c>
    </row>
    <row r="21" spans="2:19" s="29" customFormat="1" ht="41.25" customHeight="1">
      <c r="B21" s="108" t="s">
        <v>681</v>
      </c>
      <c r="C21" s="365" t="s">
        <v>151</v>
      </c>
      <c r="D21" s="365"/>
      <c r="E21" s="365"/>
      <c r="F21" s="365"/>
      <c r="G21" s="365"/>
      <c r="H21" s="365"/>
      <c r="I21" s="365"/>
      <c r="J21" s="365"/>
      <c r="K21" s="365"/>
      <c r="L21" s="365"/>
      <c r="M21" s="365"/>
      <c r="N21" s="365"/>
      <c r="O21" s="32"/>
      <c r="P21" s="38" t="s">
        <v>682</v>
      </c>
      <c r="Q21" s="34"/>
      <c r="R21" s="116" t="s">
        <v>141</v>
      </c>
      <c r="S21" s="36" t="s">
        <v>161</v>
      </c>
    </row>
    <row r="22" spans="2:19" s="29" customFormat="1" ht="30" customHeight="1">
      <c r="B22" s="329" t="s">
        <v>683</v>
      </c>
      <c r="C22" s="329"/>
      <c r="D22" s="329"/>
      <c r="E22" s="329"/>
      <c r="F22" s="329"/>
      <c r="G22" s="329"/>
      <c r="H22" s="329"/>
      <c r="I22" s="329"/>
      <c r="J22" s="329"/>
      <c r="K22" s="329"/>
      <c r="L22" s="329"/>
      <c r="M22" s="329"/>
      <c r="N22" s="329"/>
      <c r="O22" s="32"/>
      <c r="P22" s="38" t="s">
        <v>684</v>
      </c>
      <c r="Q22" s="34"/>
      <c r="R22" s="116" t="s">
        <v>162</v>
      </c>
      <c r="S22" s="36" t="s">
        <v>163</v>
      </c>
    </row>
    <row r="23" spans="2:19" s="29" customFormat="1" ht="28.5" customHeight="1">
      <c r="B23" s="366" t="s">
        <v>685</v>
      </c>
      <c r="C23" s="109" t="s">
        <v>686</v>
      </c>
      <c r="D23" s="109" t="s">
        <v>184</v>
      </c>
      <c r="E23" s="109" t="s">
        <v>185</v>
      </c>
      <c r="F23" s="109" t="s">
        <v>186</v>
      </c>
      <c r="G23" s="39" t="s">
        <v>187</v>
      </c>
      <c r="H23" s="39" t="s">
        <v>188</v>
      </c>
      <c r="I23" s="109" t="s">
        <v>189</v>
      </c>
      <c r="J23" s="109" t="s">
        <v>190</v>
      </c>
      <c r="K23" s="109" t="s">
        <v>191</v>
      </c>
      <c r="L23" s="109" t="s">
        <v>192</v>
      </c>
      <c r="M23" s="109" t="s">
        <v>193</v>
      </c>
      <c r="N23" s="39" t="s">
        <v>194</v>
      </c>
      <c r="O23" s="32"/>
      <c r="P23" s="38" t="s">
        <v>671</v>
      </c>
      <c r="Q23" s="34"/>
      <c r="R23" s="116"/>
      <c r="S23" s="36" t="s">
        <v>165</v>
      </c>
    </row>
    <row r="24" spans="2:19" s="29" customFormat="1" ht="29.25" customHeight="1">
      <c r="B24" s="367"/>
      <c r="C24" s="45">
        <v>1327</v>
      </c>
      <c r="D24" s="45">
        <v>1253</v>
      </c>
      <c r="E24" s="45">
        <v>158</v>
      </c>
      <c r="F24" s="45">
        <v>782</v>
      </c>
      <c r="G24" s="45">
        <v>1184</v>
      </c>
      <c r="H24" s="45"/>
      <c r="I24" s="45"/>
      <c r="J24" s="45"/>
      <c r="K24" s="45"/>
      <c r="L24" s="45"/>
      <c r="M24" s="45"/>
      <c r="N24" s="45"/>
      <c r="O24" s="32"/>
      <c r="P24" s="38" t="s">
        <v>687</v>
      </c>
      <c r="Q24" s="34"/>
      <c r="R24" s="116"/>
      <c r="S24" s="36" t="s">
        <v>167</v>
      </c>
    </row>
    <row r="25" spans="2:19" s="29" customFormat="1" ht="29.25" customHeight="1">
      <c r="B25" s="329" t="s">
        <v>688</v>
      </c>
      <c r="C25" s="329"/>
      <c r="D25" s="329"/>
      <c r="E25" s="329"/>
      <c r="F25" s="329"/>
      <c r="G25" s="329"/>
      <c r="H25" s="329"/>
      <c r="I25" s="329"/>
      <c r="J25" s="329"/>
      <c r="K25" s="329"/>
      <c r="L25" s="329"/>
      <c r="M25" s="329"/>
      <c r="N25" s="329"/>
      <c r="O25" s="32"/>
      <c r="P25" s="33"/>
      <c r="Q25" s="34"/>
      <c r="R25" s="116"/>
      <c r="S25" s="36"/>
    </row>
    <row r="26" spans="2:19" s="29" customFormat="1" ht="29.25" customHeight="1">
      <c r="B26" s="369"/>
      <c r="C26" s="369"/>
      <c r="D26" s="369"/>
      <c r="E26" s="369"/>
      <c r="F26" s="369"/>
      <c r="G26" s="369"/>
      <c r="H26" s="369"/>
      <c r="I26" s="369"/>
      <c r="J26" s="369"/>
      <c r="K26" s="369"/>
      <c r="L26" s="369"/>
      <c r="M26" s="369"/>
      <c r="N26" s="369"/>
      <c r="O26" s="32"/>
      <c r="P26" s="33"/>
      <c r="Q26" s="34"/>
      <c r="R26" s="116"/>
      <c r="S26" s="36"/>
    </row>
    <row r="27" spans="2:19" s="29" customFormat="1" ht="66.75" customHeight="1">
      <c r="B27" s="369"/>
      <c r="C27" s="369"/>
      <c r="D27" s="369"/>
      <c r="E27" s="369"/>
      <c r="F27" s="369"/>
      <c r="G27" s="369"/>
      <c r="H27" s="369"/>
      <c r="I27" s="369"/>
      <c r="J27" s="369"/>
      <c r="K27" s="369"/>
      <c r="L27" s="369"/>
      <c r="M27" s="369"/>
      <c r="N27" s="369"/>
      <c r="O27" s="32"/>
      <c r="P27" s="33"/>
      <c r="Q27" s="34"/>
      <c r="R27" s="116"/>
      <c r="S27" s="36"/>
    </row>
    <row r="28" spans="2:18" s="29" customFormat="1" ht="57.75" customHeight="1">
      <c r="B28" s="369"/>
      <c r="C28" s="369"/>
      <c r="D28" s="369"/>
      <c r="E28" s="369"/>
      <c r="F28" s="369"/>
      <c r="G28" s="369"/>
      <c r="H28" s="369"/>
      <c r="I28" s="369"/>
      <c r="J28" s="369"/>
      <c r="K28" s="369"/>
      <c r="L28" s="369"/>
      <c r="M28" s="369"/>
      <c r="N28" s="369"/>
      <c r="O28" s="32"/>
      <c r="P28" s="33"/>
      <c r="Q28" s="116"/>
      <c r="R28" s="36"/>
    </row>
    <row r="29" spans="2:18" s="29" customFormat="1" ht="57.75" customHeight="1">
      <c r="B29" s="369"/>
      <c r="C29" s="369"/>
      <c r="D29" s="369"/>
      <c r="E29" s="369"/>
      <c r="F29" s="369"/>
      <c r="G29" s="369"/>
      <c r="H29" s="369"/>
      <c r="I29" s="369"/>
      <c r="J29" s="369"/>
      <c r="K29" s="369"/>
      <c r="L29" s="369"/>
      <c r="M29" s="369"/>
      <c r="N29" s="369"/>
      <c r="O29" s="32"/>
      <c r="P29" s="33"/>
      <c r="Q29" s="116"/>
      <c r="R29" s="36"/>
    </row>
    <row r="30" spans="2:18" s="29" customFormat="1" ht="51.75" customHeight="1">
      <c r="B30" s="369"/>
      <c r="C30" s="369"/>
      <c r="D30" s="369"/>
      <c r="E30" s="369"/>
      <c r="F30" s="369"/>
      <c r="G30" s="369"/>
      <c r="H30" s="369"/>
      <c r="I30" s="369"/>
      <c r="J30" s="369"/>
      <c r="K30" s="369"/>
      <c r="L30" s="369"/>
      <c r="M30" s="369"/>
      <c r="N30" s="369"/>
      <c r="O30" s="32"/>
      <c r="P30" s="33"/>
      <c r="Q30" s="116"/>
      <c r="R30" s="36"/>
    </row>
    <row r="31" spans="2:18" s="29" customFormat="1" ht="15.75" customHeight="1">
      <c r="B31" s="369"/>
      <c r="C31" s="369"/>
      <c r="D31" s="369"/>
      <c r="E31" s="369"/>
      <c r="F31" s="369"/>
      <c r="G31" s="369"/>
      <c r="H31" s="369"/>
      <c r="I31" s="369"/>
      <c r="J31" s="369"/>
      <c r="K31" s="369"/>
      <c r="L31" s="369"/>
      <c r="M31" s="369"/>
      <c r="N31" s="369"/>
      <c r="O31" s="32"/>
      <c r="P31" s="33"/>
      <c r="Q31" s="36"/>
      <c r="R31" s="36"/>
    </row>
    <row r="32" spans="2:18" s="29" customFormat="1" ht="19.5" customHeight="1">
      <c r="B32" s="369"/>
      <c r="C32" s="369"/>
      <c r="D32" s="369"/>
      <c r="E32" s="369"/>
      <c r="F32" s="369"/>
      <c r="G32" s="369"/>
      <c r="H32" s="369"/>
      <c r="I32" s="369"/>
      <c r="J32" s="369"/>
      <c r="K32" s="369"/>
      <c r="L32" s="369"/>
      <c r="M32" s="369"/>
      <c r="N32" s="369"/>
      <c r="O32" s="32"/>
      <c r="P32" s="33"/>
      <c r="Q32" s="36"/>
      <c r="R32" s="36"/>
    </row>
    <row r="33" spans="2:24" ht="15.75" customHeight="1">
      <c r="B33" s="369"/>
      <c r="C33" s="369"/>
      <c r="D33" s="369"/>
      <c r="E33" s="369"/>
      <c r="F33" s="369"/>
      <c r="G33" s="369"/>
      <c r="H33" s="369"/>
      <c r="I33" s="369"/>
      <c r="J33" s="369"/>
      <c r="K33" s="369"/>
      <c r="L33" s="369"/>
      <c r="M33" s="369"/>
      <c r="N33" s="369"/>
      <c r="O33" s="29"/>
      <c r="P33" s="29"/>
      <c r="Q33" s="36"/>
      <c r="R33" s="36"/>
      <c r="S33" s="29"/>
      <c r="T33" s="29"/>
      <c r="U33" s="29"/>
      <c r="V33" s="29"/>
      <c r="W33" s="29"/>
      <c r="X33" s="29"/>
    </row>
    <row r="34" spans="2:24" ht="55.5" customHeight="1">
      <c r="B34" s="108" t="s">
        <v>689</v>
      </c>
      <c r="C34" s="370" t="s">
        <v>1007</v>
      </c>
      <c r="D34" s="371"/>
      <c r="E34" s="371"/>
      <c r="F34" s="371"/>
      <c r="G34" s="371"/>
      <c r="H34" s="371"/>
      <c r="I34" s="371"/>
      <c r="J34" s="371"/>
      <c r="K34" s="371"/>
      <c r="L34" s="371"/>
      <c r="M34" s="371"/>
      <c r="N34" s="372"/>
      <c r="O34" s="29"/>
      <c r="P34" s="29"/>
      <c r="Q34" s="36"/>
      <c r="R34" s="36"/>
      <c r="S34" s="29"/>
      <c r="T34" s="29"/>
      <c r="U34" s="29"/>
      <c r="V34" s="29"/>
      <c r="W34" s="29"/>
      <c r="X34" s="29"/>
    </row>
    <row r="35" spans="2:24" ht="43.5" customHeight="1">
      <c r="B35" s="329" t="s">
        <v>200</v>
      </c>
      <c r="C35" s="329"/>
      <c r="D35" s="329"/>
      <c r="E35" s="329"/>
      <c r="F35" s="329"/>
      <c r="G35" s="329"/>
      <c r="H35" s="329"/>
      <c r="I35" s="329"/>
      <c r="J35" s="329"/>
      <c r="K35" s="329"/>
      <c r="L35" s="329"/>
      <c r="M35" s="329"/>
      <c r="N35" s="329"/>
      <c r="O35" s="29"/>
      <c r="P35" s="29"/>
      <c r="Q35" s="36"/>
      <c r="R35" s="36"/>
      <c r="S35" s="29"/>
      <c r="T35" s="29"/>
      <c r="U35" s="29"/>
      <c r="V35" s="29"/>
      <c r="W35" s="29"/>
      <c r="X35" s="29"/>
    </row>
    <row r="36" spans="2:24" ht="33" customHeight="1">
      <c r="B36" s="373" t="s">
        <v>690</v>
      </c>
      <c r="C36" s="374" t="s">
        <v>691</v>
      </c>
      <c r="D36" s="374"/>
      <c r="E36" s="374"/>
      <c r="F36" s="374" t="s">
        <v>692</v>
      </c>
      <c r="G36" s="374"/>
      <c r="H36" s="374"/>
      <c r="I36" s="374" t="s">
        <v>693</v>
      </c>
      <c r="J36" s="374"/>
      <c r="K36" s="374"/>
      <c r="L36" s="374"/>
      <c r="M36" s="374"/>
      <c r="N36" s="374"/>
      <c r="O36" s="29"/>
      <c r="P36" s="29"/>
      <c r="Q36" s="36"/>
      <c r="R36" s="36"/>
      <c r="S36" s="29"/>
      <c r="T36" s="29"/>
      <c r="U36" s="29"/>
      <c r="V36" s="29"/>
      <c r="W36" s="29"/>
      <c r="X36" s="29"/>
    </row>
    <row r="37" spans="2:24" ht="24.75" customHeight="1">
      <c r="B37" s="373"/>
      <c r="C37" s="375"/>
      <c r="D37" s="362"/>
      <c r="E37" s="362"/>
      <c r="F37" s="362"/>
      <c r="G37" s="362"/>
      <c r="H37" s="362"/>
      <c r="I37" s="362"/>
      <c r="J37" s="362"/>
      <c r="K37" s="362"/>
      <c r="L37" s="362"/>
      <c r="M37" s="362"/>
      <c r="N37" s="362"/>
      <c r="O37" s="29"/>
      <c r="P37" s="29"/>
      <c r="Q37" s="36"/>
      <c r="R37" s="36"/>
      <c r="S37" s="29"/>
      <c r="T37" s="29"/>
      <c r="U37" s="29"/>
      <c r="V37" s="29"/>
      <c r="W37" s="29"/>
      <c r="X37" s="29"/>
    </row>
    <row r="38" spans="2:24" ht="47.25" customHeight="1">
      <c r="B38" s="108" t="s">
        <v>694</v>
      </c>
      <c r="C38" s="362" t="str">
        <f>+'HV 1'!C35:F35</f>
        <v>NELSON ANDRES OVALLE</v>
      </c>
      <c r="D38" s="362"/>
      <c r="E38" s="362"/>
      <c r="F38" s="362"/>
      <c r="G38" s="383" t="s">
        <v>695</v>
      </c>
      <c r="H38" s="383"/>
      <c r="I38" s="368" t="str">
        <f>+'HV 1'!I35:N35</f>
        <v>NANCY HAIDY MUÑOZ CHAVARRO</v>
      </c>
      <c r="J38" s="368"/>
      <c r="K38" s="368"/>
      <c r="L38" s="368"/>
      <c r="M38" s="368"/>
      <c r="N38" s="368"/>
      <c r="O38" s="29"/>
      <c r="P38" s="29"/>
      <c r="Q38" s="36"/>
      <c r="R38" s="36"/>
      <c r="S38" s="29"/>
      <c r="T38" s="29"/>
      <c r="U38" s="29"/>
      <c r="V38" s="29"/>
      <c r="W38" s="29"/>
      <c r="X38" s="29"/>
    </row>
    <row r="39" spans="2:24" ht="45.75" customHeight="1">
      <c r="B39" s="108" t="s">
        <v>696</v>
      </c>
      <c r="C39" s="362" t="str">
        <f>+'HV 1'!C36:F36</f>
        <v>SANDRA PATRICIA GIRALDO CLAVIJO</v>
      </c>
      <c r="D39" s="362"/>
      <c r="E39" s="362"/>
      <c r="F39" s="362"/>
      <c r="G39" s="387" t="s">
        <v>697</v>
      </c>
      <c r="H39" s="387"/>
      <c r="I39" s="368" t="s">
        <v>632</v>
      </c>
      <c r="J39" s="368"/>
      <c r="K39" s="368"/>
      <c r="L39" s="368"/>
      <c r="M39" s="368"/>
      <c r="N39" s="368"/>
      <c r="O39" s="29"/>
      <c r="P39" s="29"/>
      <c r="Q39" s="36"/>
      <c r="R39" s="36"/>
      <c r="S39" s="29"/>
      <c r="T39" s="29"/>
      <c r="U39" s="29"/>
      <c r="V39" s="29"/>
      <c r="W39" s="29"/>
      <c r="X39" s="29"/>
    </row>
    <row r="40" spans="2:24" ht="39" customHeight="1">
      <c r="B40" s="108" t="s">
        <v>698</v>
      </c>
      <c r="C40" s="362"/>
      <c r="D40" s="362"/>
      <c r="E40" s="362"/>
      <c r="F40" s="362"/>
      <c r="G40" s="374" t="s">
        <v>699</v>
      </c>
      <c r="H40" s="374"/>
      <c r="I40" s="376"/>
      <c r="J40" s="377"/>
      <c r="K40" s="377"/>
      <c r="L40" s="377"/>
      <c r="M40" s="377"/>
      <c r="N40" s="378"/>
      <c r="O40" s="29"/>
      <c r="P40" s="29"/>
      <c r="Q40" s="36"/>
      <c r="R40" s="36"/>
      <c r="S40" s="29"/>
      <c r="T40" s="29"/>
      <c r="U40" s="29"/>
      <c r="V40" s="29"/>
      <c r="W40" s="29"/>
      <c r="X40" s="29"/>
    </row>
    <row r="41" spans="2:24" ht="39" customHeight="1">
      <c r="B41" s="108" t="s">
        <v>700</v>
      </c>
      <c r="C41" s="382"/>
      <c r="D41" s="382"/>
      <c r="E41" s="382"/>
      <c r="F41" s="382"/>
      <c r="G41" s="374"/>
      <c r="H41" s="374"/>
      <c r="I41" s="379"/>
      <c r="J41" s="380"/>
      <c r="K41" s="380"/>
      <c r="L41" s="380"/>
      <c r="M41" s="380"/>
      <c r="N41" s="381"/>
      <c r="O41" s="29"/>
      <c r="P41" s="29"/>
      <c r="Q41" s="36"/>
      <c r="R41" s="36"/>
      <c r="S41" s="29"/>
      <c r="T41" s="29"/>
      <c r="U41" s="29"/>
      <c r="V41" s="29"/>
      <c r="W41" s="29"/>
      <c r="X41" s="29"/>
    </row>
    <row r="42" spans="2:24" ht="12.75">
      <c r="B42" s="40"/>
      <c r="C42" s="41"/>
      <c r="D42" s="41"/>
      <c r="E42" s="42"/>
      <c r="F42" s="42"/>
      <c r="G42" s="43"/>
      <c r="H42" s="44"/>
      <c r="I42" s="41"/>
      <c r="J42" s="41"/>
      <c r="K42" s="41"/>
      <c r="L42" s="41"/>
      <c r="M42" s="41"/>
      <c r="N42" s="41"/>
      <c r="O42" s="29"/>
      <c r="P42" s="29"/>
      <c r="Q42" s="36"/>
      <c r="R42" s="36"/>
      <c r="S42" s="29"/>
      <c r="T42" s="29"/>
      <c r="U42" s="29"/>
      <c r="V42" s="29"/>
      <c r="W42" s="29"/>
      <c r="X42" s="29"/>
    </row>
    <row r="43" spans="2:24" ht="12.75">
      <c r="B43" s="40"/>
      <c r="C43" s="41"/>
      <c r="D43" s="41"/>
      <c r="E43" s="42"/>
      <c r="F43" s="42"/>
      <c r="G43" s="43"/>
      <c r="H43" s="44"/>
      <c r="I43" s="41"/>
      <c r="J43" s="41"/>
      <c r="K43" s="41"/>
      <c r="L43" s="41"/>
      <c r="M43" s="41"/>
      <c r="N43" s="41"/>
      <c r="O43" s="29"/>
      <c r="P43" s="29"/>
      <c r="Q43" s="36"/>
      <c r="R43" s="36"/>
      <c r="S43" s="29"/>
      <c r="T43" s="29"/>
      <c r="U43" s="29"/>
      <c r="V43" s="29"/>
      <c r="W43" s="29"/>
      <c r="X43" s="29"/>
    </row>
    <row r="44" spans="2:24" ht="12.75">
      <c r="B44" s="40"/>
      <c r="C44" s="41"/>
      <c r="D44" s="41"/>
      <c r="E44" s="42"/>
      <c r="F44" s="42"/>
      <c r="G44" s="43"/>
      <c r="H44" s="44"/>
      <c r="I44" s="41"/>
      <c r="J44" s="41"/>
      <c r="K44" s="41"/>
      <c r="L44" s="41"/>
      <c r="M44" s="41"/>
      <c r="N44" s="41"/>
      <c r="O44" s="29"/>
      <c r="P44" s="29"/>
      <c r="Q44" s="36"/>
      <c r="R44" s="36"/>
      <c r="S44" s="29"/>
      <c r="T44" s="29"/>
      <c r="U44" s="29"/>
      <c r="V44" s="29"/>
      <c r="W44" s="29"/>
      <c r="X44" s="29"/>
    </row>
    <row r="45" spans="2:24" ht="12.75">
      <c r="B45" s="40"/>
      <c r="C45" s="41"/>
      <c r="D45" s="41"/>
      <c r="E45" s="42"/>
      <c r="F45" s="42"/>
      <c r="G45" s="43"/>
      <c r="H45" s="44"/>
      <c r="I45" s="41"/>
      <c r="J45" s="41"/>
      <c r="K45" s="41"/>
      <c r="L45" s="41"/>
      <c r="M45" s="41"/>
      <c r="N45" s="41"/>
      <c r="O45" s="29"/>
      <c r="P45" s="29"/>
      <c r="Q45" s="36"/>
      <c r="R45" s="36"/>
      <c r="S45" s="29"/>
      <c r="T45" s="29"/>
      <c r="U45" s="29"/>
      <c r="V45" s="29"/>
      <c r="W45" s="29"/>
      <c r="X45" s="29"/>
    </row>
    <row r="46" spans="17:23" ht="12.75">
      <c r="Q46" s="36"/>
      <c r="R46" s="36"/>
      <c r="S46" s="29"/>
      <c r="T46" s="29"/>
      <c r="U46" s="29"/>
      <c r="V46" s="29"/>
      <c r="W46" s="29"/>
    </row>
  </sheetData>
  <sheetProtection/>
  <mergeCells count="54">
    <mergeCell ref="C40:F40"/>
    <mergeCell ref="G40:H41"/>
    <mergeCell ref="I40:N41"/>
    <mergeCell ref="C41:F41"/>
    <mergeCell ref="C38:F38"/>
    <mergeCell ref="G38:H38"/>
    <mergeCell ref="I38:N38"/>
    <mergeCell ref="C39:F39"/>
    <mergeCell ref="G39:H39"/>
    <mergeCell ref="I39:N39"/>
    <mergeCell ref="B35:N35"/>
    <mergeCell ref="B36:B37"/>
    <mergeCell ref="C36:E36"/>
    <mergeCell ref="F36:H36"/>
    <mergeCell ref="I36:N36"/>
    <mergeCell ref="C37:E37"/>
    <mergeCell ref="F37:H37"/>
    <mergeCell ref="I37:N37"/>
    <mergeCell ref="C21:N21"/>
    <mergeCell ref="B22:N22"/>
    <mergeCell ref="B23:B24"/>
    <mergeCell ref="B25:N25"/>
    <mergeCell ref="B26:N33"/>
    <mergeCell ref="C34:N34"/>
    <mergeCell ref="K11:N11"/>
    <mergeCell ref="C12:H12"/>
    <mergeCell ref="I12:J12"/>
    <mergeCell ref="K12:N12"/>
    <mergeCell ref="C13:N13"/>
    <mergeCell ref="C14:N14"/>
    <mergeCell ref="C9:D9"/>
    <mergeCell ref="E9:F9"/>
    <mergeCell ref="G9:N9"/>
    <mergeCell ref="B2:B5"/>
    <mergeCell ref="C2:N2"/>
    <mergeCell ref="C3:N3"/>
    <mergeCell ref="C4:N4"/>
    <mergeCell ref="C10:D10"/>
    <mergeCell ref="E10:F10"/>
    <mergeCell ref="G10:N10"/>
    <mergeCell ref="C11:H11"/>
    <mergeCell ref="I11:J11"/>
    <mergeCell ref="C5:I5"/>
    <mergeCell ref="J5:N5"/>
    <mergeCell ref="B6:N6"/>
    <mergeCell ref="B7:N7"/>
    <mergeCell ref="B8:N8"/>
    <mergeCell ref="C15:N15"/>
    <mergeCell ref="C16:N16"/>
    <mergeCell ref="C17:N17"/>
    <mergeCell ref="C18:N18"/>
    <mergeCell ref="C19:N19"/>
    <mergeCell ref="C20:H20"/>
    <mergeCell ref="J20:N20"/>
  </mergeCells>
  <dataValidations count="2">
    <dataValidation type="list" allowBlank="1" showInputMessage="1" showErrorMessage="1" sqref="C12">
      <formula1>$P$9:$P$12</formula1>
    </dataValidation>
    <dataValidation type="list" allowBlank="1" showInputMessage="1" showErrorMessage="1" sqref="C21">
      <formula1>$P$15:$P$18</formula1>
    </dataValidation>
  </dataValidations>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tabColor rgb="FF002060"/>
  </sheetPr>
  <dimension ref="B1:K24"/>
  <sheetViews>
    <sheetView zoomScale="70" zoomScaleNormal="70" zoomScalePageLayoutView="0" workbookViewId="0" topLeftCell="A1">
      <selection activeCell="F15" sqref="F15"/>
    </sheetView>
  </sheetViews>
  <sheetFormatPr defaultColWidth="11.421875" defaultRowHeight="15"/>
  <cols>
    <col min="1" max="1" width="1.28515625" style="0" customWidth="1"/>
    <col min="2" max="2" width="21.8515625" style="64" customWidth="1"/>
    <col min="3" max="3" width="31.28125" style="0" customWidth="1"/>
    <col min="4" max="4" width="13.7109375" style="0" customWidth="1"/>
    <col min="5" max="5" width="5.8515625" style="0" customWidth="1"/>
    <col min="6" max="6" width="59.00390625" style="0" customWidth="1"/>
    <col min="7" max="7" width="19.140625" style="0" customWidth="1"/>
    <col min="8" max="8" width="16.140625" style="0" customWidth="1"/>
    <col min="9" max="9" width="16.28125" style="0" customWidth="1"/>
    <col min="10" max="10" width="15.7109375" style="0" customWidth="1"/>
    <col min="11" max="11" width="32.140625" style="0" customWidth="1"/>
    <col min="12" max="12" width="4.57421875" style="0" customWidth="1"/>
    <col min="13" max="14" width="16.421875" style="0" customWidth="1"/>
    <col min="198" max="198" width="1.421875" style="0" customWidth="1"/>
  </cols>
  <sheetData>
    <row r="1" spans="2:11" ht="37.5" customHeight="1" thickBot="1">
      <c r="B1" s="432"/>
      <c r="C1" s="388" t="s">
        <v>648</v>
      </c>
      <c r="D1" s="389"/>
      <c r="E1" s="389"/>
      <c r="F1" s="389"/>
      <c r="G1" s="389"/>
      <c r="H1" s="389"/>
      <c r="I1" s="389"/>
      <c r="J1" s="390"/>
      <c r="K1" s="391"/>
    </row>
    <row r="2" spans="2:11" ht="18" customHeight="1" thickBot="1">
      <c r="B2" s="433"/>
      <c r="C2" s="392" t="s">
        <v>15</v>
      </c>
      <c r="D2" s="393"/>
      <c r="E2" s="393"/>
      <c r="F2" s="393"/>
      <c r="G2" s="393"/>
      <c r="H2" s="393"/>
      <c r="I2" s="393"/>
      <c r="J2" s="394"/>
      <c r="K2" s="391"/>
    </row>
    <row r="3" spans="2:11" ht="18" customHeight="1" thickBot="1">
      <c r="B3" s="433"/>
      <c r="C3" s="392" t="s">
        <v>521</v>
      </c>
      <c r="D3" s="393"/>
      <c r="E3" s="393"/>
      <c r="F3" s="393"/>
      <c r="G3" s="393"/>
      <c r="H3" s="393"/>
      <c r="I3" s="393"/>
      <c r="J3" s="394"/>
      <c r="K3" s="391"/>
    </row>
    <row r="4" spans="2:11" ht="18" customHeight="1" thickBot="1">
      <c r="B4" s="434"/>
      <c r="C4" s="392" t="s">
        <v>647</v>
      </c>
      <c r="D4" s="393"/>
      <c r="E4" s="393"/>
      <c r="F4" s="393"/>
      <c r="G4" s="393"/>
      <c r="H4" s="412" t="s">
        <v>634</v>
      </c>
      <c r="I4" s="413"/>
      <c r="J4" s="414"/>
      <c r="K4" s="391"/>
    </row>
    <row r="5" spans="2:10" ht="18" customHeight="1" thickBot="1">
      <c r="B5" s="66"/>
      <c r="C5" s="67"/>
      <c r="D5" s="67"/>
      <c r="E5" s="67"/>
      <c r="F5" s="67"/>
      <c r="G5" s="67"/>
      <c r="H5" s="67"/>
      <c r="I5" s="67"/>
      <c r="J5" s="68"/>
    </row>
    <row r="6" spans="2:10" ht="43.5" customHeight="1" thickBot="1">
      <c r="B6" s="69" t="s">
        <v>522</v>
      </c>
      <c r="C6" s="415" t="s">
        <v>706</v>
      </c>
      <c r="D6" s="416"/>
      <c r="E6" s="417"/>
      <c r="F6" s="70"/>
      <c r="G6" s="67"/>
      <c r="H6" s="67"/>
      <c r="I6" s="67"/>
      <c r="J6" s="68"/>
    </row>
    <row r="7" spans="2:10" ht="32.25" customHeight="1" thickBot="1">
      <c r="B7" s="71" t="s">
        <v>23</v>
      </c>
      <c r="C7" s="415" t="str">
        <f>+'HV 2 '!G10</f>
        <v>Subdirección de Semaforización</v>
      </c>
      <c r="D7" s="416"/>
      <c r="E7" s="417"/>
      <c r="F7" s="70"/>
      <c r="G7" s="67"/>
      <c r="H7" s="67"/>
      <c r="I7" s="67"/>
      <c r="J7" s="68"/>
    </row>
    <row r="8" spans="2:10" ht="32.25" customHeight="1" thickBot="1">
      <c r="B8" s="71" t="s">
        <v>523</v>
      </c>
      <c r="C8" s="415" t="str">
        <f>+Anualización!D8</f>
        <v>SUBSECRETARIA DE GESTION DE LA MOVILIDAD</v>
      </c>
      <c r="D8" s="416"/>
      <c r="E8" s="417"/>
      <c r="F8" s="72"/>
      <c r="G8" s="67"/>
      <c r="H8" s="67"/>
      <c r="I8" s="67"/>
      <c r="J8" s="68"/>
    </row>
    <row r="9" spans="2:10" ht="33.75" customHeight="1" thickBot="1">
      <c r="B9" s="71" t="s">
        <v>524</v>
      </c>
      <c r="C9" s="415" t="str">
        <f>+'HV 2 '!I39</f>
        <v>LEONARDO VASQUEZ ESCOBAR</v>
      </c>
      <c r="D9" s="416"/>
      <c r="E9" s="417"/>
      <c r="F9" s="70"/>
      <c r="G9" s="67"/>
      <c r="H9" s="67"/>
      <c r="I9" s="67"/>
      <c r="J9" s="68"/>
    </row>
    <row r="10" spans="2:10" ht="60.75" customHeight="1" thickBot="1">
      <c r="B10" s="71" t="s">
        <v>525</v>
      </c>
      <c r="C10" s="403" t="str">
        <f>+'HV 2 '!G9</f>
        <v>2. Realizar la cantidad de mantenimientos correctivos necesarios en la ciudad para el funcionamiento del sistema de semaforización</v>
      </c>
      <c r="D10" s="404"/>
      <c r="E10" s="405"/>
      <c r="F10" s="70"/>
      <c r="G10" s="67"/>
      <c r="H10" s="67"/>
      <c r="I10" s="67"/>
      <c r="J10" s="68"/>
    </row>
    <row r="12" spans="2:11" ht="15">
      <c r="B12" s="406" t="s">
        <v>944</v>
      </c>
      <c r="C12" s="407"/>
      <c r="D12" s="407"/>
      <c r="E12" s="407"/>
      <c r="F12" s="407"/>
      <c r="G12" s="407"/>
      <c r="H12" s="408"/>
      <c r="I12" s="430" t="s">
        <v>526</v>
      </c>
      <c r="J12" s="431"/>
      <c r="K12" s="431"/>
    </row>
    <row r="13" spans="2:11" s="75" customFormat="1" ht="56.25" customHeight="1">
      <c r="B13" s="73" t="s">
        <v>527</v>
      </c>
      <c r="C13" s="73" t="s">
        <v>528</v>
      </c>
      <c r="D13" s="73" t="s">
        <v>529</v>
      </c>
      <c r="E13" s="73" t="s">
        <v>530</v>
      </c>
      <c r="F13" s="73" t="s">
        <v>531</v>
      </c>
      <c r="G13" s="73" t="s">
        <v>532</v>
      </c>
      <c r="H13" s="73" t="s">
        <v>533</v>
      </c>
      <c r="I13" s="74" t="s">
        <v>534</v>
      </c>
      <c r="J13" s="74" t="s">
        <v>535</v>
      </c>
      <c r="K13" s="74" t="s">
        <v>536</v>
      </c>
    </row>
    <row r="14" spans="2:11" ht="62.25" customHeight="1">
      <c r="B14" s="421">
        <v>2</v>
      </c>
      <c r="C14" s="424" t="s">
        <v>655</v>
      </c>
      <c r="D14" s="427" t="s">
        <v>212</v>
      </c>
      <c r="E14" s="76">
        <v>1</v>
      </c>
      <c r="F14" s="77" t="s">
        <v>1009</v>
      </c>
      <c r="G14" s="87" t="s">
        <v>212</v>
      </c>
      <c r="H14" s="83">
        <v>44196</v>
      </c>
      <c r="I14" s="87" t="s">
        <v>212</v>
      </c>
      <c r="J14" s="409">
        <v>43982</v>
      </c>
      <c r="K14" s="418" t="s">
        <v>1008</v>
      </c>
    </row>
    <row r="15" spans="2:11" ht="61.5" customHeight="1">
      <c r="B15" s="422"/>
      <c r="C15" s="425"/>
      <c r="D15" s="428"/>
      <c r="E15" s="76">
        <v>2</v>
      </c>
      <c r="F15" s="77" t="s">
        <v>656</v>
      </c>
      <c r="G15" s="87" t="s">
        <v>212</v>
      </c>
      <c r="H15" s="83">
        <v>44196</v>
      </c>
      <c r="I15" s="87" t="s">
        <v>212</v>
      </c>
      <c r="J15" s="410"/>
      <c r="K15" s="419"/>
    </row>
    <row r="16" spans="2:11" s="56" customFormat="1" ht="52.5" customHeight="1">
      <c r="B16" s="423"/>
      <c r="C16" s="426"/>
      <c r="D16" s="429"/>
      <c r="E16" s="76">
        <v>3</v>
      </c>
      <c r="F16" s="77" t="s">
        <v>1010</v>
      </c>
      <c r="G16" s="87" t="s">
        <v>212</v>
      </c>
      <c r="H16" s="83">
        <v>44196</v>
      </c>
      <c r="I16" s="87" t="s">
        <v>212</v>
      </c>
      <c r="J16" s="411"/>
      <c r="K16" s="420"/>
    </row>
    <row r="17" spans="2:11" ht="15" customHeight="1">
      <c r="B17" s="395" t="s">
        <v>537</v>
      </c>
      <c r="C17" s="396"/>
      <c r="D17" s="79" t="s">
        <v>212</v>
      </c>
      <c r="E17" s="103">
        <v>3</v>
      </c>
      <c r="F17" s="89"/>
      <c r="G17" s="79" t="s">
        <v>212</v>
      </c>
      <c r="H17" s="80"/>
      <c r="I17" s="90" t="s">
        <v>212</v>
      </c>
      <c r="J17" s="81"/>
      <c r="K17" s="81"/>
    </row>
    <row r="19" ht="15">
      <c r="H19" s="82"/>
    </row>
    <row r="20" spans="8:9" ht="15">
      <c r="H20" s="82"/>
      <c r="I20" s="82"/>
    </row>
    <row r="21" ht="15">
      <c r="H21" s="82"/>
    </row>
    <row r="22" ht="15">
      <c r="H22" s="82"/>
    </row>
    <row r="23" ht="15">
      <c r="H23" s="82"/>
    </row>
    <row r="24" ht="15">
      <c r="H24" s="82"/>
    </row>
  </sheetData>
  <sheetProtection/>
  <mergeCells count="20">
    <mergeCell ref="B17:C17"/>
    <mergeCell ref="B1:B4"/>
    <mergeCell ref="C1:J1"/>
    <mergeCell ref="C7:E7"/>
    <mergeCell ref="C8:E8"/>
    <mergeCell ref="C9:E9"/>
    <mergeCell ref="C10:E10"/>
    <mergeCell ref="B12:H12"/>
    <mergeCell ref="B14:B16"/>
    <mergeCell ref="I12:K12"/>
    <mergeCell ref="C14:C16"/>
    <mergeCell ref="D14:D16"/>
    <mergeCell ref="K1:K4"/>
    <mergeCell ref="C2:J2"/>
    <mergeCell ref="C3:J3"/>
    <mergeCell ref="C4:G4"/>
    <mergeCell ref="H4:J4"/>
    <mergeCell ref="C6:E6"/>
    <mergeCell ref="K14:K16"/>
    <mergeCell ref="J14:J16"/>
  </mergeCells>
  <printOptions/>
  <pageMargins left="0.7" right="0.7" top="0.75" bottom="0.75" header="0.3" footer="0.3"/>
  <pageSetup horizontalDpi="600" verticalDpi="600" orientation="portrait" r:id="rId4"/>
  <drawing r:id="rId3"/>
  <legacyDrawing r:id="rId2"/>
</worksheet>
</file>

<file path=xl/worksheets/sheet7.xml><?xml version="1.0" encoding="utf-8"?>
<worksheet xmlns="http://schemas.openxmlformats.org/spreadsheetml/2006/main" xmlns:r="http://schemas.openxmlformats.org/officeDocument/2006/relationships">
  <sheetPr>
    <tabColor theme="0"/>
  </sheetPr>
  <dimension ref="A1:I58"/>
  <sheetViews>
    <sheetView zoomScale="90" zoomScaleNormal="90" zoomScalePageLayoutView="0" workbookViewId="0" topLeftCell="A1">
      <selection activeCell="F9" sqref="F9:I9"/>
    </sheetView>
  </sheetViews>
  <sheetFormatPr defaultColWidth="11.421875" defaultRowHeight="15"/>
  <cols>
    <col min="1" max="1" width="11.421875" style="34" customWidth="1"/>
    <col min="2" max="2" width="28.421875" style="34" customWidth="1"/>
    <col min="3" max="9" width="19.28125" style="34" customWidth="1"/>
    <col min="10" max="35" width="11.421875" style="193" customWidth="1"/>
    <col min="36" max="16384" width="11.421875" style="34" customWidth="1"/>
  </cols>
  <sheetData>
    <row r="1" spans="1:9" ht="12">
      <c r="A1" s="155"/>
      <c r="B1" s="156"/>
      <c r="C1" s="155"/>
      <c r="D1" s="155"/>
      <c r="E1" s="155"/>
      <c r="F1" s="155"/>
      <c r="G1" s="157"/>
      <c r="H1" s="155"/>
      <c r="I1" s="155"/>
    </row>
    <row r="2" spans="1:9" ht="19.5" customHeight="1">
      <c r="A2" s="155"/>
      <c r="B2" s="526"/>
      <c r="C2" s="527" t="s">
        <v>718</v>
      </c>
      <c r="D2" s="527"/>
      <c r="E2" s="527"/>
      <c r="F2" s="527"/>
      <c r="G2" s="527"/>
      <c r="H2" s="527"/>
      <c r="I2" s="527"/>
    </row>
    <row r="3" spans="1:9" ht="19.5" customHeight="1">
      <c r="A3" s="155"/>
      <c r="B3" s="526"/>
      <c r="C3" s="528" t="s">
        <v>15</v>
      </c>
      <c r="D3" s="528"/>
      <c r="E3" s="528"/>
      <c r="F3" s="528"/>
      <c r="G3" s="528"/>
      <c r="H3" s="528"/>
      <c r="I3" s="528"/>
    </row>
    <row r="4" spans="1:9" ht="19.5" customHeight="1">
      <c r="A4" s="155"/>
      <c r="B4" s="526"/>
      <c r="C4" s="528" t="s">
        <v>118</v>
      </c>
      <c r="D4" s="528"/>
      <c r="E4" s="528"/>
      <c r="F4" s="528"/>
      <c r="G4" s="528"/>
      <c r="H4" s="528"/>
      <c r="I4" s="528"/>
    </row>
    <row r="5" spans="1:9" ht="19.5" customHeight="1">
      <c r="A5" s="155"/>
      <c r="B5" s="526"/>
      <c r="C5" s="528" t="s">
        <v>120</v>
      </c>
      <c r="D5" s="528"/>
      <c r="E5" s="528"/>
      <c r="F5" s="528"/>
      <c r="G5" s="529" t="s">
        <v>634</v>
      </c>
      <c r="H5" s="529"/>
      <c r="I5" s="529"/>
    </row>
    <row r="6" spans="1:9" ht="19.5" customHeight="1">
      <c r="A6" s="155"/>
      <c r="B6" s="515" t="s">
        <v>122</v>
      </c>
      <c r="C6" s="516"/>
      <c r="D6" s="516"/>
      <c r="E6" s="516"/>
      <c r="F6" s="516"/>
      <c r="G6" s="516"/>
      <c r="H6" s="516"/>
      <c r="I6" s="517"/>
    </row>
    <row r="7" spans="1:9" ht="27" customHeight="1">
      <c r="A7" s="155"/>
      <c r="B7" s="518" t="s">
        <v>123</v>
      </c>
      <c r="C7" s="519"/>
      <c r="D7" s="519"/>
      <c r="E7" s="519"/>
      <c r="F7" s="519"/>
      <c r="G7" s="519"/>
      <c r="H7" s="519"/>
      <c r="I7" s="520"/>
    </row>
    <row r="8" spans="1:9" ht="27" customHeight="1">
      <c r="A8" s="155"/>
      <c r="B8" s="468" t="s">
        <v>124</v>
      </c>
      <c r="C8" s="468"/>
      <c r="D8" s="468"/>
      <c r="E8" s="468"/>
      <c r="F8" s="468"/>
      <c r="G8" s="468"/>
      <c r="H8" s="468"/>
      <c r="I8" s="468"/>
    </row>
    <row r="9" spans="1:9" ht="30.75" customHeight="1">
      <c r="A9" s="155"/>
      <c r="B9" s="153" t="s">
        <v>631</v>
      </c>
      <c r="C9" s="123">
        <v>3</v>
      </c>
      <c r="D9" s="521" t="s">
        <v>630</v>
      </c>
      <c r="E9" s="521"/>
      <c r="F9" s="486" t="s">
        <v>737</v>
      </c>
      <c r="G9" s="487"/>
      <c r="H9" s="487"/>
      <c r="I9" s="488"/>
    </row>
    <row r="10" spans="1:9" ht="27" customHeight="1">
      <c r="A10" s="155"/>
      <c r="B10" s="124" t="s">
        <v>128</v>
      </c>
      <c r="C10" s="125" t="s">
        <v>143</v>
      </c>
      <c r="D10" s="522" t="s">
        <v>129</v>
      </c>
      <c r="E10" s="523"/>
      <c r="F10" s="524" t="s">
        <v>730</v>
      </c>
      <c r="G10" s="525"/>
      <c r="H10" s="126" t="s">
        <v>130</v>
      </c>
      <c r="I10" s="125" t="s">
        <v>143</v>
      </c>
    </row>
    <row r="11" spans="1:9" ht="24.75" customHeight="1">
      <c r="A11" s="155"/>
      <c r="B11" s="127" t="s">
        <v>719</v>
      </c>
      <c r="C11" s="507" t="s">
        <v>213</v>
      </c>
      <c r="D11" s="507"/>
      <c r="E11" s="507"/>
      <c r="F11" s="507"/>
      <c r="G11" s="126" t="s">
        <v>720</v>
      </c>
      <c r="H11" s="508" t="s">
        <v>213</v>
      </c>
      <c r="I11" s="509"/>
    </row>
    <row r="12" spans="1:9" ht="24" customHeight="1">
      <c r="A12" s="155"/>
      <c r="B12" s="127" t="s">
        <v>721</v>
      </c>
      <c r="C12" s="510" t="s">
        <v>131</v>
      </c>
      <c r="D12" s="510"/>
      <c r="E12" s="510"/>
      <c r="F12" s="510"/>
      <c r="G12" s="126" t="s">
        <v>722</v>
      </c>
      <c r="H12" s="511" t="s">
        <v>713</v>
      </c>
      <c r="I12" s="512"/>
    </row>
    <row r="13" spans="1:9" ht="96" customHeight="1">
      <c r="A13" s="155"/>
      <c r="B13" s="127" t="s">
        <v>136</v>
      </c>
      <c r="C13" s="513" t="str">
        <f>+Metas_Magnitud!C15</f>
        <v>Estratégico: 7. Prestar servicios eficientes, ooportunos y de calidad a la ciudadanía, tanto en gestión como en trámites de la movilidad.
Calidad: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1. Promover una cultura de integridad y ética pública en los colaboradores de la SDM con tolerancia cero al soborno. </v>
      </c>
      <c r="D13" s="513"/>
      <c r="E13" s="513"/>
      <c r="F13" s="513"/>
      <c r="G13" s="513"/>
      <c r="H13" s="513"/>
      <c r="I13" s="514"/>
    </row>
    <row r="14" spans="1:9" ht="27" customHeight="1">
      <c r="A14" s="155"/>
      <c r="B14" s="127" t="s">
        <v>137</v>
      </c>
      <c r="C14" s="384" t="s">
        <v>213</v>
      </c>
      <c r="D14" s="385"/>
      <c r="E14" s="385"/>
      <c r="F14" s="385"/>
      <c r="G14" s="385"/>
      <c r="H14" s="385"/>
      <c r="I14" s="386"/>
    </row>
    <row r="15" spans="1:9" ht="39" customHeight="1">
      <c r="A15" s="155"/>
      <c r="B15" s="127" t="s">
        <v>139</v>
      </c>
      <c r="C15" s="492" t="s">
        <v>963</v>
      </c>
      <c r="D15" s="492"/>
      <c r="E15" s="492"/>
      <c r="F15" s="492"/>
      <c r="G15" s="126" t="s">
        <v>140</v>
      </c>
      <c r="H15" s="440" t="s">
        <v>156</v>
      </c>
      <c r="I15" s="502"/>
    </row>
    <row r="16" spans="1:9" ht="33" customHeight="1">
      <c r="A16" s="155"/>
      <c r="B16" s="127" t="s">
        <v>144</v>
      </c>
      <c r="C16" s="503" t="s">
        <v>717</v>
      </c>
      <c r="D16" s="504"/>
      <c r="E16" s="504"/>
      <c r="F16" s="504"/>
      <c r="G16" s="126" t="s">
        <v>145</v>
      </c>
      <c r="H16" s="440" t="s">
        <v>125</v>
      </c>
      <c r="I16" s="502"/>
    </row>
    <row r="17" spans="1:9" ht="66" customHeight="1">
      <c r="A17" s="155"/>
      <c r="B17" s="127" t="s">
        <v>147</v>
      </c>
      <c r="C17" s="505" t="s">
        <v>1011</v>
      </c>
      <c r="D17" s="505"/>
      <c r="E17" s="505"/>
      <c r="F17" s="505"/>
      <c r="G17" s="505"/>
      <c r="H17" s="505"/>
      <c r="I17" s="506"/>
    </row>
    <row r="18" spans="1:9" ht="29.25" customHeight="1">
      <c r="A18" s="155"/>
      <c r="B18" s="127" t="s">
        <v>150</v>
      </c>
      <c r="C18" s="492" t="s">
        <v>959</v>
      </c>
      <c r="D18" s="492"/>
      <c r="E18" s="492"/>
      <c r="F18" s="492"/>
      <c r="G18" s="492"/>
      <c r="H18" s="492"/>
      <c r="I18" s="493"/>
    </row>
    <row r="19" spans="1:9" ht="29.25" customHeight="1">
      <c r="A19" s="155"/>
      <c r="B19" s="127" t="s">
        <v>153</v>
      </c>
      <c r="C19" s="492" t="s">
        <v>723</v>
      </c>
      <c r="D19" s="492"/>
      <c r="E19" s="492"/>
      <c r="F19" s="492"/>
      <c r="G19" s="492"/>
      <c r="H19" s="492"/>
      <c r="I19" s="493"/>
    </row>
    <row r="20" spans="1:9" ht="24">
      <c r="A20" s="155"/>
      <c r="B20" s="127" t="s">
        <v>155</v>
      </c>
      <c r="C20" s="440" t="s">
        <v>214</v>
      </c>
      <c r="D20" s="494"/>
      <c r="E20" s="494"/>
      <c r="F20" s="494"/>
      <c r="G20" s="494"/>
      <c r="H20" s="494"/>
      <c r="I20" s="495"/>
    </row>
    <row r="21" spans="1:9" ht="12">
      <c r="A21" s="155"/>
      <c r="B21" s="496" t="s">
        <v>158</v>
      </c>
      <c r="C21" s="498" t="s">
        <v>159</v>
      </c>
      <c r="D21" s="498"/>
      <c r="E21" s="498"/>
      <c r="F21" s="499" t="s">
        <v>160</v>
      </c>
      <c r="G21" s="499"/>
      <c r="H21" s="499"/>
      <c r="I21" s="500"/>
    </row>
    <row r="22" spans="1:9" ht="27.75" customHeight="1">
      <c r="A22" s="155"/>
      <c r="B22" s="497"/>
      <c r="C22" s="483" t="s">
        <v>715</v>
      </c>
      <c r="D22" s="484"/>
      <c r="E22" s="485"/>
      <c r="F22" s="469" t="s">
        <v>724</v>
      </c>
      <c r="G22" s="470"/>
      <c r="H22" s="470"/>
      <c r="I22" s="501"/>
    </row>
    <row r="23" spans="1:9" ht="27.75" customHeight="1">
      <c r="A23" s="155"/>
      <c r="B23" s="127" t="s">
        <v>164</v>
      </c>
      <c r="C23" s="483" t="s">
        <v>214</v>
      </c>
      <c r="D23" s="484"/>
      <c r="E23" s="485"/>
      <c r="F23" s="486" t="s">
        <v>214</v>
      </c>
      <c r="G23" s="487"/>
      <c r="H23" s="487"/>
      <c r="I23" s="488"/>
    </row>
    <row r="24" spans="1:9" ht="27.75" customHeight="1">
      <c r="A24" s="155"/>
      <c r="B24" s="127" t="s">
        <v>166</v>
      </c>
      <c r="C24" s="483" t="s">
        <v>725</v>
      </c>
      <c r="D24" s="484"/>
      <c r="E24" s="485"/>
      <c r="F24" s="486" t="s">
        <v>726</v>
      </c>
      <c r="G24" s="487"/>
      <c r="H24" s="487"/>
      <c r="I24" s="488"/>
    </row>
    <row r="25" spans="1:9" ht="24" customHeight="1">
      <c r="A25" s="155"/>
      <c r="B25" s="127" t="s">
        <v>168</v>
      </c>
      <c r="C25" s="489" t="s">
        <v>717</v>
      </c>
      <c r="D25" s="490"/>
      <c r="E25" s="491"/>
      <c r="F25" s="126" t="s">
        <v>169</v>
      </c>
      <c r="G25" s="472" t="s">
        <v>212</v>
      </c>
      <c r="H25" s="473"/>
      <c r="I25" s="474"/>
    </row>
    <row r="26" spans="1:9" ht="24" customHeight="1">
      <c r="A26" s="155"/>
      <c r="B26" s="127" t="s">
        <v>170</v>
      </c>
      <c r="C26" s="469" t="s">
        <v>949</v>
      </c>
      <c r="D26" s="470"/>
      <c r="E26" s="471"/>
      <c r="F26" s="126" t="s">
        <v>171</v>
      </c>
      <c r="G26" s="472">
        <v>1</v>
      </c>
      <c r="H26" s="473"/>
      <c r="I26" s="474"/>
    </row>
    <row r="27" spans="1:9" ht="36">
      <c r="A27" s="155"/>
      <c r="B27" s="152" t="s">
        <v>172</v>
      </c>
      <c r="C27" s="475" t="s">
        <v>148</v>
      </c>
      <c r="D27" s="476"/>
      <c r="E27" s="477"/>
      <c r="F27" s="128" t="s">
        <v>173</v>
      </c>
      <c r="G27" s="478" t="s">
        <v>212</v>
      </c>
      <c r="H27" s="479"/>
      <c r="I27" s="480"/>
    </row>
    <row r="28" spans="1:9" ht="19.5" customHeight="1">
      <c r="A28" s="155"/>
      <c r="B28" s="481" t="s">
        <v>174</v>
      </c>
      <c r="C28" s="455"/>
      <c r="D28" s="455"/>
      <c r="E28" s="455"/>
      <c r="F28" s="455"/>
      <c r="G28" s="455"/>
      <c r="H28" s="455"/>
      <c r="I28" s="482"/>
    </row>
    <row r="29" spans="1:9" ht="36">
      <c r="A29" s="155"/>
      <c r="B29" s="129" t="s">
        <v>175</v>
      </c>
      <c r="C29" s="148" t="s">
        <v>176</v>
      </c>
      <c r="D29" s="148" t="s">
        <v>177</v>
      </c>
      <c r="E29" s="148" t="s">
        <v>178</v>
      </c>
      <c r="F29" s="148" t="s">
        <v>179</v>
      </c>
      <c r="G29" s="130" t="s">
        <v>180</v>
      </c>
      <c r="H29" s="130" t="s">
        <v>181</v>
      </c>
      <c r="I29" s="122" t="s">
        <v>182</v>
      </c>
    </row>
    <row r="30" spans="1:9" ht="16.5" customHeight="1">
      <c r="A30" s="155"/>
      <c r="B30" s="131" t="s">
        <v>183</v>
      </c>
      <c r="C30" s="190">
        <f>+'Act. 3'!W19</f>
        <v>0.0697</v>
      </c>
      <c r="D30" s="272">
        <f>+C30</f>
        <v>0.0697</v>
      </c>
      <c r="E30" s="190">
        <v>0.0882</v>
      </c>
      <c r="F30" s="142">
        <f>+E30</f>
        <v>0.0882</v>
      </c>
      <c r="G30" s="132">
        <f>+C30/E30</f>
        <v>0.7902494331065759</v>
      </c>
      <c r="H30" s="133">
        <f>+D30/F30</f>
        <v>0.7902494331065759</v>
      </c>
      <c r="I30" s="134">
        <f>+D30/$G$26</f>
        <v>0.0697</v>
      </c>
    </row>
    <row r="31" spans="1:9" ht="16.5" customHeight="1">
      <c r="A31" s="155"/>
      <c r="B31" s="131" t="s">
        <v>184</v>
      </c>
      <c r="C31" s="190">
        <f>+'Act. 3'!X19</f>
        <v>0.0668</v>
      </c>
      <c r="D31" s="272">
        <f>+D30+C31</f>
        <v>0.1365</v>
      </c>
      <c r="E31" s="190">
        <v>0.0876</v>
      </c>
      <c r="F31" s="142">
        <f>+F30+E31</f>
        <v>0.1758</v>
      </c>
      <c r="G31" s="132">
        <f aca="true" t="shared" si="0" ref="G31:H41">+C31/E31</f>
        <v>0.7625570776255708</v>
      </c>
      <c r="H31" s="133">
        <f t="shared" si="0"/>
        <v>0.7764505119453925</v>
      </c>
      <c r="I31" s="134">
        <f aca="true" t="shared" si="1" ref="I31:I41">+D31/$G$26</f>
        <v>0.1365</v>
      </c>
    </row>
    <row r="32" spans="1:9" ht="16.5" customHeight="1">
      <c r="A32" s="155"/>
      <c r="B32" s="131" t="s">
        <v>185</v>
      </c>
      <c r="C32" s="190">
        <f>+'Act. 3'!Y19</f>
        <v>0.0515</v>
      </c>
      <c r="D32" s="272">
        <f aca="true" t="shared" si="2" ref="D32:D41">+D31+C32</f>
        <v>0.188</v>
      </c>
      <c r="E32" s="190">
        <v>0.1418</v>
      </c>
      <c r="F32" s="142">
        <f aca="true" t="shared" si="3" ref="F32:F41">+F31+E32</f>
        <v>0.3176</v>
      </c>
      <c r="G32" s="132">
        <f t="shared" si="0"/>
        <v>0.36318758815232716</v>
      </c>
      <c r="H32" s="133">
        <f t="shared" si="0"/>
        <v>0.5919395465994962</v>
      </c>
      <c r="I32" s="134">
        <f t="shared" si="1"/>
        <v>0.188</v>
      </c>
    </row>
    <row r="33" spans="1:9" ht="16.5" customHeight="1">
      <c r="A33" s="155"/>
      <c r="B33" s="131" t="s">
        <v>186</v>
      </c>
      <c r="C33" s="190">
        <f>+'Act. 3'!Z19</f>
        <v>0.0194</v>
      </c>
      <c r="D33" s="272">
        <f t="shared" si="2"/>
        <v>0.2074</v>
      </c>
      <c r="E33" s="190">
        <v>0.1203</v>
      </c>
      <c r="F33" s="142">
        <f t="shared" si="3"/>
        <v>0.4379</v>
      </c>
      <c r="G33" s="132">
        <f t="shared" si="0"/>
        <v>0.16126350789692437</v>
      </c>
      <c r="H33" s="133">
        <f t="shared" si="0"/>
        <v>0.4736241150947705</v>
      </c>
      <c r="I33" s="134">
        <f t="shared" si="1"/>
        <v>0.2074</v>
      </c>
    </row>
    <row r="34" spans="1:9" ht="16.5" customHeight="1">
      <c r="A34" s="155"/>
      <c r="B34" s="131" t="s">
        <v>187</v>
      </c>
      <c r="C34" s="190">
        <f>+'Act. 3'!AA19</f>
        <v>0.0251</v>
      </c>
      <c r="D34" s="272">
        <f t="shared" si="2"/>
        <v>0.2325</v>
      </c>
      <c r="E34" s="190">
        <v>0.1245</v>
      </c>
      <c r="F34" s="142">
        <f t="shared" si="3"/>
        <v>0.5624</v>
      </c>
      <c r="G34" s="132">
        <f t="shared" si="0"/>
        <v>0.20160642570281126</v>
      </c>
      <c r="H34" s="133">
        <f t="shared" si="0"/>
        <v>0.4134068278805121</v>
      </c>
      <c r="I34" s="134">
        <f t="shared" si="1"/>
        <v>0.2325</v>
      </c>
    </row>
    <row r="35" spans="1:9" ht="16.5" customHeight="1">
      <c r="A35" s="155"/>
      <c r="B35" s="131" t="s">
        <v>188</v>
      </c>
      <c r="C35" s="190"/>
      <c r="D35" s="272">
        <f t="shared" si="2"/>
        <v>0.2325</v>
      </c>
      <c r="E35" s="190">
        <v>0.1249</v>
      </c>
      <c r="F35" s="142">
        <f t="shared" si="3"/>
        <v>0.6873</v>
      </c>
      <c r="G35" s="132">
        <f t="shared" si="0"/>
        <v>0</v>
      </c>
      <c r="H35" s="133">
        <f t="shared" si="0"/>
        <v>0.33828022697512006</v>
      </c>
      <c r="I35" s="134">
        <f t="shared" si="1"/>
        <v>0.2325</v>
      </c>
    </row>
    <row r="36" spans="1:9" ht="16.5" customHeight="1">
      <c r="A36" s="155"/>
      <c r="B36" s="131" t="s">
        <v>189</v>
      </c>
      <c r="C36" s="190"/>
      <c r="D36" s="272">
        <f t="shared" si="2"/>
        <v>0.2325</v>
      </c>
      <c r="E36" s="190">
        <v>0.1148</v>
      </c>
      <c r="F36" s="142">
        <f t="shared" si="3"/>
        <v>0.8021</v>
      </c>
      <c r="G36" s="132">
        <f t="shared" si="0"/>
        <v>0</v>
      </c>
      <c r="H36" s="133">
        <f t="shared" si="0"/>
        <v>0.28986410671986035</v>
      </c>
      <c r="I36" s="134">
        <f t="shared" si="1"/>
        <v>0.2325</v>
      </c>
    </row>
    <row r="37" spans="1:9" ht="16.5" customHeight="1">
      <c r="A37" s="155"/>
      <c r="B37" s="131" t="s">
        <v>190</v>
      </c>
      <c r="C37" s="190"/>
      <c r="D37" s="272">
        <f t="shared" si="2"/>
        <v>0.2325</v>
      </c>
      <c r="E37" s="190">
        <v>0.1979</v>
      </c>
      <c r="F37" s="142">
        <f t="shared" si="3"/>
        <v>1</v>
      </c>
      <c r="G37" s="132">
        <f t="shared" si="0"/>
        <v>0</v>
      </c>
      <c r="H37" s="133">
        <f t="shared" si="0"/>
        <v>0.2325</v>
      </c>
      <c r="I37" s="134">
        <f t="shared" si="1"/>
        <v>0.2325</v>
      </c>
    </row>
    <row r="38" spans="1:9" ht="16.5" customHeight="1">
      <c r="A38" s="155"/>
      <c r="B38" s="131" t="s">
        <v>191</v>
      </c>
      <c r="C38" s="190"/>
      <c r="D38" s="272">
        <f t="shared" si="2"/>
        <v>0.2325</v>
      </c>
      <c r="E38" s="190"/>
      <c r="F38" s="142">
        <f t="shared" si="3"/>
        <v>1</v>
      </c>
      <c r="G38" s="132" t="e">
        <f t="shared" si="0"/>
        <v>#DIV/0!</v>
      </c>
      <c r="H38" s="133">
        <f t="shared" si="0"/>
        <v>0.2325</v>
      </c>
      <c r="I38" s="134">
        <f t="shared" si="1"/>
        <v>0.2325</v>
      </c>
    </row>
    <row r="39" spans="1:9" ht="16.5" customHeight="1">
      <c r="A39" s="155"/>
      <c r="B39" s="131" t="s">
        <v>192</v>
      </c>
      <c r="C39" s="190"/>
      <c r="D39" s="272">
        <f t="shared" si="2"/>
        <v>0.2325</v>
      </c>
      <c r="E39" s="190"/>
      <c r="F39" s="142">
        <f t="shared" si="3"/>
        <v>1</v>
      </c>
      <c r="G39" s="132" t="e">
        <f t="shared" si="0"/>
        <v>#DIV/0!</v>
      </c>
      <c r="H39" s="133">
        <f t="shared" si="0"/>
        <v>0.2325</v>
      </c>
      <c r="I39" s="134">
        <f t="shared" si="1"/>
        <v>0.2325</v>
      </c>
    </row>
    <row r="40" spans="1:9" ht="16.5" customHeight="1">
      <c r="A40" s="155"/>
      <c r="B40" s="131" t="s">
        <v>193</v>
      </c>
      <c r="C40" s="190"/>
      <c r="D40" s="272">
        <f t="shared" si="2"/>
        <v>0.2325</v>
      </c>
      <c r="E40" s="190"/>
      <c r="F40" s="142">
        <f t="shared" si="3"/>
        <v>1</v>
      </c>
      <c r="G40" s="132" t="e">
        <f t="shared" si="0"/>
        <v>#DIV/0!</v>
      </c>
      <c r="H40" s="133">
        <f t="shared" si="0"/>
        <v>0.2325</v>
      </c>
      <c r="I40" s="134">
        <f t="shared" si="1"/>
        <v>0.2325</v>
      </c>
    </row>
    <row r="41" spans="1:9" ht="16.5" customHeight="1">
      <c r="A41" s="155"/>
      <c r="B41" s="131" t="s">
        <v>194</v>
      </c>
      <c r="C41" s="190"/>
      <c r="D41" s="272">
        <f t="shared" si="2"/>
        <v>0.2325</v>
      </c>
      <c r="E41" s="190"/>
      <c r="F41" s="142">
        <f t="shared" si="3"/>
        <v>1</v>
      </c>
      <c r="G41" s="132" t="e">
        <f t="shared" si="0"/>
        <v>#DIV/0!</v>
      </c>
      <c r="H41" s="133">
        <f t="shared" si="0"/>
        <v>0.2325</v>
      </c>
      <c r="I41" s="134">
        <f t="shared" si="1"/>
        <v>0.2325</v>
      </c>
    </row>
    <row r="42" spans="1:9" ht="24">
      <c r="A42" s="155"/>
      <c r="B42" s="149" t="s">
        <v>195</v>
      </c>
      <c r="C42" s="465" t="s">
        <v>1004</v>
      </c>
      <c r="D42" s="466"/>
      <c r="E42" s="466"/>
      <c r="F42" s="466"/>
      <c r="G42" s="466"/>
      <c r="H42" s="466"/>
      <c r="I42" s="467"/>
    </row>
    <row r="43" spans="1:9" ht="12">
      <c r="A43" s="155"/>
      <c r="B43" s="455" t="s">
        <v>196</v>
      </c>
      <c r="C43" s="455"/>
      <c r="D43" s="455"/>
      <c r="E43" s="455"/>
      <c r="F43" s="455"/>
      <c r="G43" s="455"/>
      <c r="H43" s="455"/>
      <c r="I43" s="455"/>
    </row>
    <row r="44" spans="1:9" ht="46.5" customHeight="1">
      <c r="A44" s="155"/>
      <c r="B44" s="456"/>
      <c r="C44" s="457"/>
      <c r="D44" s="457"/>
      <c r="E44" s="457"/>
      <c r="F44" s="457"/>
      <c r="G44" s="457"/>
      <c r="H44" s="457"/>
      <c r="I44" s="458"/>
    </row>
    <row r="45" spans="1:9" ht="46.5" customHeight="1">
      <c r="A45" s="155"/>
      <c r="B45" s="459"/>
      <c r="C45" s="460"/>
      <c r="D45" s="460"/>
      <c r="E45" s="460"/>
      <c r="F45" s="460"/>
      <c r="G45" s="460"/>
      <c r="H45" s="460"/>
      <c r="I45" s="461"/>
    </row>
    <row r="46" spans="1:9" ht="46.5" customHeight="1">
      <c r="A46" s="155"/>
      <c r="B46" s="459"/>
      <c r="C46" s="460"/>
      <c r="D46" s="460"/>
      <c r="E46" s="460"/>
      <c r="F46" s="460"/>
      <c r="G46" s="460"/>
      <c r="H46" s="460"/>
      <c r="I46" s="461"/>
    </row>
    <row r="47" spans="1:9" ht="46.5" customHeight="1">
      <c r="A47" s="155"/>
      <c r="B47" s="459"/>
      <c r="C47" s="460"/>
      <c r="D47" s="460"/>
      <c r="E47" s="460"/>
      <c r="F47" s="460"/>
      <c r="G47" s="460"/>
      <c r="H47" s="460"/>
      <c r="I47" s="461"/>
    </row>
    <row r="48" spans="1:9" ht="46.5" customHeight="1">
      <c r="A48" s="155"/>
      <c r="B48" s="462"/>
      <c r="C48" s="463"/>
      <c r="D48" s="463"/>
      <c r="E48" s="463"/>
      <c r="F48" s="463"/>
      <c r="G48" s="463"/>
      <c r="H48" s="463"/>
      <c r="I48" s="464"/>
    </row>
    <row r="49" spans="1:9" ht="63.75" customHeight="1">
      <c r="A49" s="155"/>
      <c r="B49" s="121" t="s">
        <v>197</v>
      </c>
      <c r="C49" s="465" t="s">
        <v>994</v>
      </c>
      <c r="D49" s="466"/>
      <c r="E49" s="466"/>
      <c r="F49" s="466"/>
      <c r="G49" s="466"/>
      <c r="H49" s="466"/>
      <c r="I49" s="467"/>
    </row>
    <row r="50" spans="1:9" ht="46.5" customHeight="1">
      <c r="A50" s="155"/>
      <c r="B50" s="121" t="s">
        <v>198</v>
      </c>
      <c r="C50" s="465" t="s">
        <v>995</v>
      </c>
      <c r="D50" s="466"/>
      <c r="E50" s="466"/>
      <c r="F50" s="466"/>
      <c r="G50" s="466"/>
      <c r="H50" s="466"/>
      <c r="I50" s="467"/>
    </row>
    <row r="51" spans="1:9" ht="46.5" customHeight="1">
      <c r="A51" s="155"/>
      <c r="B51" s="149" t="s">
        <v>199</v>
      </c>
      <c r="C51" s="465" t="s">
        <v>996</v>
      </c>
      <c r="D51" s="466"/>
      <c r="E51" s="466"/>
      <c r="F51" s="466"/>
      <c r="G51" s="466"/>
      <c r="H51" s="466"/>
      <c r="I51" s="467"/>
    </row>
    <row r="52" spans="1:9" ht="12">
      <c r="A52" s="155"/>
      <c r="B52" s="468" t="s">
        <v>200</v>
      </c>
      <c r="C52" s="468"/>
      <c r="D52" s="468"/>
      <c r="E52" s="468"/>
      <c r="F52" s="468"/>
      <c r="G52" s="468"/>
      <c r="H52" s="468"/>
      <c r="I52" s="468"/>
    </row>
    <row r="53" spans="1:9" ht="12">
      <c r="A53" s="155"/>
      <c r="B53" s="439" t="s">
        <v>201</v>
      </c>
      <c r="C53" s="151" t="s">
        <v>202</v>
      </c>
      <c r="D53" s="451" t="s">
        <v>203</v>
      </c>
      <c r="E53" s="451"/>
      <c r="F53" s="451"/>
      <c r="G53" s="451" t="s">
        <v>204</v>
      </c>
      <c r="H53" s="451"/>
      <c r="I53" s="451"/>
    </row>
    <row r="54" spans="1:9" ht="33" customHeight="1">
      <c r="A54" s="155"/>
      <c r="B54" s="439"/>
      <c r="C54" s="135"/>
      <c r="D54" s="438"/>
      <c r="E54" s="438"/>
      <c r="F54" s="438"/>
      <c r="G54" s="438"/>
      <c r="H54" s="438"/>
      <c r="I54" s="438"/>
    </row>
    <row r="55" spans="1:9" ht="28.5" customHeight="1">
      <c r="A55" s="155"/>
      <c r="B55" s="150" t="s">
        <v>205</v>
      </c>
      <c r="C55" s="452" t="s">
        <v>960</v>
      </c>
      <c r="D55" s="453"/>
      <c r="E55" s="454" t="s">
        <v>206</v>
      </c>
      <c r="F55" s="454"/>
      <c r="G55" s="440" t="str">
        <f>+'[1]HV 1'!G55:I55</f>
        <v>NANCY HAIDY MUÑOZ CHAVARRO</v>
      </c>
      <c r="H55" s="440"/>
      <c r="I55" s="440"/>
    </row>
    <row r="56" spans="1:9" ht="24">
      <c r="A56" s="155"/>
      <c r="B56" s="150" t="s">
        <v>207</v>
      </c>
      <c r="C56" s="438" t="s">
        <v>654</v>
      </c>
      <c r="D56" s="438"/>
      <c r="E56" s="439" t="s">
        <v>208</v>
      </c>
      <c r="F56" s="439"/>
      <c r="G56" s="440" t="str">
        <f>+'[1]HV 1'!G56:I56</f>
        <v>LEONARDO VASQUEZ ESCOBAR</v>
      </c>
      <c r="H56" s="440"/>
      <c r="I56" s="440"/>
    </row>
    <row r="57" spans="1:9" ht="32.25" customHeight="1">
      <c r="A57" s="155"/>
      <c r="B57" s="150" t="s">
        <v>209</v>
      </c>
      <c r="C57" s="438"/>
      <c r="D57" s="438"/>
      <c r="E57" s="441" t="s">
        <v>210</v>
      </c>
      <c r="F57" s="442"/>
      <c r="G57" s="445"/>
      <c r="H57" s="446"/>
      <c r="I57" s="447"/>
    </row>
    <row r="58" spans="1:9" ht="32.25" customHeight="1">
      <c r="A58" s="155"/>
      <c r="B58" s="150" t="s">
        <v>211</v>
      </c>
      <c r="C58" s="438"/>
      <c r="D58" s="438"/>
      <c r="E58" s="443"/>
      <c r="F58" s="444"/>
      <c r="G58" s="448"/>
      <c r="H58" s="449"/>
      <c r="I58" s="450"/>
    </row>
  </sheetData>
  <sheetProtection/>
  <mergeCells count="65">
    <mergeCell ref="B2:B5"/>
    <mergeCell ref="C2:I2"/>
    <mergeCell ref="C3:I3"/>
    <mergeCell ref="C4:I4"/>
    <mergeCell ref="C5:F5"/>
    <mergeCell ref="G5:I5"/>
    <mergeCell ref="B6:I6"/>
    <mergeCell ref="B7:I7"/>
    <mergeCell ref="B8:I8"/>
    <mergeCell ref="D9:E9"/>
    <mergeCell ref="F9:I9"/>
    <mergeCell ref="D10:E10"/>
    <mergeCell ref="F10:G10"/>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B43:I43"/>
    <mergeCell ref="B44:I48"/>
    <mergeCell ref="C49:I49"/>
    <mergeCell ref="C50:I50"/>
    <mergeCell ref="C51:I51"/>
    <mergeCell ref="B52:I52"/>
    <mergeCell ref="B53:B54"/>
    <mergeCell ref="D53:F53"/>
    <mergeCell ref="G53:I53"/>
    <mergeCell ref="D54:F54"/>
    <mergeCell ref="G54:I54"/>
    <mergeCell ref="C55:D55"/>
    <mergeCell ref="E55:F55"/>
    <mergeCell ref="G55:I55"/>
    <mergeCell ref="C56:D56"/>
    <mergeCell ref="E56:F56"/>
    <mergeCell ref="G56:I56"/>
    <mergeCell ref="C57:D57"/>
    <mergeCell ref="E57:F58"/>
    <mergeCell ref="G57:I58"/>
    <mergeCell ref="C58:D58"/>
  </mergeCells>
  <dataValidations count="4">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H15:I15">
      <formula1>M20:M22</formula1>
    </dataValidation>
    <dataValidation type="list" allowBlank="1" showInputMessage="1" showErrorMessage="1" sqref="C10 I10">
      <formula1>$N$14:$N$15</formula1>
    </dataValidation>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rgb="FF002060"/>
  </sheetPr>
  <dimension ref="A1:AX51"/>
  <sheetViews>
    <sheetView zoomScale="85" zoomScaleNormal="85" zoomScalePageLayoutView="0" workbookViewId="0" topLeftCell="C13">
      <selection activeCell="F18" sqref="F18"/>
    </sheetView>
  </sheetViews>
  <sheetFormatPr defaultColWidth="11.421875" defaultRowHeight="15"/>
  <cols>
    <col min="2" max="5" width="22.28125" style="0" customWidth="1"/>
    <col min="6" max="6" width="35.57421875" style="0" customWidth="1"/>
    <col min="7" max="9" width="18.57421875" style="0" customWidth="1"/>
    <col min="10" max="10" width="19.28125" style="0" customWidth="1"/>
    <col min="11" max="11" width="36.8515625" style="0" customWidth="1"/>
    <col min="12" max="12" width="3.421875" style="0" hidden="1" customWidth="1"/>
    <col min="13" max="13" width="11.28125" style="0" hidden="1" customWidth="1"/>
    <col min="14" max="14" width="7.140625" style="0" hidden="1" customWidth="1"/>
    <col min="15" max="15" width="6.7109375" style="0" hidden="1" customWidth="1"/>
    <col min="16" max="16" width="7.140625" style="0" hidden="1" customWidth="1"/>
    <col min="17" max="17" width="6.57421875" style="0" hidden="1" customWidth="1"/>
    <col min="18" max="18" width="7.57421875" style="0" hidden="1" customWidth="1"/>
    <col min="19" max="19" width="6.57421875" style="0" hidden="1" customWidth="1"/>
    <col min="20" max="20" width="6.00390625" style="0" hidden="1" customWidth="1"/>
    <col min="21" max="21" width="6.8515625" style="0" hidden="1" customWidth="1"/>
    <col min="22" max="22" width="6.00390625" style="0" hidden="1" customWidth="1"/>
    <col min="23" max="23" width="9.140625" style="0" hidden="1" customWidth="1"/>
    <col min="24" max="24" width="8.7109375" style="0" hidden="1" customWidth="1"/>
    <col min="25" max="25" width="9.28125" style="0" hidden="1" customWidth="1"/>
    <col min="26" max="26" width="8.57421875" style="0" hidden="1" customWidth="1"/>
    <col min="27" max="27" width="9.57421875" style="0" hidden="1" customWidth="1"/>
    <col min="28" max="28" width="8.57421875" style="0" hidden="1" customWidth="1"/>
    <col min="29" max="29" width="8.00390625" style="0" hidden="1" customWidth="1"/>
    <col min="30" max="30" width="8.8515625" style="0" hidden="1" customWidth="1"/>
    <col min="31" max="31" width="7.7109375" style="0" hidden="1" customWidth="1"/>
    <col min="32" max="32" width="11.28125" style="0" hidden="1" customWidth="1"/>
    <col min="33" max="33" width="10.140625" style="0" hidden="1" customWidth="1"/>
    <col min="34" max="34" width="7.140625" style="0" hidden="1" customWidth="1"/>
    <col min="35" max="35" width="7.7109375" style="0" hidden="1" customWidth="1"/>
    <col min="36" max="37" width="7.140625" style="0" hidden="1" customWidth="1"/>
    <col min="38" max="38" width="7.57421875" style="0" hidden="1" customWidth="1"/>
    <col min="39" max="42" width="7.140625" style="0" hidden="1" customWidth="1"/>
    <col min="43" max="43" width="6.7109375" style="0" hidden="1" customWidth="1"/>
    <col min="44" max="45" width="7.140625" style="0" hidden="1" customWidth="1"/>
    <col min="46" max="46" width="7.57421875" style="0" hidden="1" customWidth="1"/>
    <col min="47" max="49" width="7.140625" style="0" hidden="1" customWidth="1"/>
    <col min="50" max="50" width="7.7109375" style="0" hidden="1" customWidth="1"/>
    <col min="51" max="51" width="0" style="0" hidden="1" customWidth="1"/>
  </cols>
  <sheetData>
    <row r="1" spans="2:10" ht="15.75" thickBot="1">
      <c r="B1" s="432"/>
      <c r="C1" s="388" t="s">
        <v>648</v>
      </c>
      <c r="D1" s="389"/>
      <c r="E1" s="389"/>
      <c r="F1" s="389"/>
      <c r="G1" s="389"/>
      <c r="H1" s="389"/>
      <c r="I1" s="389"/>
      <c r="J1" s="390"/>
    </row>
    <row r="2" spans="2:10" ht="15.75" thickBot="1">
      <c r="B2" s="433"/>
      <c r="C2" s="392" t="s">
        <v>15</v>
      </c>
      <c r="D2" s="393"/>
      <c r="E2" s="393"/>
      <c r="F2" s="393"/>
      <c r="G2" s="393"/>
      <c r="H2" s="393"/>
      <c r="I2" s="393"/>
      <c r="J2" s="394"/>
    </row>
    <row r="3" spans="2:10" ht="15.75" thickBot="1">
      <c r="B3" s="433"/>
      <c r="C3" s="392" t="s">
        <v>521</v>
      </c>
      <c r="D3" s="393"/>
      <c r="E3" s="393"/>
      <c r="F3" s="393"/>
      <c r="G3" s="393"/>
      <c r="H3" s="393"/>
      <c r="I3" s="393"/>
      <c r="J3" s="394"/>
    </row>
    <row r="4" spans="2:10" ht="15.75" thickBot="1">
      <c r="B4" s="434"/>
      <c r="C4" s="392" t="s">
        <v>647</v>
      </c>
      <c r="D4" s="393"/>
      <c r="E4" s="393"/>
      <c r="F4" s="393"/>
      <c r="G4" s="393"/>
      <c r="H4" s="412" t="s">
        <v>634</v>
      </c>
      <c r="I4" s="413"/>
      <c r="J4" s="414"/>
    </row>
    <row r="5" ht="15.75" thickBot="1">
      <c r="B5" s="64"/>
    </row>
    <row r="6" spans="2:10" ht="48.75" thickBot="1">
      <c r="B6" s="136" t="s">
        <v>522</v>
      </c>
      <c r="C6" s="539" t="s">
        <v>706</v>
      </c>
      <c r="D6" s="540"/>
      <c r="E6" s="541"/>
      <c r="F6" s="70"/>
      <c r="G6" s="67"/>
      <c r="H6" s="67"/>
      <c r="I6" s="67"/>
      <c r="J6" s="68"/>
    </row>
    <row r="7" spans="2:10" ht="36.75" customHeight="1" thickBot="1">
      <c r="B7" s="71" t="s">
        <v>23</v>
      </c>
      <c r="C7" s="539" t="s">
        <v>652</v>
      </c>
      <c r="D7" s="540"/>
      <c r="E7" s="541"/>
      <c r="F7" s="70"/>
      <c r="G7" s="67"/>
      <c r="H7" s="67"/>
      <c r="I7" s="67"/>
      <c r="J7" s="68"/>
    </row>
    <row r="8" spans="2:10" ht="27" customHeight="1" thickBot="1">
      <c r="B8" s="71" t="s">
        <v>523</v>
      </c>
      <c r="C8" s="539" t="s">
        <v>727</v>
      </c>
      <c r="D8" s="540"/>
      <c r="E8" s="541"/>
      <c r="F8" s="72"/>
      <c r="G8" s="67"/>
      <c r="H8" s="67"/>
      <c r="I8" s="67"/>
      <c r="J8" s="68"/>
    </row>
    <row r="9" spans="2:10" ht="27" customHeight="1" thickBot="1">
      <c r="B9" s="71" t="s">
        <v>524</v>
      </c>
      <c r="C9" s="539" t="str">
        <f>+'[1]Act. 231'!C9:E9</f>
        <v>Leonardo Vasquez Escobar</v>
      </c>
      <c r="D9" s="540"/>
      <c r="E9" s="541"/>
      <c r="F9" s="70"/>
      <c r="G9" s="67"/>
      <c r="H9" s="67"/>
      <c r="I9" s="67"/>
      <c r="J9" s="68"/>
    </row>
    <row r="10" spans="2:10" ht="42.75" customHeight="1" thickBot="1">
      <c r="B10" s="137" t="s">
        <v>525</v>
      </c>
      <c r="C10" s="546" t="str">
        <f>+'HV 3'!F9</f>
        <v>3. Realizar  el 100% de las actividades definidas, en el periodo, para la implementación de la segunda etapa de instalación del Sistema de Semáforos Inteligentes</v>
      </c>
      <c r="D10" s="547"/>
      <c r="E10" s="548"/>
      <c r="F10" s="70"/>
      <c r="G10" s="67"/>
      <c r="H10" s="67"/>
      <c r="I10" s="67"/>
      <c r="J10" s="68"/>
    </row>
    <row r="11" ht="15">
      <c r="B11" s="64"/>
    </row>
    <row r="12" spans="2:49" ht="15">
      <c r="B12" s="406" t="s">
        <v>728</v>
      </c>
      <c r="C12" s="407"/>
      <c r="D12" s="407"/>
      <c r="E12" s="407"/>
      <c r="F12" s="407"/>
      <c r="G12" s="407"/>
      <c r="H12" s="408"/>
      <c r="I12" s="430" t="s">
        <v>526</v>
      </c>
      <c r="J12" s="431"/>
      <c r="K12" s="431"/>
      <c r="L12" s="243"/>
      <c r="M12" s="542" t="s">
        <v>984</v>
      </c>
      <c r="N12" s="542"/>
      <c r="O12" s="542"/>
      <c r="P12" s="542"/>
      <c r="Q12" s="542"/>
      <c r="R12" s="542"/>
      <c r="S12" s="542"/>
      <c r="T12" s="542"/>
      <c r="U12" s="542"/>
      <c r="V12" s="542"/>
      <c r="W12" s="543" t="s">
        <v>985</v>
      </c>
      <c r="X12" s="543"/>
      <c r="Y12" s="543"/>
      <c r="Z12" s="543"/>
      <c r="AA12" s="543"/>
      <c r="AB12" s="543"/>
      <c r="AC12" s="543"/>
      <c r="AD12" s="543"/>
      <c r="AE12" s="543"/>
      <c r="AF12" s="246"/>
      <c r="AH12" s="544" t="s">
        <v>986</v>
      </c>
      <c r="AI12" s="544"/>
      <c r="AJ12" s="544"/>
      <c r="AK12" s="544"/>
      <c r="AL12" s="544"/>
      <c r="AM12" s="544"/>
      <c r="AN12" s="544"/>
      <c r="AO12" s="544"/>
      <c r="AP12" s="545" t="s">
        <v>987</v>
      </c>
      <c r="AQ12" s="545"/>
      <c r="AR12" s="545"/>
      <c r="AS12" s="545"/>
      <c r="AT12" s="545"/>
      <c r="AU12" s="545"/>
      <c r="AV12" s="545"/>
      <c r="AW12" s="545"/>
    </row>
    <row r="13" spans="1:50" ht="45">
      <c r="A13" s="75"/>
      <c r="B13" s="73" t="s">
        <v>527</v>
      </c>
      <c r="C13" s="73" t="s">
        <v>528</v>
      </c>
      <c r="D13" s="73" t="s">
        <v>529</v>
      </c>
      <c r="E13" s="73" t="s">
        <v>530</v>
      </c>
      <c r="F13" s="73" t="s">
        <v>531</v>
      </c>
      <c r="G13" s="73" t="s">
        <v>532</v>
      </c>
      <c r="H13" s="73" t="s">
        <v>533</v>
      </c>
      <c r="I13" s="138" t="s">
        <v>534</v>
      </c>
      <c r="J13" s="138" t="s">
        <v>535</v>
      </c>
      <c r="K13" s="138" t="s">
        <v>536</v>
      </c>
      <c r="L13" s="188"/>
      <c r="M13" s="247" t="s">
        <v>988</v>
      </c>
      <c r="N13" s="248">
        <v>43831</v>
      </c>
      <c r="O13" s="248">
        <v>43862</v>
      </c>
      <c r="P13" s="248">
        <v>43891</v>
      </c>
      <c r="Q13" s="248">
        <v>43922</v>
      </c>
      <c r="R13" s="248">
        <v>43952</v>
      </c>
      <c r="S13" s="248">
        <v>43983</v>
      </c>
      <c r="T13" s="248">
        <v>44013</v>
      </c>
      <c r="U13" s="249">
        <v>44044</v>
      </c>
      <c r="V13" s="250" t="s">
        <v>989</v>
      </c>
      <c r="W13" s="248" t="str">
        <f aca="true" t="shared" si="0" ref="W13:AD13">+"% "&amp;TEXT(N13,"mmm-yy")</f>
        <v>% ene-yy</v>
      </c>
      <c r="X13" s="248" t="str">
        <f t="shared" si="0"/>
        <v>% feb-yy</v>
      </c>
      <c r="Y13" s="248" t="str">
        <f t="shared" si="0"/>
        <v>% mar-yy</v>
      </c>
      <c r="Z13" s="248" t="str">
        <f t="shared" si="0"/>
        <v>% abr-yy</v>
      </c>
      <c r="AA13" s="248" t="str">
        <f t="shared" si="0"/>
        <v>% may-yy</v>
      </c>
      <c r="AB13" s="248" t="str">
        <f t="shared" si="0"/>
        <v>% jun-yy</v>
      </c>
      <c r="AC13" s="248" t="str">
        <f t="shared" si="0"/>
        <v>% jul-yy</v>
      </c>
      <c r="AD13" s="248" t="str">
        <f t="shared" si="0"/>
        <v>% ago-yy</v>
      </c>
      <c r="AE13" s="251" t="s">
        <v>990</v>
      </c>
      <c r="AF13" s="141"/>
      <c r="AG13" s="74" t="s">
        <v>988</v>
      </c>
      <c r="AH13" s="248">
        <v>43831</v>
      </c>
      <c r="AI13" s="248">
        <v>43862</v>
      </c>
      <c r="AJ13" s="248">
        <v>43891</v>
      </c>
      <c r="AK13" s="248">
        <v>43922</v>
      </c>
      <c r="AL13" s="248">
        <v>43952</v>
      </c>
      <c r="AM13" s="248">
        <v>43983</v>
      </c>
      <c r="AN13" s="248">
        <v>44013</v>
      </c>
      <c r="AO13" s="248">
        <v>44044</v>
      </c>
      <c r="AP13" s="248">
        <v>43831</v>
      </c>
      <c r="AQ13" s="248">
        <v>43862</v>
      </c>
      <c r="AR13" s="248">
        <v>43891</v>
      </c>
      <c r="AS13" s="248">
        <v>43922</v>
      </c>
      <c r="AT13" s="248">
        <v>43952</v>
      </c>
      <c r="AU13" s="248">
        <v>43983</v>
      </c>
      <c r="AV13" s="248">
        <v>44013</v>
      </c>
      <c r="AW13" s="248">
        <v>44044</v>
      </c>
      <c r="AX13" s="141" t="s">
        <v>990</v>
      </c>
    </row>
    <row r="14" spans="1:50" ht="63.75" customHeight="1">
      <c r="A14" s="75"/>
      <c r="B14" s="530">
        <v>1</v>
      </c>
      <c r="C14" s="533" t="s">
        <v>731</v>
      </c>
      <c r="D14" s="536">
        <v>1</v>
      </c>
      <c r="E14" s="143">
        <v>1</v>
      </c>
      <c r="F14" s="144" t="s">
        <v>732</v>
      </c>
      <c r="G14" s="145">
        <v>0.2</v>
      </c>
      <c r="H14" s="240">
        <v>44074</v>
      </c>
      <c r="I14" s="241">
        <f>SUM(W14:AA14)</f>
        <v>0.0218</v>
      </c>
      <c r="J14" s="83">
        <v>43982</v>
      </c>
      <c r="K14" s="233" t="s">
        <v>1003</v>
      </c>
      <c r="L14" s="244"/>
      <c r="M14" s="252">
        <f>SUM(N14:V14)</f>
        <v>26</v>
      </c>
      <c r="N14" s="253">
        <v>0</v>
      </c>
      <c r="O14" s="253">
        <v>2</v>
      </c>
      <c r="P14" s="253">
        <v>10</v>
      </c>
      <c r="Q14" s="253">
        <v>10</v>
      </c>
      <c r="R14" s="253">
        <v>4</v>
      </c>
      <c r="S14" s="233"/>
      <c r="T14" s="233"/>
      <c r="U14" s="254"/>
      <c r="V14" s="233"/>
      <c r="W14" s="255">
        <f>ROUND(N14/$AG14*0.2,4)</f>
        <v>0</v>
      </c>
      <c r="X14" s="255">
        <f aca="true" t="shared" si="1" ref="X14:AC18">ROUND(O14/$AG14*0.2,4)</f>
        <v>0.0017</v>
      </c>
      <c r="Y14" s="255">
        <f t="shared" si="1"/>
        <v>0.0084</v>
      </c>
      <c r="Z14" s="255">
        <f t="shared" si="1"/>
        <v>0.0084</v>
      </c>
      <c r="AA14" s="255">
        <f t="shared" si="1"/>
        <v>0.0033</v>
      </c>
      <c r="AB14" s="255">
        <f t="shared" si="1"/>
        <v>0</v>
      </c>
      <c r="AC14" s="255">
        <f t="shared" si="1"/>
        <v>0</v>
      </c>
      <c r="AD14" s="255">
        <f>ROUND(V14/$AG14*0.2,4)</f>
        <v>0</v>
      </c>
      <c r="AE14" s="256">
        <f>SUM(W14:AD14)</f>
        <v>0.0218</v>
      </c>
      <c r="AF14" s="257"/>
      <c r="AG14" s="183">
        <v>239</v>
      </c>
      <c r="AH14" s="183">
        <v>1</v>
      </c>
      <c r="AI14" s="183">
        <v>1</v>
      </c>
      <c r="AJ14" s="183">
        <v>1</v>
      </c>
      <c r="AK14" s="183">
        <v>35</v>
      </c>
      <c r="AL14" s="183">
        <v>55</v>
      </c>
      <c r="AM14" s="189">
        <v>60</v>
      </c>
      <c r="AN14" s="183">
        <v>50</v>
      </c>
      <c r="AO14" s="183">
        <v>36</v>
      </c>
      <c r="AP14" s="258">
        <f aca="true" t="shared" si="2" ref="AP14:AV14">ROUND((AH14/SUM($AH$14:$AO$14))*0.2,4)</f>
        <v>0.0008</v>
      </c>
      <c r="AQ14" s="258">
        <f t="shared" si="2"/>
        <v>0.0008</v>
      </c>
      <c r="AR14" s="258">
        <f t="shared" si="2"/>
        <v>0.0008</v>
      </c>
      <c r="AS14" s="258">
        <f t="shared" si="2"/>
        <v>0.0293</v>
      </c>
      <c r="AT14" s="258">
        <f t="shared" si="2"/>
        <v>0.046</v>
      </c>
      <c r="AU14" s="258">
        <f t="shared" si="2"/>
        <v>0.0502</v>
      </c>
      <c r="AV14" s="258">
        <f t="shared" si="2"/>
        <v>0.0418</v>
      </c>
      <c r="AW14" s="258">
        <f>0.2-SUM(AP14:AV14)</f>
        <v>0.03030000000000002</v>
      </c>
      <c r="AX14" s="82">
        <f>SUM(AP14:AW14)</f>
        <v>0.2</v>
      </c>
    </row>
    <row r="15" spans="1:50" ht="63.75" customHeight="1">
      <c r="A15" s="75"/>
      <c r="B15" s="531"/>
      <c r="C15" s="534"/>
      <c r="D15" s="537"/>
      <c r="E15" s="143">
        <v>2</v>
      </c>
      <c r="F15" s="144" t="s">
        <v>733</v>
      </c>
      <c r="G15" s="145">
        <v>0.2</v>
      </c>
      <c r="H15" s="240">
        <v>44074</v>
      </c>
      <c r="I15" s="241">
        <f>SUM(W15:AA15)</f>
        <v>0.0227</v>
      </c>
      <c r="J15" s="83">
        <v>43982</v>
      </c>
      <c r="K15" s="233" t="s">
        <v>1002</v>
      </c>
      <c r="L15" s="244"/>
      <c r="M15" s="252">
        <f>SUM(N15:V15)</f>
        <v>6</v>
      </c>
      <c r="N15" s="253">
        <v>0</v>
      </c>
      <c r="O15" s="253">
        <v>0</v>
      </c>
      <c r="P15" s="253">
        <v>1</v>
      </c>
      <c r="Q15" s="253">
        <v>0</v>
      </c>
      <c r="R15" s="253">
        <v>5</v>
      </c>
      <c r="S15" s="233"/>
      <c r="T15" s="233"/>
      <c r="U15" s="254"/>
      <c r="V15" s="233"/>
      <c r="W15" s="255">
        <f>ROUND(N15/$AG15*0.2,4)</f>
        <v>0</v>
      </c>
      <c r="X15" s="255">
        <f t="shared" si="1"/>
        <v>0</v>
      </c>
      <c r="Y15" s="255">
        <f t="shared" si="1"/>
        <v>0.0038</v>
      </c>
      <c r="Z15" s="255">
        <f t="shared" si="1"/>
        <v>0</v>
      </c>
      <c r="AA15" s="255">
        <f t="shared" si="1"/>
        <v>0.0189</v>
      </c>
      <c r="AB15" s="255">
        <f t="shared" si="1"/>
        <v>0</v>
      </c>
      <c r="AC15" s="255">
        <f t="shared" si="1"/>
        <v>0</v>
      </c>
      <c r="AD15" s="255">
        <f>ROUND(V15/$AG15*0.2,4)</f>
        <v>0</v>
      </c>
      <c r="AE15" s="256">
        <f>SUM(W15:AD15)</f>
        <v>0.0227</v>
      </c>
      <c r="AF15" s="257"/>
      <c r="AG15" s="183">
        <v>53</v>
      </c>
      <c r="AH15" s="183">
        <v>1</v>
      </c>
      <c r="AI15" s="183">
        <v>1</v>
      </c>
      <c r="AJ15" s="183">
        <v>1</v>
      </c>
      <c r="AK15" s="183">
        <v>13</v>
      </c>
      <c r="AL15" s="183">
        <v>10</v>
      </c>
      <c r="AM15" s="183">
        <v>9</v>
      </c>
      <c r="AN15" s="183">
        <v>9</v>
      </c>
      <c r="AO15" s="183">
        <v>9</v>
      </c>
      <c r="AP15" s="258">
        <f aca="true" t="shared" si="3" ref="AP15:AV15">ROUND((AH15/SUM($AH$15:$AO$15))*0.2,4)</f>
        <v>0.0038</v>
      </c>
      <c r="AQ15" s="258">
        <f t="shared" si="3"/>
        <v>0.0038</v>
      </c>
      <c r="AR15" s="258">
        <f t="shared" si="3"/>
        <v>0.0038</v>
      </c>
      <c r="AS15" s="258">
        <f t="shared" si="3"/>
        <v>0.0491</v>
      </c>
      <c r="AT15" s="258">
        <f t="shared" si="3"/>
        <v>0.0377</v>
      </c>
      <c r="AU15" s="258">
        <f t="shared" si="3"/>
        <v>0.034</v>
      </c>
      <c r="AV15" s="258">
        <f t="shared" si="3"/>
        <v>0.034</v>
      </c>
      <c r="AW15" s="258">
        <f>0.2-SUM(AP15:AV15)</f>
        <v>0.033800000000000024</v>
      </c>
      <c r="AX15" s="82">
        <f>SUM(AP15:AW15)</f>
        <v>0.2</v>
      </c>
    </row>
    <row r="16" spans="1:50" ht="63.75" customHeight="1">
      <c r="A16" s="75"/>
      <c r="B16" s="531"/>
      <c r="C16" s="534"/>
      <c r="D16" s="537"/>
      <c r="E16" s="143">
        <v>3</v>
      </c>
      <c r="F16" s="144" t="s">
        <v>734</v>
      </c>
      <c r="G16" s="145">
        <v>0.2</v>
      </c>
      <c r="H16" s="240">
        <v>44074</v>
      </c>
      <c r="I16" s="241">
        <f>SUM(W16:AA16)</f>
        <v>0.18330000000000002</v>
      </c>
      <c r="J16" s="83">
        <v>43982</v>
      </c>
      <c r="K16" s="233" t="s">
        <v>1001</v>
      </c>
      <c r="L16" s="244"/>
      <c r="M16" s="252">
        <f>SUM(N16:V16)</f>
        <v>318</v>
      </c>
      <c r="N16" s="253">
        <v>121</v>
      </c>
      <c r="O16" s="253">
        <v>113</v>
      </c>
      <c r="P16" s="253">
        <v>60</v>
      </c>
      <c r="Q16" s="253">
        <v>19</v>
      </c>
      <c r="R16" s="253">
        <v>5</v>
      </c>
      <c r="S16" s="233"/>
      <c r="T16" s="233"/>
      <c r="U16" s="254"/>
      <c r="V16" s="233"/>
      <c r="W16" s="255">
        <f>ROUND(N16/$AG16*0.2,4)</f>
        <v>0.0697</v>
      </c>
      <c r="X16" s="255">
        <f t="shared" si="1"/>
        <v>0.0651</v>
      </c>
      <c r="Y16" s="255">
        <f t="shared" si="1"/>
        <v>0.0346</v>
      </c>
      <c r="Z16" s="255">
        <f t="shared" si="1"/>
        <v>0.011</v>
      </c>
      <c r="AA16" s="255">
        <f t="shared" si="1"/>
        <v>0.0029</v>
      </c>
      <c r="AB16" s="255">
        <f t="shared" si="1"/>
        <v>0</v>
      </c>
      <c r="AC16" s="255">
        <f t="shared" si="1"/>
        <v>0</v>
      </c>
      <c r="AD16" s="255">
        <f>ROUND(V16/$AG16*0.2,4)</f>
        <v>0</v>
      </c>
      <c r="AE16" s="256">
        <f>SUM(W16:AD16)</f>
        <v>0.18330000000000002</v>
      </c>
      <c r="AF16" s="257"/>
      <c r="AG16" s="183">
        <v>347</v>
      </c>
      <c r="AH16" s="183">
        <v>145</v>
      </c>
      <c r="AI16" s="183">
        <v>144</v>
      </c>
      <c r="AJ16" s="183">
        <v>27</v>
      </c>
      <c r="AK16" s="183">
        <v>10</v>
      </c>
      <c r="AL16" s="183">
        <v>8</v>
      </c>
      <c r="AM16" s="183">
        <v>7</v>
      </c>
      <c r="AN16" s="183">
        <v>4</v>
      </c>
      <c r="AO16" s="183">
        <v>2</v>
      </c>
      <c r="AP16" s="258">
        <f aca="true" t="shared" si="4" ref="AP16:AV16">ROUND((AH16/SUM($AH$16:$AO$16))*0.2,4)</f>
        <v>0.0836</v>
      </c>
      <c r="AQ16" s="258">
        <f t="shared" si="4"/>
        <v>0.083</v>
      </c>
      <c r="AR16" s="258">
        <f t="shared" si="4"/>
        <v>0.0156</v>
      </c>
      <c r="AS16" s="258">
        <f t="shared" si="4"/>
        <v>0.0058</v>
      </c>
      <c r="AT16" s="258">
        <f t="shared" si="4"/>
        <v>0.0046</v>
      </c>
      <c r="AU16" s="258">
        <f t="shared" si="4"/>
        <v>0.004</v>
      </c>
      <c r="AV16" s="258">
        <f t="shared" si="4"/>
        <v>0.0023</v>
      </c>
      <c r="AW16" s="258">
        <f>0.2-SUM(AP16:AV16)</f>
        <v>0.0011000000000000176</v>
      </c>
      <c r="AX16" s="82">
        <f>SUM(AP16:AW16)</f>
        <v>0.2</v>
      </c>
    </row>
    <row r="17" spans="1:50" ht="63.75" customHeight="1">
      <c r="A17" s="75"/>
      <c r="B17" s="531"/>
      <c r="C17" s="534"/>
      <c r="D17" s="537"/>
      <c r="E17" s="143">
        <v>4</v>
      </c>
      <c r="F17" s="144" t="s">
        <v>735</v>
      </c>
      <c r="G17" s="145">
        <v>0.2</v>
      </c>
      <c r="H17" s="240">
        <v>44074</v>
      </c>
      <c r="I17" s="241">
        <f>SUM(W17:AA17)</f>
        <v>0.0047</v>
      </c>
      <c r="J17" s="83">
        <v>43982</v>
      </c>
      <c r="K17" s="233" t="s">
        <v>1000</v>
      </c>
      <c r="L17" s="244"/>
      <c r="M17" s="252">
        <f>SUM(N17:V17)</f>
        <v>41</v>
      </c>
      <c r="N17" s="253">
        <v>0</v>
      </c>
      <c r="O17" s="253">
        <v>0</v>
      </c>
      <c r="P17" s="253">
        <v>41</v>
      </c>
      <c r="Q17" s="253">
        <v>0</v>
      </c>
      <c r="R17" s="253">
        <v>0</v>
      </c>
      <c r="S17" s="186"/>
      <c r="T17" s="186"/>
      <c r="U17" s="259"/>
      <c r="V17" s="186"/>
      <c r="W17" s="255">
        <f>ROUND(N17/$AG17*0.2,4)</f>
        <v>0</v>
      </c>
      <c r="X17" s="255">
        <f t="shared" si="1"/>
        <v>0</v>
      </c>
      <c r="Y17" s="255">
        <f t="shared" si="1"/>
        <v>0.0047</v>
      </c>
      <c r="Z17" s="255">
        <f t="shared" si="1"/>
        <v>0</v>
      </c>
      <c r="AA17" s="255">
        <f t="shared" si="1"/>
        <v>0</v>
      </c>
      <c r="AB17" s="255">
        <f t="shared" si="1"/>
        <v>0</v>
      </c>
      <c r="AC17" s="255">
        <f t="shared" si="1"/>
        <v>0</v>
      </c>
      <c r="AD17" s="255">
        <f>ROUND(V17/$AG17*0.2,4)</f>
        <v>0</v>
      </c>
      <c r="AE17" s="256">
        <f>SUM(W17:AD17)</f>
        <v>0.0047</v>
      </c>
      <c r="AF17" s="260"/>
      <c r="AG17" s="183">
        <v>1742</v>
      </c>
      <c r="AH17" s="183">
        <v>0</v>
      </c>
      <c r="AI17" s="183">
        <v>0</v>
      </c>
      <c r="AJ17" s="183">
        <v>188</v>
      </c>
      <c r="AK17" s="183">
        <v>278</v>
      </c>
      <c r="AL17" s="183">
        <v>316</v>
      </c>
      <c r="AM17" s="183">
        <v>320</v>
      </c>
      <c r="AN17" s="183">
        <v>320</v>
      </c>
      <c r="AO17" s="183">
        <v>320</v>
      </c>
      <c r="AP17" s="258">
        <f aca="true" t="shared" si="5" ref="AP17:AV17">ROUND((AH17/SUM($AH$17:$AO$17))*0.2,4)</f>
        <v>0</v>
      </c>
      <c r="AQ17" s="258">
        <f t="shared" si="5"/>
        <v>0</v>
      </c>
      <c r="AR17" s="258">
        <f t="shared" si="5"/>
        <v>0.0216</v>
      </c>
      <c r="AS17" s="258">
        <f t="shared" si="5"/>
        <v>0.0319</v>
      </c>
      <c r="AT17" s="258">
        <f t="shared" si="5"/>
        <v>0.0363</v>
      </c>
      <c r="AU17" s="258">
        <f t="shared" si="5"/>
        <v>0.0367</v>
      </c>
      <c r="AV17" s="258">
        <f t="shared" si="5"/>
        <v>0.0367</v>
      </c>
      <c r="AW17" s="258">
        <f>0.2-SUM(AP17:AV17)</f>
        <v>0.0368</v>
      </c>
      <c r="AX17" s="82">
        <f>SUM(AP17:AW17)</f>
        <v>0.2</v>
      </c>
    </row>
    <row r="18" spans="1:50" ht="63.75" customHeight="1">
      <c r="A18" s="139"/>
      <c r="B18" s="532"/>
      <c r="C18" s="535"/>
      <c r="D18" s="538"/>
      <c r="E18" s="143">
        <v>5</v>
      </c>
      <c r="F18" s="144" t="s">
        <v>736</v>
      </c>
      <c r="G18" s="145">
        <v>0.2</v>
      </c>
      <c r="H18" s="240">
        <v>44074</v>
      </c>
      <c r="I18" s="241">
        <f>SUM(W18:AA18)</f>
        <v>0</v>
      </c>
      <c r="J18" s="83">
        <v>43982</v>
      </c>
      <c r="K18" s="233" t="s">
        <v>983</v>
      </c>
      <c r="L18" s="244"/>
      <c r="M18" s="252">
        <f>SUM(N18:V18)</f>
        <v>0</v>
      </c>
      <c r="N18" s="261">
        <v>0</v>
      </c>
      <c r="O18" s="261">
        <v>0</v>
      </c>
      <c r="P18" s="261">
        <v>0</v>
      </c>
      <c r="Q18" s="261">
        <v>0</v>
      </c>
      <c r="R18" s="261">
        <v>0</v>
      </c>
      <c r="S18" s="262"/>
      <c r="T18" s="262"/>
      <c r="U18" s="263"/>
      <c r="V18" s="186"/>
      <c r="W18" s="255">
        <f>ROUND(N18/$AG18*0.2,4)</f>
        <v>0</v>
      </c>
      <c r="X18" s="255">
        <f t="shared" si="1"/>
        <v>0</v>
      </c>
      <c r="Y18" s="255">
        <f t="shared" si="1"/>
        <v>0</v>
      </c>
      <c r="Z18" s="255">
        <f t="shared" si="1"/>
        <v>0</v>
      </c>
      <c r="AA18" s="255">
        <f t="shared" si="1"/>
        <v>0</v>
      </c>
      <c r="AB18" s="255">
        <f t="shared" si="1"/>
        <v>0</v>
      </c>
      <c r="AC18" s="255">
        <f t="shared" si="1"/>
        <v>0</v>
      </c>
      <c r="AD18" s="255">
        <f>ROUND(V18/$AG18*0.2,4)</f>
        <v>0</v>
      </c>
      <c r="AE18" s="256">
        <f>SUM(W18:AD18)</f>
        <v>0</v>
      </c>
      <c r="AF18" s="264"/>
      <c r="AG18" s="183">
        <v>2</v>
      </c>
      <c r="AH18" s="183"/>
      <c r="AI18" s="183"/>
      <c r="AJ18" s="183"/>
      <c r="AK18" s="183">
        <v>1</v>
      </c>
      <c r="AL18" s="183"/>
      <c r="AM18" s="183"/>
      <c r="AN18" s="183"/>
      <c r="AO18" s="183">
        <v>1</v>
      </c>
      <c r="AP18" s="258">
        <f aca="true" t="shared" si="6" ref="AP18:AV18">ROUND((AH18/SUM($AH$18:$AO$18))*0.2,4)</f>
        <v>0</v>
      </c>
      <c r="AQ18" s="258">
        <f t="shared" si="6"/>
        <v>0</v>
      </c>
      <c r="AR18" s="258">
        <f t="shared" si="6"/>
        <v>0</v>
      </c>
      <c r="AS18" s="258">
        <f t="shared" si="6"/>
        <v>0.1</v>
      </c>
      <c r="AT18" s="258">
        <f t="shared" si="6"/>
        <v>0</v>
      </c>
      <c r="AU18" s="258">
        <f t="shared" si="6"/>
        <v>0</v>
      </c>
      <c r="AV18" s="258">
        <f t="shared" si="6"/>
        <v>0</v>
      </c>
      <c r="AW18" s="258">
        <f>0.2-SUM(AP18:AV18)</f>
        <v>0.1</v>
      </c>
      <c r="AX18" s="82">
        <f>SUM(AP18:AW18)</f>
        <v>0.2</v>
      </c>
    </row>
    <row r="19" spans="2:49" ht="15">
      <c r="B19" s="395" t="s">
        <v>729</v>
      </c>
      <c r="C19" s="396"/>
      <c r="D19" s="80">
        <f>SUM(D14:D18)</f>
        <v>1</v>
      </c>
      <c r="E19" s="192">
        <v>5</v>
      </c>
      <c r="F19" s="191"/>
      <c r="G19" s="80">
        <f>SUM(G14:G18)</f>
        <v>1</v>
      </c>
      <c r="H19" s="140"/>
      <c r="I19" s="242">
        <f>SUM(I14:I18)</f>
        <v>0.2325</v>
      </c>
      <c r="J19" s="81"/>
      <c r="K19" s="81"/>
      <c r="L19" s="245"/>
      <c r="M19" s="265"/>
      <c r="N19" s="266"/>
      <c r="O19" s="266"/>
      <c r="P19" s="266"/>
      <c r="Q19" s="266"/>
      <c r="R19" s="266"/>
      <c r="S19" s="266"/>
      <c r="T19" s="266"/>
      <c r="U19" s="266"/>
      <c r="V19" s="81" t="s">
        <v>991</v>
      </c>
      <c r="W19" s="267">
        <f>SUM(W14:W18)</f>
        <v>0.0697</v>
      </c>
      <c r="X19" s="267">
        <f aca="true" t="shared" si="7" ref="X19:AD19">SUM(X14:X18)</f>
        <v>0.0668</v>
      </c>
      <c r="Y19" s="267">
        <f t="shared" si="7"/>
        <v>0.0515</v>
      </c>
      <c r="Z19" s="267">
        <f t="shared" si="7"/>
        <v>0.0194</v>
      </c>
      <c r="AA19" s="267">
        <f t="shared" si="7"/>
        <v>0.0251</v>
      </c>
      <c r="AB19" s="267">
        <f t="shared" si="7"/>
        <v>0</v>
      </c>
      <c r="AC19" s="267">
        <f t="shared" si="7"/>
        <v>0</v>
      </c>
      <c r="AD19" s="267">
        <f t="shared" si="7"/>
        <v>0</v>
      </c>
      <c r="AE19" s="81"/>
      <c r="AF19" s="268"/>
      <c r="AP19" s="258">
        <f aca="true" t="shared" si="8" ref="AP19:AW19">SUM(AP14:AP18)</f>
        <v>0.0882</v>
      </c>
      <c r="AQ19" s="258">
        <f t="shared" si="8"/>
        <v>0.08760000000000001</v>
      </c>
      <c r="AR19" s="258">
        <f t="shared" si="8"/>
        <v>0.041800000000000004</v>
      </c>
      <c r="AS19" s="258">
        <f t="shared" si="8"/>
        <v>0.21610000000000001</v>
      </c>
      <c r="AT19" s="258">
        <f t="shared" si="8"/>
        <v>0.12459999999999999</v>
      </c>
      <c r="AU19" s="258">
        <f t="shared" si="8"/>
        <v>0.12490000000000001</v>
      </c>
      <c r="AV19" s="258">
        <f t="shared" si="8"/>
        <v>0.11480000000000001</v>
      </c>
      <c r="AW19" s="258">
        <f t="shared" si="8"/>
        <v>0.20200000000000007</v>
      </c>
    </row>
    <row r="20" spans="2:48" ht="15">
      <c r="B20" s="64"/>
      <c r="V20" s="183" t="s">
        <v>992</v>
      </c>
      <c r="W20" s="269">
        <f>+W19</f>
        <v>0.0697</v>
      </c>
      <c r="X20" s="269">
        <f>+W20+X19</f>
        <v>0.1365</v>
      </c>
      <c r="Y20" s="269">
        <f aca="true" t="shared" si="9" ref="Y20:AD20">+X20+Y19</f>
        <v>0.188</v>
      </c>
      <c r="Z20" s="269">
        <f t="shared" si="9"/>
        <v>0.2074</v>
      </c>
      <c r="AA20" s="270">
        <f t="shared" si="9"/>
        <v>0.2325</v>
      </c>
      <c r="AB20" s="269">
        <f t="shared" si="9"/>
        <v>0.2325</v>
      </c>
      <c r="AC20" s="269">
        <f t="shared" si="9"/>
        <v>0.2325</v>
      </c>
      <c r="AD20" s="269">
        <f t="shared" si="9"/>
        <v>0.2325</v>
      </c>
      <c r="AE20" s="183"/>
      <c r="AV20" s="141"/>
    </row>
    <row r="21" spans="2:49" ht="15">
      <c r="B21" s="64"/>
      <c r="V21" s="183" t="s">
        <v>993</v>
      </c>
      <c r="W21" s="190">
        <v>0.0882</v>
      </c>
      <c r="X21" s="190">
        <v>0.0876</v>
      </c>
      <c r="Y21" s="190">
        <v>0.1418</v>
      </c>
      <c r="Z21" s="190">
        <v>0.1203</v>
      </c>
      <c r="AA21" s="190">
        <v>0.1245</v>
      </c>
      <c r="AB21" s="190">
        <v>0.1249</v>
      </c>
      <c r="AC21" s="190">
        <v>0.1148</v>
      </c>
      <c r="AD21" s="190">
        <v>0.1979</v>
      </c>
      <c r="AE21" s="183"/>
      <c r="AP21" s="190">
        <v>0.0882</v>
      </c>
      <c r="AQ21" s="190">
        <v>0.0876</v>
      </c>
      <c r="AR21" s="190">
        <v>0.1418</v>
      </c>
      <c r="AS21" s="190">
        <v>0.1203</v>
      </c>
      <c r="AT21" s="190">
        <v>0.1245</v>
      </c>
      <c r="AU21" s="190">
        <v>0.1249</v>
      </c>
      <c r="AV21" s="190">
        <v>0.1148</v>
      </c>
      <c r="AW21" s="190">
        <v>0.1979</v>
      </c>
    </row>
    <row r="22" spans="22:48" ht="15">
      <c r="V22" s="183" t="s">
        <v>992</v>
      </c>
      <c r="W22" s="269">
        <f>+W21</f>
        <v>0.0882</v>
      </c>
      <c r="X22" s="269">
        <f aca="true" t="shared" si="10" ref="X22:AD22">+W22+X21</f>
        <v>0.1758</v>
      </c>
      <c r="Y22" s="269">
        <f t="shared" si="10"/>
        <v>0.3176</v>
      </c>
      <c r="Z22" s="269">
        <f t="shared" si="10"/>
        <v>0.4379</v>
      </c>
      <c r="AA22" s="271">
        <f t="shared" si="10"/>
        <v>0.5624</v>
      </c>
      <c r="AB22" s="269">
        <f t="shared" si="10"/>
        <v>0.6873</v>
      </c>
      <c r="AC22" s="269">
        <f t="shared" si="10"/>
        <v>0.8021</v>
      </c>
      <c r="AD22" s="269">
        <f t="shared" si="10"/>
        <v>1</v>
      </c>
      <c r="AE22" s="183"/>
      <c r="AV22" s="141"/>
    </row>
    <row r="23" ht="15">
      <c r="AG23" s="141"/>
    </row>
    <row r="30" ht="15" hidden="1"/>
    <row r="31" ht="15" hidden="1"/>
    <row r="32" ht="15" hidden="1"/>
    <row r="33" ht="15" hidden="1"/>
    <row r="34" spans="6:41" ht="45" hidden="1">
      <c r="F34" s="73" t="s">
        <v>531</v>
      </c>
      <c r="G34" s="73" t="s">
        <v>532</v>
      </c>
      <c r="H34" s="73" t="s">
        <v>533</v>
      </c>
      <c r="I34" s="188" t="s">
        <v>950</v>
      </c>
      <c r="J34" s="188" t="s">
        <v>951</v>
      </c>
      <c r="K34" s="188" t="s">
        <v>952</v>
      </c>
      <c r="L34" s="188"/>
      <c r="M34" s="188"/>
      <c r="N34" s="188"/>
      <c r="O34" s="188"/>
      <c r="P34" s="188"/>
      <c r="Q34" s="188"/>
      <c r="R34" s="188"/>
      <c r="S34" s="188"/>
      <c r="T34" s="188"/>
      <c r="U34" s="188"/>
      <c r="V34" s="188"/>
      <c r="W34" s="188"/>
      <c r="X34" s="188"/>
      <c r="Y34" s="188"/>
      <c r="Z34" s="188"/>
      <c r="AA34" s="188"/>
      <c r="AB34" s="188" t="s">
        <v>953</v>
      </c>
      <c r="AC34" s="188" t="s">
        <v>954</v>
      </c>
      <c r="AD34" s="188" t="s">
        <v>955</v>
      </c>
      <c r="AE34" s="188" t="s">
        <v>956</v>
      </c>
      <c r="AF34" s="188" t="s">
        <v>957</v>
      </c>
      <c r="AG34" s="188" t="s">
        <v>958</v>
      </c>
      <c r="AH34" s="188" t="s">
        <v>951</v>
      </c>
      <c r="AI34" s="188" t="s">
        <v>952</v>
      </c>
      <c r="AJ34" s="188" t="s">
        <v>953</v>
      </c>
      <c r="AK34" s="188" t="s">
        <v>954</v>
      </c>
      <c r="AL34" s="188" t="s">
        <v>955</v>
      </c>
      <c r="AM34" s="188" t="s">
        <v>956</v>
      </c>
      <c r="AN34" s="188" t="s">
        <v>957</v>
      </c>
      <c r="AO34" s="188" t="s">
        <v>958</v>
      </c>
    </row>
    <row r="35" spans="6:41" ht="30" hidden="1">
      <c r="F35" s="186" t="s">
        <v>732</v>
      </c>
      <c r="G35" s="145">
        <v>0.2</v>
      </c>
      <c r="H35" s="146">
        <v>44074</v>
      </c>
      <c r="I35">
        <f>SUM(J35:AG35)</f>
        <v>239</v>
      </c>
      <c r="J35" s="183">
        <v>1</v>
      </c>
      <c r="K35" s="183">
        <v>1</v>
      </c>
      <c r="L35" s="183"/>
      <c r="M35" s="183"/>
      <c r="N35" s="183"/>
      <c r="O35" s="183"/>
      <c r="P35" s="183"/>
      <c r="Q35" s="183"/>
      <c r="R35" s="183"/>
      <c r="S35" s="183"/>
      <c r="T35" s="183"/>
      <c r="U35" s="183"/>
      <c r="V35" s="183"/>
      <c r="W35" s="183"/>
      <c r="X35" s="183"/>
      <c r="Y35" s="183"/>
      <c r="Z35" s="183"/>
      <c r="AA35" s="183"/>
      <c r="AB35" s="183">
        <v>1</v>
      </c>
      <c r="AC35" s="183">
        <v>35</v>
      </c>
      <c r="AD35" s="183">
        <v>55</v>
      </c>
      <c r="AE35" s="189">
        <v>60</v>
      </c>
      <c r="AF35" s="183">
        <v>50</v>
      </c>
      <c r="AG35" s="183">
        <v>36</v>
      </c>
      <c r="AH35" s="187">
        <f>+J35/$I$35*$G$35</f>
        <v>0.0008368200836820083</v>
      </c>
      <c r="AI35" s="187">
        <f>+K35/$I$35*$G$35</f>
        <v>0.0008368200836820083</v>
      </c>
      <c r="AJ35" s="187">
        <f aca="true" t="shared" si="11" ref="AJ35:AO35">+AB35/$I$35*$G$35</f>
        <v>0.0008368200836820083</v>
      </c>
      <c r="AK35" s="187">
        <f t="shared" si="11"/>
        <v>0.029288702928870293</v>
      </c>
      <c r="AL35" s="187">
        <f t="shared" si="11"/>
        <v>0.04602510460251046</v>
      </c>
      <c r="AM35" s="187">
        <f t="shared" si="11"/>
        <v>0.0502092050209205</v>
      </c>
      <c r="AN35" s="187">
        <f t="shared" si="11"/>
        <v>0.04184100418410042</v>
      </c>
      <c r="AO35" s="187">
        <f t="shared" si="11"/>
        <v>0.030125523012552304</v>
      </c>
    </row>
    <row r="36" spans="6:41" ht="30" hidden="1">
      <c r="F36" s="186" t="s">
        <v>733</v>
      </c>
      <c r="G36" s="145">
        <v>0.2</v>
      </c>
      <c r="H36" s="146">
        <v>44074</v>
      </c>
      <c r="I36">
        <f>SUM(J36:AG36)</f>
        <v>53</v>
      </c>
      <c r="J36" s="183">
        <v>1</v>
      </c>
      <c r="K36" s="183">
        <v>1</v>
      </c>
      <c r="L36" s="183"/>
      <c r="M36" s="183"/>
      <c r="N36" s="183"/>
      <c r="O36" s="183"/>
      <c r="P36" s="183"/>
      <c r="Q36" s="183"/>
      <c r="R36" s="183"/>
      <c r="S36" s="183"/>
      <c r="T36" s="183"/>
      <c r="U36" s="183"/>
      <c r="V36" s="183"/>
      <c r="W36" s="183"/>
      <c r="X36" s="183"/>
      <c r="Y36" s="183"/>
      <c r="Z36" s="183"/>
      <c r="AA36" s="183"/>
      <c r="AB36" s="183">
        <v>1</v>
      </c>
      <c r="AC36" s="183">
        <v>13</v>
      </c>
      <c r="AD36" s="183">
        <v>10</v>
      </c>
      <c r="AE36" s="183">
        <v>9</v>
      </c>
      <c r="AF36" s="183">
        <v>9</v>
      </c>
      <c r="AG36" s="183">
        <v>9</v>
      </c>
      <c r="AH36" s="187">
        <f>+J36/$I$36*$G$36</f>
        <v>0.0037735849056603774</v>
      </c>
      <c r="AI36" s="187">
        <f>+K36/$I$36*$G$36</f>
        <v>0.0037735849056603774</v>
      </c>
      <c r="AJ36" s="187">
        <f aca="true" t="shared" si="12" ref="AJ36:AO36">+AB36/$I$36*$G$36</f>
        <v>0.0037735849056603774</v>
      </c>
      <c r="AK36" s="187">
        <f t="shared" si="12"/>
        <v>0.04905660377358491</v>
      </c>
      <c r="AL36" s="187">
        <f t="shared" si="12"/>
        <v>0.03773584905660378</v>
      </c>
      <c r="AM36" s="187">
        <f t="shared" si="12"/>
        <v>0.033962264150943396</v>
      </c>
      <c r="AN36" s="187">
        <f t="shared" si="12"/>
        <v>0.033962264150943396</v>
      </c>
      <c r="AO36" s="187">
        <f t="shared" si="12"/>
        <v>0.033962264150943396</v>
      </c>
    </row>
    <row r="37" spans="6:41" ht="30" hidden="1">
      <c r="F37" s="186" t="s">
        <v>734</v>
      </c>
      <c r="G37" s="145">
        <v>0.2</v>
      </c>
      <c r="H37" s="146">
        <v>44074</v>
      </c>
      <c r="I37">
        <f>SUM(J37:AG37)</f>
        <v>347</v>
      </c>
      <c r="J37" s="183">
        <v>145</v>
      </c>
      <c r="K37" s="183">
        <v>144</v>
      </c>
      <c r="L37" s="183"/>
      <c r="M37" s="183"/>
      <c r="N37" s="183"/>
      <c r="O37" s="183"/>
      <c r="P37" s="183"/>
      <c r="Q37" s="183"/>
      <c r="R37" s="183"/>
      <c r="S37" s="183"/>
      <c r="T37" s="183"/>
      <c r="U37" s="183"/>
      <c r="V37" s="183"/>
      <c r="W37" s="183"/>
      <c r="X37" s="183"/>
      <c r="Y37" s="183"/>
      <c r="Z37" s="183"/>
      <c r="AA37" s="183"/>
      <c r="AB37" s="183">
        <v>27</v>
      </c>
      <c r="AC37" s="183">
        <v>10</v>
      </c>
      <c r="AD37" s="183">
        <v>8</v>
      </c>
      <c r="AE37" s="183">
        <v>7</v>
      </c>
      <c r="AF37" s="183">
        <v>4</v>
      </c>
      <c r="AG37" s="183">
        <v>2</v>
      </c>
      <c r="AH37" s="187">
        <f>+J37/$I$37*$G$37</f>
        <v>0.0835734870317003</v>
      </c>
      <c r="AI37" s="187">
        <f>+K37/$I$37*$G$37</f>
        <v>0.08299711815561961</v>
      </c>
      <c r="AJ37" s="187">
        <f aca="true" t="shared" si="13" ref="AJ37:AO37">+AB37/$I$37*$G$37</f>
        <v>0.015561959654178677</v>
      </c>
      <c r="AK37" s="187">
        <f t="shared" si="13"/>
        <v>0.005763688760806917</v>
      </c>
      <c r="AL37" s="187">
        <f t="shared" si="13"/>
        <v>0.004610951008645533</v>
      </c>
      <c r="AM37" s="187">
        <f t="shared" si="13"/>
        <v>0.004034582132564842</v>
      </c>
      <c r="AN37" s="187">
        <f t="shared" si="13"/>
        <v>0.0023054755043227667</v>
      </c>
      <c r="AO37" s="187">
        <f t="shared" si="13"/>
        <v>0.0011527377521613833</v>
      </c>
    </row>
    <row r="38" spans="6:41" ht="30" hidden="1">
      <c r="F38" s="186" t="s">
        <v>735</v>
      </c>
      <c r="G38" s="145">
        <v>0.2</v>
      </c>
      <c r="H38" s="146">
        <v>44074</v>
      </c>
      <c r="I38">
        <f>SUM(J38:AG38)</f>
        <v>1742</v>
      </c>
      <c r="J38" s="183">
        <v>0</v>
      </c>
      <c r="K38" s="183">
        <v>0</v>
      </c>
      <c r="L38" s="183"/>
      <c r="M38" s="183"/>
      <c r="N38" s="183"/>
      <c r="O38" s="183"/>
      <c r="P38" s="183"/>
      <c r="Q38" s="183"/>
      <c r="R38" s="183"/>
      <c r="S38" s="183"/>
      <c r="T38" s="183"/>
      <c r="U38" s="183"/>
      <c r="V38" s="183"/>
      <c r="W38" s="183"/>
      <c r="X38" s="183"/>
      <c r="Y38" s="183"/>
      <c r="Z38" s="183"/>
      <c r="AA38" s="183"/>
      <c r="AB38" s="183">
        <v>188</v>
      </c>
      <c r="AC38" s="183">
        <v>315</v>
      </c>
      <c r="AD38" s="183">
        <v>315</v>
      </c>
      <c r="AE38" s="183">
        <v>320</v>
      </c>
      <c r="AF38" s="183">
        <v>320</v>
      </c>
      <c r="AG38" s="183">
        <v>284</v>
      </c>
      <c r="AH38" s="187">
        <f>+J38/$I$38*$G$38</f>
        <v>0</v>
      </c>
      <c r="AI38" s="187">
        <f>+K38/$I$38*$G$38</f>
        <v>0</v>
      </c>
      <c r="AJ38" s="187">
        <f aca="true" t="shared" si="14" ref="AJ38:AO38">+AB38/$I$38*$G$38</f>
        <v>0.02158438576349024</v>
      </c>
      <c r="AK38" s="187">
        <f t="shared" si="14"/>
        <v>0.036165327210103335</v>
      </c>
      <c r="AL38" s="187">
        <f t="shared" si="14"/>
        <v>0.036165327210103335</v>
      </c>
      <c r="AM38" s="187">
        <f t="shared" si="14"/>
        <v>0.03673938002296211</v>
      </c>
      <c r="AN38" s="187">
        <f t="shared" si="14"/>
        <v>0.03673938002296211</v>
      </c>
      <c r="AO38" s="187">
        <f t="shared" si="14"/>
        <v>0.032606199770378874</v>
      </c>
    </row>
    <row r="39" spans="6:41" ht="60" hidden="1">
      <c r="F39" s="186" t="s">
        <v>736</v>
      </c>
      <c r="G39" s="145">
        <v>0.2</v>
      </c>
      <c r="H39" s="146">
        <v>44074</v>
      </c>
      <c r="I39">
        <f>SUM(J39:AG39)</f>
        <v>2</v>
      </c>
      <c r="AB39">
        <v>1</v>
      </c>
      <c r="AG39">
        <v>1</v>
      </c>
      <c r="AH39" s="187">
        <f>+J39/$I$39*$G$39</f>
        <v>0</v>
      </c>
      <c r="AI39" s="187">
        <f>+K39/$I$39*$G$39</f>
        <v>0</v>
      </c>
      <c r="AJ39" s="187">
        <f aca="true" t="shared" si="15" ref="AJ39:AO39">+AB39/$I$39*$G$39</f>
        <v>0.1</v>
      </c>
      <c r="AK39" s="187">
        <f t="shared" si="15"/>
        <v>0</v>
      </c>
      <c r="AL39" s="187">
        <f t="shared" si="15"/>
        <v>0</v>
      </c>
      <c r="AM39" s="187">
        <f t="shared" si="15"/>
        <v>0</v>
      </c>
      <c r="AN39" s="187">
        <f t="shared" si="15"/>
        <v>0</v>
      </c>
      <c r="AO39" s="187">
        <f t="shared" si="15"/>
        <v>0.1</v>
      </c>
    </row>
    <row r="40" spans="7:41" ht="15" hidden="1">
      <c r="G40" s="80">
        <f>SUM(G35:G39)</f>
        <v>1</v>
      </c>
      <c r="H40" s="185"/>
      <c r="AD40" s="141"/>
      <c r="AH40" s="187">
        <f>ROUND((SUM(AH35:AH39)),4)</f>
        <v>0.0882</v>
      </c>
      <c r="AI40" s="187">
        <f aca="true" t="shared" si="16" ref="AI40:AO40">ROUND((SUM(AI35:AI39)),4)</f>
        <v>0.0876</v>
      </c>
      <c r="AJ40" s="187">
        <f t="shared" si="16"/>
        <v>0.1418</v>
      </c>
      <c r="AK40" s="187">
        <f t="shared" si="16"/>
        <v>0.1203</v>
      </c>
      <c r="AL40" s="187">
        <f t="shared" si="16"/>
        <v>0.1245</v>
      </c>
      <c r="AM40" s="187">
        <f t="shared" si="16"/>
        <v>0.1249</v>
      </c>
      <c r="AN40" s="187">
        <f t="shared" si="16"/>
        <v>0.1148</v>
      </c>
      <c r="AO40" s="187">
        <f t="shared" si="16"/>
        <v>0.1978</v>
      </c>
    </row>
    <row r="41" ht="15" hidden="1">
      <c r="AD41" s="141"/>
    </row>
    <row r="42" ht="15" hidden="1">
      <c r="AG42" s="141"/>
    </row>
    <row r="43" spans="33:41" ht="15" hidden="1">
      <c r="AG43" s="141"/>
      <c r="AH43" s="82"/>
      <c r="AI43" s="82"/>
      <c r="AJ43" s="82"/>
      <c r="AK43" s="82"/>
      <c r="AL43" s="82"/>
      <c r="AM43" s="82"/>
      <c r="AN43" s="82"/>
      <c r="AO43" s="82"/>
    </row>
    <row r="44" spans="33:34" ht="15" hidden="1">
      <c r="AG44" s="141"/>
      <c r="AH44" s="82">
        <v>0.0882</v>
      </c>
    </row>
    <row r="45" ht="15" hidden="1">
      <c r="AH45" s="82">
        <v>0.0876</v>
      </c>
    </row>
    <row r="46" ht="15" hidden="1">
      <c r="AH46" s="82">
        <v>0.1418</v>
      </c>
    </row>
    <row r="47" ht="15" hidden="1">
      <c r="AH47" s="82">
        <v>0.1203</v>
      </c>
    </row>
    <row r="48" ht="15" hidden="1">
      <c r="AH48" s="82">
        <v>0.1245</v>
      </c>
    </row>
    <row r="49" ht="15" hidden="1">
      <c r="AH49" s="82">
        <v>0.1249</v>
      </c>
    </row>
    <row r="50" ht="15" hidden="1">
      <c r="AH50" s="82">
        <v>0.1148</v>
      </c>
    </row>
    <row r="51" ht="15" hidden="1">
      <c r="AH51" s="82">
        <v>0.1979</v>
      </c>
    </row>
    <row r="52" ht="15" hidden="1"/>
    <row r="53" ht="15" hidden="1"/>
    <row r="54" ht="15" hidden="1"/>
  </sheetData>
  <sheetProtection/>
  <mergeCells count="21">
    <mergeCell ref="B1:B4"/>
    <mergeCell ref="C1:J1"/>
    <mergeCell ref="C2:J2"/>
    <mergeCell ref="C3:J3"/>
    <mergeCell ref="C4:G4"/>
    <mergeCell ref="C10:E10"/>
    <mergeCell ref="H4:J4"/>
    <mergeCell ref="M12:V12"/>
    <mergeCell ref="W12:AE12"/>
    <mergeCell ref="AH12:AO12"/>
    <mergeCell ref="AP12:AW12"/>
    <mergeCell ref="I12:K12"/>
    <mergeCell ref="B12:H12"/>
    <mergeCell ref="B14:B18"/>
    <mergeCell ref="C14:C18"/>
    <mergeCell ref="D14:D18"/>
    <mergeCell ref="B19:C19"/>
    <mergeCell ref="C6:E6"/>
    <mergeCell ref="C7:E7"/>
    <mergeCell ref="C8:E8"/>
    <mergeCell ref="C9:E9"/>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B2:W67"/>
  <sheetViews>
    <sheetView zoomScale="80" zoomScaleNormal="80" zoomScalePageLayoutView="0" workbookViewId="0" topLeftCell="A35">
      <selection activeCell="C30" sqref="C30"/>
    </sheetView>
  </sheetViews>
  <sheetFormatPr defaultColWidth="11.421875" defaultRowHeight="15"/>
  <cols>
    <col min="1" max="1" width="0.9921875" style="29" customWidth="1"/>
    <col min="2" max="2" width="25.421875" style="30" customWidth="1"/>
    <col min="3" max="3" width="14.57421875" style="29" customWidth="1"/>
    <col min="4" max="4" width="20.140625" style="29" customWidth="1"/>
    <col min="5" max="5" width="16.421875" style="29" customWidth="1"/>
    <col min="6" max="6" width="25.00390625" style="29" customWidth="1"/>
    <col min="7" max="7" width="22.00390625" style="31" customWidth="1"/>
    <col min="8" max="8" width="20.57421875" style="29" customWidth="1"/>
    <col min="9" max="9" width="22.421875" style="29" customWidth="1"/>
    <col min="10" max="11" width="11.421875" style="34" customWidth="1"/>
    <col min="12" max="13" width="11.421875" style="200" customWidth="1"/>
    <col min="14" max="16384" width="11.421875" style="29" customWidth="1"/>
  </cols>
  <sheetData>
    <row r="1" ht="6" customHeight="1"/>
    <row r="2" spans="2:22" ht="33.75" customHeight="1">
      <c r="B2" s="549"/>
      <c r="C2" s="552" t="s">
        <v>718</v>
      </c>
      <c r="D2" s="553"/>
      <c r="E2" s="553"/>
      <c r="F2" s="553"/>
      <c r="G2" s="553"/>
      <c r="H2" s="553"/>
      <c r="I2" s="554"/>
      <c r="K2" s="201" t="s">
        <v>116</v>
      </c>
      <c r="L2" s="34"/>
      <c r="M2" s="34"/>
      <c r="N2" s="34"/>
      <c r="O2" s="34"/>
      <c r="P2" s="34"/>
      <c r="Q2" s="34"/>
      <c r="R2" s="34"/>
      <c r="S2" s="34"/>
      <c r="T2" s="34"/>
      <c r="U2" s="34"/>
      <c r="V2" s="34"/>
    </row>
    <row r="3" spans="2:22" ht="25.5" customHeight="1">
      <c r="B3" s="550"/>
      <c r="C3" s="552" t="s">
        <v>15</v>
      </c>
      <c r="D3" s="553"/>
      <c r="E3" s="553"/>
      <c r="F3" s="553"/>
      <c r="G3" s="553"/>
      <c r="H3" s="553"/>
      <c r="I3" s="554"/>
      <c r="K3" s="201" t="s">
        <v>117</v>
      </c>
      <c r="L3" s="34"/>
      <c r="M3" s="34"/>
      <c r="N3" s="34"/>
      <c r="O3" s="34"/>
      <c r="P3" s="34"/>
      <c r="Q3" s="34"/>
      <c r="R3" s="34"/>
      <c r="S3" s="34"/>
      <c r="T3" s="34"/>
      <c r="U3" s="34"/>
      <c r="V3" s="34"/>
    </row>
    <row r="4" spans="2:22" ht="25.5" customHeight="1">
      <c r="B4" s="550"/>
      <c r="C4" s="552" t="s">
        <v>118</v>
      </c>
      <c r="D4" s="553"/>
      <c r="E4" s="553"/>
      <c r="F4" s="553"/>
      <c r="G4" s="553"/>
      <c r="H4" s="553"/>
      <c r="I4" s="554"/>
      <c r="K4" s="201" t="s">
        <v>119</v>
      </c>
      <c r="L4" s="34"/>
      <c r="M4" s="34"/>
      <c r="N4" s="34"/>
      <c r="O4" s="34"/>
      <c r="P4" s="34"/>
      <c r="Q4" s="34"/>
      <c r="R4" s="34"/>
      <c r="S4" s="34"/>
      <c r="T4" s="34"/>
      <c r="U4" s="34"/>
      <c r="V4" s="34"/>
    </row>
    <row r="5" spans="2:22" ht="25.5" customHeight="1">
      <c r="B5" s="551"/>
      <c r="C5" s="552" t="s">
        <v>120</v>
      </c>
      <c r="D5" s="553"/>
      <c r="E5" s="553"/>
      <c r="F5" s="554"/>
      <c r="G5" s="555" t="s">
        <v>634</v>
      </c>
      <c r="H5" s="556"/>
      <c r="I5" s="557"/>
      <c r="K5" s="201" t="s">
        <v>121</v>
      </c>
      <c r="L5" s="34"/>
      <c r="M5" s="34"/>
      <c r="N5" s="34"/>
      <c r="O5" s="34"/>
      <c r="P5" s="34"/>
      <c r="Q5" s="34"/>
      <c r="R5" s="34"/>
      <c r="S5" s="34"/>
      <c r="T5" s="34"/>
      <c r="U5" s="34"/>
      <c r="V5" s="34"/>
    </row>
    <row r="6" spans="2:23" ht="23.25" customHeight="1">
      <c r="B6" s="558" t="s">
        <v>122</v>
      </c>
      <c r="C6" s="559"/>
      <c r="D6" s="559"/>
      <c r="E6" s="559"/>
      <c r="F6" s="559"/>
      <c r="G6" s="559"/>
      <c r="H6" s="559"/>
      <c r="I6" s="560"/>
      <c r="J6" s="202"/>
      <c r="L6" s="34"/>
      <c r="M6" s="34"/>
      <c r="N6" s="34"/>
      <c r="O6" s="34"/>
      <c r="P6" s="34"/>
      <c r="Q6" s="34"/>
      <c r="R6" s="34"/>
      <c r="S6" s="34"/>
      <c r="T6" s="34"/>
      <c r="U6" s="34"/>
      <c r="V6" s="34"/>
      <c r="W6" s="34"/>
    </row>
    <row r="7" spans="2:23" ht="24" customHeight="1">
      <c r="B7" s="561" t="s">
        <v>123</v>
      </c>
      <c r="C7" s="562"/>
      <c r="D7" s="562"/>
      <c r="E7" s="562"/>
      <c r="F7" s="562"/>
      <c r="G7" s="562"/>
      <c r="H7" s="562"/>
      <c r="I7" s="563"/>
      <c r="J7" s="203"/>
      <c r="L7" s="34"/>
      <c r="M7" s="34"/>
      <c r="N7" s="34"/>
      <c r="O7" s="34"/>
      <c r="P7" s="34"/>
      <c r="Q7" s="34"/>
      <c r="R7" s="34"/>
      <c r="S7" s="34"/>
      <c r="T7" s="34"/>
      <c r="U7" s="34"/>
      <c r="V7" s="34"/>
      <c r="W7" s="34"/>
    </row>
    <row r="8" spans="2:13" ht="24" customHeight="1">
      <c r="B8" s="329" t="s">
        <v>124</v>
      </c>
      <c r="C8" s="329"/>
      <c r="D8" s="329"/>
      <c r="E8" s="329"/>
      <c r="F8" s="329"/>
      <c r="G8" s="329"/>
      <c r="H8" s="329"/>
      <c r="I8" s="329"/>
      <c r="M8" s="200" t="s">
        <v>125</v>
      </c>
    </row>
    <row r="9" spans="2:13" ht="30.75" customHeight="1">
      <c r="B9" s="110" t="s">
        <v>631</v>
      </c>
      <c r="C9" s="197">
        <v>4</v>
      </c>
      <c r="D9" s="351" t="s">
        <v>630</v>
      </c>
      <c r="E9" s="351"/>
      <c r="F9" s="564" t="s">
        <v>981</v>
      </c>
      <c r="G9" s="565"/>
      <c r="H9" s="565"/>
      <c r="I9" s="566"/>
      <c r="L9" s="204" t="s">
        <v>126</v>
      </c>
      <c r="M9" s="200" t="s">
        <v>127</v>
      </c>
    </row>
    <row r="10" spans="2:13" ht="30.75" customHeight="1">
      <c r="B10" s="110" t="s">
        <v>128</v>
      </c>
      <c r="C10" s="205" t="s">
        <v>143</v>
      </c>
      <c r="D10" s="351" t="s">
        <v>129</v>
      </c>
      <c r="E10" s="351"/>
      <c r="F10" s="365" t="s">
        <v>652</v>
      </c>
      <c r="G10" s="365"/>
      <c r="H10" s="206" t="s">
        <v>130</v>
      </c>
      <c r="I10" s="205" t="s">
        <v>143</v>
      </c>
      <c r="L10" s="204" t="s">
        <v>131</v>
      </c>
      <c r="M10" s="200" t="s">
        <v>132</v>
      </c>
    </row>
    <row r="11" spans="2:13" ht="30.75" customHeight="1">
      <c r="B11" s="110" t="s">
        <v>719</v>
      </c>
      <c r="C11" s="567" t="s">
        <v>213</v>
      </c>
      <c r="D11" s="567"/>
      <c r="E11" s="567"/>
      <c r="F11" s="567"/>
      <c r="G11" s="206" t="s">
        <v>720</v>
      </c>
      <c r="H11" s="568" t="s">
        <v>213</v>
      </c>
      <c r="I11" s="568"/>
      <c r="L11" s="204" t="s">
        <v>133</v>
      </c>
      <c r="M11" s="200" t="s">
        <v>134</v>
      </c>
    </row>
    <row r="12" spans="2:12" ht="30.75" customHeight="1">
      <c r="B12" s="110" t="s">
        <v>721</v>
      </c>
      <c r="C12" s="510" t="s">
        <v>131</v>
      </c>
      <c r="D12" s="510"/>
      <c r="E12" s="510"/>
      <c r="F12" s="510"/>
      <c r="G12" s="206" t="s">
        <v>722</v>
      </c>
      <c r="H12" s="569" t="s">
        <v>650</v>
      </c>
      <c r="I12" s="569"/>
      <c r="L12" s="207" t="s">
        <v>135</v>
      </c>
    </row>
    <row r="13" spans="2:12" ht="90.75" customHeight="1">
      <c r="B13" s="110" t="s">
        <v>136</v>
      </c>
      <c r="C13" s="570" t="str">
        <f>+Metas_Magnitud!C15</f>
        <v>Estratégico: 7. Prestar servicios eficientes, ooportunos y de calidad a la ciudadanía, tanto en gestión como en trámites de la movilidad.
Calidad: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1. Promover una cultura de integridad y ética pública en los colaboradores de la SDM con tolerancia cero al soborno. </v>
      </c>
      <c r="D13" s="570"/>
      <c r="E13" s="570"/>
      <c r="F13" s="570"/>
      <c r="G13" s="570"/>
      <c r="H13" s="570"/>
      <c r="I13" s="570"/>
      <c r="L13" s="207"/>
    </row>
    <row r="14" spans="2:13" ht="30.75" customHeight="1">
      <c r="B14" s="110" t="s">
        <v>137</v>
      </c>
      <c r="C14" s="571" t="s">
        <v>213</v>
      </c>
      <c r="D14" s="571"/>
      <c r="E14" s="571"/>
      <c r="F14" s="571"/>
      <c r="G14" s="571"/>
      <c r="H14" s="571"/>
      <c r="I14" s="571"/>
      <c r="L14" s="207"/>
      <c r="M14" s="200" t="s">
        <v>138</v>
      </c>
    </row>
    <row r="15" spans="2:13" ht="30.75" customHeight="1">
      <c r="B15" s="110" t="s">
        <v>139</v>
      </c>
      <c r="C15" s="357" t="s">
        <v>964</v>
      </c>
      <c r="D15" s="357"/>
      <c r="E15" s="357"/>
      <c r="F15" s="357"/>
      <c r="G15" s="206" t="s">
        <v>140</v>
      </c>
      <c r="H15" s="365" t="s">
        <v>156</v>
      </c>
      <c r="I15" s="365"/>
      <c r="L15" s="207" t="s">
        <v>142</v>
      </c>
      <c r="M15" s="200" t="s">
        <v>143</v>
      </c>
    </row>
    <row r="16" spans="2:12" ht="30.75" customHeight="1">
      <c r="B16" s="110" t="s">
        <v>144</v>
      </c>
      <c r="C16" s="358" t="s">
        <v>717</v>
      </c>
      <c r="D16" s="358"/>
      <c r="E16" s="358"/>
      <c r="F16" s="358"/>
      <c r="G16" s="206" t="s">
        <v>145</v>
      </c>
      <c r="H16" s="365" t="s">
        <v>125</v>
      </c>
      <c r="I16" s="365"/>
      <c r="L16" s="207" t="s">
        <v>146</v>
      </c>
    </row>
    <row r="17" spans="2:13" ht="40.5" customHeight="1">
      <c r="B17" s="110" t="s">
        <v>147</v>
      </c>
      <c r="C17" s="572" t="s">
        <v>972</v>
      </c>
      <c r="D17" s="573"/>
      <c r="E17" s="573"/>
      <c r="F17" s="573"/>
      <c r="G17" s="573"/>
      <c r="H17" s="573"/>
      <c r="I17" s="574"/>
      <c r="L17" s="207" t="s">
        <v>148</v>
      </c>
      <c r="M17" s="200" t="s">
        <v>149</v>
      </c>
    </row>
    <row r="18" spans="2:13" ht="30.75" customHeight="1">
      <c r="B18" s="110" t="s">
        <v>150</v>
      </c>
      <c r="C18" s="357" t="s">
        <v>965</v>
      </c>
      <c r="D18" s="357"/>
      <c r="E18" s="357"/>
      <c r="F18" s="357"/>
      <c r="G18" s="357"/>
      <c r="H18" s="357"/>
      <c r="I18" s="357"/>
      <c r="L18" s="207" t="s">
        <v>151</v>
      </c>
      <c r="M18" s="200" t="s">
        <v>152</v>
      </c>
    </row>
    <row r="19" spans="2:13" ht="30.75" customHeight="1">
      <c r="B19" s="110" t="s">
        <v>153</v>
      </c>
      <c r="C19" s="346" t="s">
        <v>966</v>
      </c>
      <c r="D19" s="346"/>
      <c r="E19" s="346"/>
      <c r="F19" s="346"/>
      <c r="G19" s="346"/>
      <c r="H19" s="346"/>
      <c r="I19" s="346"/>
      <c r="L19" s="207"/>
      <c r="M19" s="200" t="s">
        <v>154</v>
      </c>
    </row>
    <row r="20" spans="2:13" ht="30.75" customHeight="1">
      <c r="B20" s="110" t="s">
        <v>155</v>
      </c>
      <c r="C20" s="363" t="s">
        <v>214</v>
      </c>
      <c r="D20" s="363"/>
      <c r="E20" s="363"/>
      <c r="F20" s="363"/>
      <c r="G20" s="363"/>
      <c r="H20" s="363"/>
      <c r="I20" s="363"/>
      <c r="L20" s="207" t="s">
        <v>156</v>
      </c>
      <c r="M20" s="200" t="s">
        <v>157</v>
      </c>
    </row>
    <row r="21" spans="2:13" ht="27.75" customHeight="1">
      <c r="B21" s="575" t="s">
        <v>158</v>
      </c>
      <c r="C21" s="576" t="s">
        <v>159</v>
      </c>
      <c r="D21" s="576"/>
      <c r="E21" s="576"/>
      <c r="F21" s="499" t="s">
        <v>160</v>
      </c>
      <c r="G21" s="499"/>
      <c r="H21" s="499"/>
      <c r="I21" s="499"/>
      <c r="L21" s="207" t="s">
        <v>141</v>
      </c>
      <c r="M21" s="200" t="s">
        <v>161</v>
      </c>
    </row>
    <row r="22" spans="2:13" ht="27" customHeight="1">
      <c r="B22" s="575"/>
      <c r="C22" s="346" t="s">
        <v>967</v>
      </c>
      <c r="D22" s="346"/>
      <c r="E22" s="346"/>
      <c r="F22" s="346" t="s">
        <v>968</v>
      </c>
      <c r="G22" s="346"/>
      <c r="H22" s="346"/>
      <c r="I22" s="346"/>
      <c r="L22" s="207" t="s">
        <v>162</v>
      </c>
      <c r="M22" s="200" t="s">
        <v>163</v>
      </c>
    </row>
    <row r="23" spans="2:13" ht="39.75" customHeight="1">
      <c r="B23" s="110" t="s">
        <v>164</v>
      </c>
      <c r="C23" s="365" t="s">
        <v>969</v>
      </c>
      <c r="D23" s="365"/>
      <c r="E23" s="365"/>
      <c r="F23" s="365" t="s">
        <v>969</v>
      </c>
      <c r="G23" s="365"/>
      <c r="H23" s="365"/>
      <c r="I23" s="365"/>
      <c r="L23" s="207"/>
      <c r="M23" s="200" t="s">
        <v>165</v>
      </c>
    </row>
    <row r="24" spans="2:13" ht="48.75" customHeight="1">
      <c r="B24" s="110" t="s">
        <v>166</v>
      </c>
      <c r="C24" s="577" t="s">
        <v>970</v>
      </c>
      <c r="D24" s="577"/>
      <c r="E24" s="577"/>
      <c r="F24" s="346" t="s">
        <v>982</v>
      </c>
      <c r="G24" s="346"/>
      <c r="H24" s="346"/>
      <c r="I24" s="346"/>
      <c r="L24" s="207"/>
      <c r="M24" s="200" t="s">
        <v>167</v>
      </c>
    </row>
    <row r="25" spans="2:12" ht="29.25" customHeight="1">
      <c r="B25" s="110" t="s">
        <v>168</v>
      </c>
      <c r="C25" s="578">
        <v>43831</v>
      </c>
      <c r="D25" s="579"/>
      <c r="E25" s="580"/>
      <c r="F25" s="206" t="s">
        <v>169</v>
      </c>
      <c r="G25" s="581" t="s">
        <v>213</v>
      </c>
      <c r="H25" s="581"/>
      <c r="I25" s="581"/>
      <c r="L25" s="207"/>
    </row>
    <row r="26" spans="2:12" ht="27" customHeight="1">
      <c r="B26" s="110" t="s">
        <v>170</v>
      </c>
      <c r="C26" s="578">
        <v>44166</v>
      </c>
      <c r="D26" s="565"/>
      <c r="E26" s="566"/>
      <c r="F26" s="206" t="s">
        <v>171</v>
      </c>
      <c r="G26" s="582">
        <v>1</v>
      </c>
      <c r="H26" s="582"/>
      <c r="I26" s="582"/>
      <c r="L26" s="207"/>
    </row>
    <row r="27" spans="2:12" ht="47.25" customHeight="1">
      <c r="B27" s="110" t="s">
        <v>172</v>
      </c>
      <c r="C27" s="571" t="s">
        <v>148</v>
      </c>
      <c r="D27" s="571"/>
      <c r="E27" s="571"/>
      <c r="F27" s="208" t="s">
        <v>173</v>
      </c>
      <c r="G27" s="581" t="s">
        <v>213</v>
      </c>
      <c r="H27" s="581"/>
      <c r="I27" s="581"/>
      <c r="L27" s="207"/>
    </row>
    <row r="28" spans="2:12" ht="30" customHeight="1">
      <c r="B28" s="583" t="s">
        <v>174</v>
      </c>
      <c r="C28" s="583"/>
      <c r="D28" s="583"/>
      <c r="E28" s="583"/>
      <c r="F28" s="583"/>
      <c r="G28" s="583"/>
      <c r="H28" s="583"/>
      <c r="I28" s="583"/>
      <c r="L28" s="207"/>
    </row>
    <row r="29" spans="2:12" ht="56.25" customHeight="1">
      <c r="B29" s="194" t="s">
        <v>175</v>
      </c>
      <c r="C29" s="194" t="s">
        <v>176</v>
      </c>
      <c r="D29" s="194" t="s">
        <v>177</v>
      </c>
      <c r="E29" s="194" t="s">
        <v>178</v>
      </c>
      <c r="F29" s="194" t="s">
        <v>179</v>
      </c>
      <c r="G29" s="130" t="s">
        <v>180</v>
      </c>
      <c r="H29" s="130" t="s">
        <v>181</v>
      </c>
      <c r="I29" s="194" t="s">
        <v>182</v>
      </c>
      <c r="L29" s="207"/>
    </row>
    <row r="30" spans="2:12" ht="19.5" customHeight="1">
      <c r="B30" s="209" t="s">
        <v>183</v>
      </c>
      <c r="C30" s="210">
        <v>0</v>
      </c>
      <c r="D30" s="211">
        <f>+C30</f>
        <v>0</v>
      </c>
      <c r="E30" s="212">
        <v>0</v>
      </c>
      <c r="F30" s="213">
        <f>+E30</f>
        <v>0</v>
      </c>
      <c r="G30" s="132" t="e">
        <f>+C30/E30</f>
        <v>#DIV/0!</v>
      </c>
      <c r="H30" s="133">
        <f>+D30/$F$41</f>
        <v>0</v>
      </c>
      <c r="I30" s="214">
        <f>+H30/$G$26</f>
        <v>0</v>
      </c>
      <c r="L30" s="207"/>
    </row>
    <row r="31" spans="2:12" ht="19.5" customHeight="1">
      <c r="B31" s="209" t="s">
        <v>184</v>
      </c>
      <c r="C31" s="210">
        <v>0</v>
      </c>
      <c r="D31" s="211">
        <f aca="true" t="shared" si="0" ref="D31:D41">+C31+D30</f>
        <v>0</v>
      </c>
      <c r="E31" s="212">
        <v>0</v>
      </c>
      <c r="F31" s="213">
        <f>+E31+F30</f>
        <v>0</v>
      </c>
      <c r="G31" s="132" t="e">
        <f aca="true" t="shared" si="1" ref="G31:G41">+C31/E31</f>
        <v>#DIV/0!</v>
      </c>
      <c r="H31" s="133">
        <f aca="true" t="shared" si="2" ref="H31:H41">+D31/$F$41</f>
        <v>0</v>
      </c>
      <c r="I31" s="214">
        <f aca="true" t="shared" si="3" ref="I31:I41">+H31/$G$26</f>
        <v>0</v>
      </c>
      <c r="L31" s="207"/>
    </row>
    <row r="32" spans="2:12" ht="19.5" customHeight="1">
      <c r="B32" s="209" t="s">
        <v>185</v>
      </c>
      <c r="C32" s="210">
        <v>0</v>
      </c>
      <c r="D32" s="211">
        <f t="shared" si="0"/>
        <v>0</v>
      </c>
      <c r="E32" s="212">
        <v>0</v>
      </c>
      <c r="F32" s="213">
        <f aca="true" t="shared" si="4" ref="F32:F41">+E32+F31</f>
        <v>0</v>
      </c>
      <c r="G32" s="132" t="e">
        <f t="shared" si="1"/>
        <v>#DIV/0!</v>
      </c>
      <c r="H32" s="133">
        <f t="shared" si="2"/>
        <v>0</v>
      </c>
      <c r="I32" s="214">
        <f t="shared" si="3"/>
        <v>0</v>
      </c>
      <c r="L32" s="207"/>
    </row>
    <row r="33" spans="2:9" ht="19.5" customHeight="1">
      <c r="B33" s="209" t="s">
        <v>186</v>
      </c>
      <c r="C33" s="210">
        <v>0</v>
      </c>
      <c r="D33" s="211">
        <f t="shared" si="0"/>
        <v>0</v>
      </c>
      <c r="E33" s="210">
        <v>0</v>
      </c>
      <c r="F33" s="213">
        <f t="shared" si="4"/>
        <v>0</v>
      </c>
      <c r="G33" s="132" t="e">
        <f t="shared" si="1"/>
        <v>#DIV/0!</v>
      </c>
      <c r="H33" s="133">
        <f t="shared" si="2"/>
        <v>0</v>
      </c>
      <c r="I33" s="214">
        <f t="shared" si="3"/>
        <v>0</v>
      </c>
    </row>
    <row r="34" spans="2:9" ht="19.5" customHeight="1">
      <c r="B34" s="209" t="s">
        <v>187</v>
      </c>
      <c r="C34" s="210">
        <v>1</v>
      </c>
      <c r="D34" s="211">
        <f t="shared" si="0"/>
        <v>1</v>
      </c>
      <c r="E34" s="210">
        <v>1</v>
      </c>
      <c r="F34" s="213">
        <f t="shared" si="4"/>
        <v>1</v>
      </c>
      <c r="G34" s="132">
        <f t="shared" si="1"/>
        <v>1</v>
      </c>
      <c r="H34" s="133">
        <f t="shared" si="2"/>
        <v>0.3333333333333333</v>
      </c>
      <c r="I34" s="214">
        <f t="shared" si="3"/>
        <v>0.3333333333333333</v>
      </c>
    </row>
    <row r="35" spans="2:9" ht="19.5" customHeight="1">
      <c r="B35" s="209" t="s">
        <v>188</v>
      </c>
      <c r="C35" s="210">
        <v>0</v>
      </c>
      <c r="D35" s="211">
        <f t="shared" si="0"/>
        <v>1</v>
      </c>
      <c r="E35" s="210">
        <v>0</v>
      </c>
      <c r="F35" s="213">
        <f t="shared" si="4"/>
        <v>1</v>
      </c>
      <c r="G35" s="132" t="e">
        <f t="shared" si="1"/>
        <v>#DIV/0!</v>
      </c>
      <c r="H35" s="133">
        <f t="shared" si="2"/>
        <v>0.3333333333333333</v>
      </c>
      <c r="I35" s="214">
        <f t="shared" si="3"/>
        <v>0.3333333333333333</v>
      </c>
    </row>
    <row r="36" spans="2:9" ht="19.5" customHeight="1">
      <c r="B36" s="209" t="s">
        <v>189</v>
      </c>
      <c r="C36" s="210">
        <v>0</v>
      </c>
      <c r="D36" s="211">
        <f t="shared" si="0"/>
        <v>1</v>
      </c>
      <c r="E36" s="210">
        <v>0</v>
      </c>
      <c r="F36" s="213">
        <f t="shared" si="4"/>
        <v>1</v>
      </c>
      <c r="G36" s="132" t="e">
        <f t="shared" si="1"/>
        <v>#DIV/0!</v>
      </c>
      <c r="H36" s="133">
        <f t="shared" si="2"/>
        <v>0.3333333333333333</v>
      </c>
      <c r="I36" s="214">
        <f t="shared" si="3"/>
        <v>0.3333333333333333</v>
      </c>
    </row>
    <row r="37" spans="2:9" ht="19.5" customHeight="1">
      <c r="B37" s="209" t="s">
        <v>190</v>
      </c>
      <c r="C37" s="210">
        <v>0</v>
      </c>
      <c r="D37" s="211">
        <f t="shared" si="0"/>
        <v>1</v>
      </c>
      <c r="E37" s="210">
        <v>1</v>
      </c>
      <c r="F37" s="213">
        <f t="shared" si="4"/>
        <v>2</v>
      </c>
      <c r="G37" s="132">
        <f t="shared" si="1"/>
        <v>0</v>
      </c>
      <c r="H37" s="133">
        <f t="shared" si="2"/>
        <v>0.3333333333333333</v>
      </c>
      <c r="I37" s="214">
        <f t="shared" si="3"/>
        <v>0.3333333333333333</v>
      </c>
    </row>
    <row r="38" spans="2:9" ht="19.5" customHeight="1">
      <c r="B38" s="209" t="s">
        <v>191</v>
      </c>
      <c r="C38" s="210">
        <v>0</v>
      </c>
      <c r="D38" s="211">
        <f t="shared" si="0"/>
        <v>1</v>
      </c>
      <c r="E38" s="210">
        <v>0</v>
      </c>
      <c r="F38" s="213">
        <f t="shared" si="4"/>
        <v>2</v>
      </c>
      <c r="G38" s="132" t="e">
        <f t="shared" si="1"/>
        <v>#DIV/0!</v>
      </c>
      <c r="H38" s="133">
        <f t="shared" si="2"/>
        <v>0.3333333333333333</v>
      </c>
      <c r="I38" s="214">
        <f t="shared" si="3"/>
        <v>0.3333333333333333</v>
      </c>
    </row>
    <row r="39" spans="2:9" ht="19.5" customHeight="1">
      <c r="B39" s="209" t="s">
        <v>192</v>
      </c>
      <c r="C39" s="210">
        <v>0</v>
      </c>
      <c r="D39" s="211">
        <f t="shared" si="0"/>
        <v>1</v>
      </c>
      <c r="E39" s="212">
        <v>0</v>
      </c>
      <c r="F39" s="213">
        <f t="shared" si="4"/>
        <v>2</v>
      </c>
      <c r="G39" s="132" t="e">
        <f t="shared" si="1"/>
        <v>#DIV/0!</v>
      </c>
      <c r="H39" s="133">
        <f t="shared" si="2"/>
        <v>0.3333333333333333</v>
      </c>
      <c r="I39" s="214">
        <f t="shared" si="3"/>
        <v>0.3333333333333333</v>
      </c>
    </row>
    <row r="40" spans="2:9" ht="19.5" customHeight="1">
      <c r="B40" s="209" t="s">
        <v>193</v>
      </c>
      <c r="C40" s="210">
        <v>0</v>
      </c>
      <c r="D40" s="211">
        <f t="shared" si="0"/>
        <v>1</v>
      </c>
      <c r="E40" s="212">
        <v>0</v>
      </c>
      <c r="F40" s="213">
        <f t="shared" si="4"/>
        <v>2</v>
      </c>
      <c r="G40" s="132" t="e">
        <f t="shared" si="1"/>
        <v>#DIV/0!</v>
      </c>
      <c r="H40" s="133">
        <f t="shared" si="2"/>
        <v>0.3333333333333333</v>
      </c>
      <c r="I40" s="214">
        <f t="shared" si="3"/>
        <v>0.3333333333333333</v>
      </c>
    </row>
    <row r="41" spans="2:9" ht="19.5" customHeight="1">
      <c r="B41" s="209" t="s">
        <v>194</v>
      </c>
      <c r="C41" s="210">
        <v>0</v>
      </c>
      <c r="D41" s="211">
        <f t="shared" si="0"/>
        <v>1</v>
      </c>
      <c r="E41" s="212">
        <v>1</v>
      </c>
      <c r="F41" s="213">
        <f t="shared" si="4"/>
        <v>3</v>
      </c>
      <c r="G41" s="132">
        <f t="shared" si="1"/>
        <v>0</v>
      </c>
      <c r="H41" s="133">
        <f t="shared" si="2"/>
        <v>0.3333333333333333</v>
      </c>
      <c r="I41" s="214">
        <f t="shared" si="3"/>
        <v>0.3333333333333333</v>
      </c>
    </row>
    <row r="42" spans="2:9" ht="54" customHeight="1">
      <c r="B42" s="195" t="s">
        <v>195</v>
      </c>
      <c r="C42" s="584" t="s">
        <v>999</v>
      </c>
      <c r="D42" s="584"/>
      <c r="E42" s="584"/>
      <c r="F42" s="584"/>
      <c r="G42" s="584"/>
      <c r="H42" s="584"/>
      <c r="I42" s="584"/>
    </row>
    <row r="43" spans="2:9" ht="29.25" customHeight="1">
      <c r="B43" s="455" t="s">
        <v>196</v>
      </c>
      <c r="C43" s="455"/>
      <c r="D43" s="455"/>
      <c r="E43" s="455"/>
      <c r="F43" s="455"/>
      <c r="G43" s="455"/>
      <c r="H43" s="455"/>
      <c r="I43" s="455"/>
    </row>
    <row r="44" spans="2:9" ht="45.75" customHeight="1">
      <c r="B44" s="585"/>
      <c r="C44" s="585"/>
      <c r="D44" s="585"/>
      <c r="E44" s="585"/>
      <c r="F44" s="585"/>
      <c r="G44" s="585"/>
      <c r="H44" s="585"/>
      <c r="I44" s="585"/>
    </row>
    <row r="45" spans="2:9" ht="45.75" customHeight="1">
      <c r="B45" s="585"/>
      <c r="C45" s="585"/>
      <c r="D45" s="585"/>
      <c r="E45" s="585"/>
      <c r="F45" s="585"/>
      <c r="G45" s="585"/>
      <c r="H45" s="585"/>
      <c r="I45" s="585"/>
    </row>
    <row r="46" spans="2:9" ht="45.75" customHeight="1">
      <c r="B46" s="585"/>
      <c r="C46" s="585"/>
      <c r="D46" s="585"/>
      <c r="E46" s="585"/>
      <c r="F46" s="585"/>
      <c r="G46" s="585"/>
      <c r="H46" s="585"/>
      <c r="I46" s="585"/>
    </row>
    <row r="47" spans="2:9" ht="45.75" customHeight="1">
      <c r="B47" s="585"/>
      <c r="C47" s="585"/>
      <c r="D47" s="585"/>
      <c r="E47" s="585"/>
      <c r="F47" s="585"/>
      <c r="G47" s="585"/>
      <c r="H47" s="585"/>
      <c r="I47" s="585"/>
    </row>
    <row r="48" spans="2:9" ht="45.75" customHeight="1">
      <c r="B48" s="585"/>
      <c r="C48" s="585"/>
      <c r="D48" s="585"/>
      <c r="E48" s="585"/>
      <c r="F48" s="585"/>
      <c r="G48" s="585"/>
      <c r="H48" s="585"/>
      <c r="I48" s="585"/>
    </row>
    <row r="49" spans="2:9" ht="59.25" customHeight="1">
      <c r="B49" s="121" t="s">
        <v>197</v>
      </c>
      <c r="C49" s="586" t="s">
        <v>997</v>
      </c>
      <c r="D49" s="586"/>
      <c r="E49" s="586"/>
      <c r="F49" s="586"/>
      <c r="G49" s="586"/>
      <c r="H49" s="586"/>
      <c r="I49" s="587"/>
    </row>
    <row r="50" spans="2:9" ht="26.25" customHeight="1">
      <c r="B50" s="121" t="s">
        <v>198</v>
      </c>
      <c r="C50" s="588" t="s">
        <v>213</v>
      </c>
      <c r="D50" s="588"/>
      <c r="E50" s="588"/>
      <c r="F50" s="588"/>
      <c r="G50" s="588"/>
      <c r="H50" s="588"/>
      <c r="I50" s="589"/>
    </row>
    <row r="51" spans="2:9" ht="87.75" customHeight="1">
      <c r="B51" s="195" t="s">
        <v>199</v>
      </c>
      <c r="C51" s="586" t="s">
        <v>998</v>
      </c>
      <c r="D51" s="586"/>
      <c r="E51" s="586"/>
      <c r="F51" s="586"/>
      <c r="G51" s="586"/>
      <c r="H51" s="586"/>
      <c r="I51" s="587"/>
    </row>
    <row r="52" spans="2:9" ht="29.25" customHeight="1">
      <c r="B52" s="329" t="s">
        <v>200</v>
      </c>
      <c r="C52" s="329"/>
      <c r="D52" s="329"/>
      <c r="E52" s="329"/>
      <c r="F52" s="329"/>
      <c r="G52" s="329"/>
      <c r="H52" s="329"/>
      <c r="I52" s="329"/>
    </row>
    <row r="53" spans="2:9" ht="33" customHeight="1">
      <c r="B53" s="373" t="s">
        <v>201</v>
      </c>
      <c r="C53" s="198" t="s">
        <v>202</v>
      </c>
      <c r="D53" s="351" t="s">
        <v>203</v>
      </c>
      <c r="E53" s="351"/>
      <c r="F53" s="351"/>
      <c r="G53" s="351" t="s">
        <v>204</v>
      </c>
      <c r="H53" s="351"/>
      <c r="I53" s="351"/>
    </row>
    <row r="54" spans="2:9" ht="31.5" customHeight="1">
      <c r="B54" s="373"/>
      <c r="C54" s="215"/>
      <c r="D54" s="346"/>
      <c r="E54" s="346"/>
      <c r="F54" s="346"/>
      <c r="G54" s="577"/>
      <c r="H54" s="577"/>
      <c r="I54" s="577"/>
    </row>
    <row r="55" spans="2:9" ht="31.5" customHeight="1">
      <c r="B55" s="196" t="s">
        <v>205</v>
      </c>
      <c r="C55" s="452" t="s">
        <v>973</v>
      </c>
      <c r="D55" s="453"/>
      <c r="E55" s="383" t="s">
        <v>206</v>
      </c>
      <c r="F55" s="383"/>
      <c r="G55" s="365" t="s">
        <v>714</v>
      </c>
      <c r="H55" s="365"/>
      <c r="I55" s="590"/>
    </row>
    <row r="56" spans="2:9" ht="31.5" customHeight="1">
      <c r="B56" s="196" t="s">
        <v>207</v>
      </c>
      <c r="C56" s="438" t="s">
        <v>654</v>
      </c>
      <c r="D56" s="438"/>
      <c r="E56" s="373" t="s">
        <v>208</v>
      </c>
      <c r="F56" s="373"/>
      <c r="G56" s="343" t="s">
        <v>971</v>
      </c>
      <c r="H56" s="344"/>
      <c r="I56" s="345"/>
    </row>
    <row r="57" spans="2:9" ht="31.5" customHeight="1">
      <c r="B57" s="196" t="s">
        <v>209</v>
      </c>
      <c r="C57" s="357"/>
      <c r="D57" s="357"/>
      <c r="E57" s="575" t="s">
        <v>210</v>
      </c>
      <c r="F57" s="575"/>
      <c r="G57" s="357"/>
      <c r="H57" s="357"/>
      <c r="I57" s="357"/>
    </row>
    <row r="58" spans="2:9" ht="31.5" customHeight="1">
      <c r="B58" s="196" t="s">
        <v>211</v>
      </c>
      <c r="C58" s="357"/>
      <c r="D58" s="357"/>
      <c r="E58" s="575"/>
      <c r="F58" s="575"/>
      <c r="G58" s="357"/>
      <c r="H58" s="357"/>
      <c r="I58" s="357"/>
    </row>
    <row r="59" spans="2:9" ht="15" hidden="1">
      <c r="B59" s="216"/>
      <c r="C59" s="216"/>
      <c r="D59"/>
      <c r="E59"/>
      <c r="F59"/>
      <c r="G59"/>
      <c r="H59"/>
      <c r="I59" s="217"/>
    </row>
    <row r="60" spans="2:9" ht="12.75" hidden="1">
      <c r="B60" s="40"/>
      <c r="C60" s="218"/>
      <c r="D60" s="218"/>
      <c r="E60" s="219"/>
      <c r="F60" s="219"/>
      <c r="G60" s="220"/>
      <c r="H60" s="221"/>
      <c r="I60" s="218"/>
    </row>
    <row r="61" spans="2:9" ht="12.75" hidden="1">
      <c r="B61" s="40"/>
      <c r="C61" s="218"/>
      <c r="D61" s="218"/>
      <c r="E61" s="219"/>
      <c r="F61" s="219"/>
      <c r="G61" s="220"/>
      <c r="H61" s="221"/>
      <c r="I61" s="218"/>
    </row>
    <row r="62" spans="2:9" ht="12.75" hidden="1">
      <c r="B62" s="40"/>
      <c r="C62" s="218"/>
      <c r="D62" s="218"/>
      <c r="E62" s="219"/>
      <c r="F62" s="219"/>
      <c r="G62" s="220"/>
      <c r="H62" s="221"/>
      <c r="I62" s="218"/>
    </row>
    <row r="63" spans="2:9" ht="12.75" hidden="1">
      <c r="B63" s="40"/>
      <c r="C63" s="218"/>
      <c r="D63" s="218"/>
      <c r="E63" s="219"/>
      <c r="F63" s="219"/>
      <c r="G63" s="220"/>
      <c r="H63" s="221"/>
      <c r="I63" s="218"/>
    </row>
    <row r="64" spans="2:9" ht="12.75" hidden="1">
      <c r="B64" s="40"/>
      <c r="C64" s="218"/>
      <c r="D64" s="218"/>
      <c r="E64" s="219"/>
      <c r="F64" s="219"/>
      <c r="G64" s="220"/>
      <c r="H64" s="221"/>
      <c r="I64" s="218"/>
    </row>
    <row r="65" spans="2:9" ht="12.75" hidden="1">
      <c r="B65" s="40"/>
      <c r="C65" s="218"/>
      <c r="D65" s="218"/>
      <c r="E65" s="219"/>
      <c r="F65" s="219"/>
      <c r="G65" s="220"/>
      <c r="H65" s="221"/>
      <c r="I65" s="218"/>
    </row>
    <row r="66" spans="2:9" ht="12.75" hidden="1">
      <c r="B66" s="40"/>
      <c r="C66" s="218"/>
      <c r="D66" s="218"/>
      <c r="E66" s="219"/>
      <c r="F66" s="219"/>
      <c r="G66" s="220"/>
      <c r="H66" s="221"/>
      <c r="I66" s="218"/>
    </row>
    <row r="67" spans="2:9" ht="12.75" hidden="1">
      <c r="B67" s="40"/>
      <c r="C67" s="218"/>
      <c r="D67" s="218"/>
      <c r="E67" s="219"/>
      <c r="F67" s="219"/>
      <c r="G67" s="220"/>
      <c r="H67" s="221"/>
      <c r="I67" s="218"/>
    </row>
  </sheetData>
  <sheetProtection/>
  <mergeCells count="65">
    <mergeCell ref="C56:D56"/>
    <mergeCell ref="E56:F56"/>
    <mergeCell ref="G56:I56"/>
    <mergeCell ref="C57:D57"/>
    <mergeCell ref="E57:F58"/>
    <mergeCell ref="G57:I58"/>
    <mergeCell ref="C58:D58"/>
    <mergeCell ref="B53:B54"/>
    <mergeCell ref="D53:F53"/>
    <mergeCell ref="G53:I53"/>
    <mergeCell ref="D54:F54"/>
    <mergeCell ref="G54:I54"/>
    <mergeCell ref="C55:D55"/>
    <mergeCell ref="E55:F55"/>
    <mergeCell ref="G55:I55"/>
    <mergeCell ref="B43:I43"/>
    <mergeCell ref="B44:I48"/>
    <mergeCell ref="C49:I49"/>
    <mergeCell ref="C50:I50"/>
    <mergeCell ref="C51:I51"/>
    <mergeCell ref="B52:I52"/>
    <mergeCell ref="C26:E26"/>
    <mergeCell ref="G26:I26"/>
    <mergeCell ref="C27:E27"/>
    <mergeCell ref="G27:I27"/>
    <mergeCell ref="B28:I28"/>
    <mergeCell ref="C42:I42"/>
    <mergeCell ref="C23:E23"/>
    <mergeCell ref="F23:I23"/>
    <mergeCell ref="C24:E24"/>
    <mergeCell ref="F24:I24"/>
    <mergeCell ref="C25:E25"/>
    <mergeCell ref="G25:I25"/>
    <mergeCell ref="C19:I19"/>
    <mergeCell ref="C20:I20"/>
    <mergeCell ref="B21:B22"/>
    <mergeCell ref="C21:E21"/>
    <mergeCell ref="F21:I21"/>
    <mergeCell ref="C22:E22"/>
    <mergeCell ref="F22:I22"/>
    <mergeCell ref="C15:F15"/>
    <mergeCell ref="H15:I15"/>
    <mergeCell ref="C16:F16"/>
    <mergeCell ref="H16:I16"/>
    <mergeCell ref="C17:I17"/>
    <mergeCell ref="C18:I18"/>
    <mergeCell ref="C11:F11"/>
    <mergeCell ref="H11:I11"/>
    <mergeCell ref="C12:F12"/>
    <mergeCell ref="H12:I12"/>
    <mergeCell ref="C13:I13"/>
    <mergeCell ref="C14:I14"/>
    <mergeCell ref="B6:I6"/>
    <mergeCell ref="B7:I7"/>
    <mergeCell ref="B8:I8"/>
    <mergeCell ref="D9:E9"/>
    <mergeCell ref="F9:I9"/>
    <mergeCell ref="D10:E10"/>
    <mergeCell ref="F10:G10"/>
    <mergeCell ref="B2:B5"/>
    <mergeCell ref="C2:I2"/>
    <mergeCell ref="C3:I3"/>
    <mergeCell ref="C4:I4"/>
    <mergeCell ref="C5:F5"/>
    <mergeCell ref="G5:I5"/>
  </mergeCells>
  <dataValidations count="5">
    <dataValidation type="list" allowBlank="1" showInputMessage="1" showErrorMessage="1" sqref="C27:E27">
      <formula1>'HV 4'!#REF!</formula1>
    </dataValidation>
    <dataValidation type="list" allowBlank="1" showInputMessage="1" showErrorMessage="1" sqref="C12:F12">
      <formula1>$L$9:$L$12</formula1>
    </dataValidation>
    <dataValidation type="list" allowBlank="1" showInputMessage="1" showErrorMessage="1" sqref="H15:I15">
      <formula1>$L$20:$L$22</formula1>
    </dataValidation>
    <dataValidation type="list" allowBlank="1" showInputMessage="1" showErrorMessage="1" sqref="C10 I10">
      <formula1>'HV 4'!#REF!</formula1>
    </dataValidation>
    <dataValidation type="list" allowBlank="1" showInputMessage="1" showErrorMessage="1" sqref="H16:I16">
      <formula1>$M$8:$M$11</formula1>
    </dataValidation>
  </dataValidation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Luz Dary Guerrero Tibata</cp:lastModifiedBy>
  <cp:lastPrinted>2017-09-12T18:49:54Z</cp:lastPrinted>
  <dcterms:created xsi:type="dcterms:W3CDTF">2010-03-25T16:40:43Z</dcterms:created>
  <dcterms:modified xsi:type="dcterms:W3CDTF">2020-07-07T16:50:37Z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9c02fb14793f4c6cb8d774c6f817bf55</vt:lpwstr>
  </property>
</Properties>
</file>