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OAP - SDM 2018\PAAC 2018\"/>
    </mc:Choice>
  </mc:AlternateContent>
  <bookViews>
    <workbookView xWindow="0" yWindow="0" windowWidth="28800" windowHeight="12300" tabRatio="677" activeTab="1"/>
  </bookViews>
  <sheets>
    <sheet name="CONTROL DE CAMBIOS" sheetId="25" r:id="rId1"/>
    <sheet name="MAPA DE RIESGOS " sheetId="20" r:id="rId2"/>
    <sheet name="DEFINICIÓN RIESGOS CORRUPCIÓN" sheetId="26" r:id="rId3"/>
    <sheet name="DETERMINACIÓN DE LA PROBABILIDA" sheetId="9" r:id="rId4"/>
    <sheet name="MATRIZ CALIFICACIÓN" sheetId="4" r:id="rId5"/>
    <sheet name="DETERMINACIÓN DEL IMPACTO" sheetId="22" r:id="rId6"/>
    <sheet name="OPCIONES DE MANEJO DEL RIESGO" sheetId="7" r:id="rId7"/>
    <sheet name="EVALUACIÓN DE LOS CONTROLES  " sheetId="2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'MAPA DE RIESGOS '!$A$1:$X$271</definedName>
    <definedName name="_xlnm.Print_Area" localSheetId="4">'MATRIZ CALIFICACIÓN'!$B$1:$H$113</definedName>
    <definedName name="BAJA">'MAPA DE RIESGOS '!#REF!</definedName>
    <definedName name="MODERADO__5">'MAPA DE RIESGOS '!#REF!</definedName>
    <definedName name="PROBABILIDAD" localSheetId="3">'MATRIZ CALIFICACIÓN'!$B$10:$B$14</definedName>
    <definedName name="RARA_VEZ__1">'MAPA DE RIESGOS '!#REF!</definedName>
    <definedName name="_xlnm.Print_Titles" localSheetId="1">'MAPA DE RIESGOS '!$12:$15</definedName>
  </definedNames>
  <calcPr calcId="162913"/>
</workbook>
</file>

<file path=xl/calcChain.xml><?xml version="1.0" encoding="utf-8"?>
<calcChain xmlns="http://schemas.openxmlformats.org/spreadsheetml/2006/main">
  <c r="K116" i="24" l="1"/>
  <c r="K115" i="24"/>
  <c r="B115" i="24"/>
  <c r="DF24" i="22"/>
  <c r="DE24" i="22"/>
  <c r="B60" i="24" l="1"/>
  <c r="B61" i="24"/>
  <c r="O211" i="20" l="1"/>
  <c r="E155" i="20" l="1"/>
  <c r="E156" i="20"/>
  <c r="R35" i="20" l="1"/>
  <c r="K81" i="24" l="1"/>
  <c r="K82" i="24"/>
  <c r="K83" i="24"/>
  <c r="K89" i="24"/>
  <c r="K90" i="24"/>
  <c r="B26" i="24" l="1"/>
  <c r="K114" i="24" l="1"/>
  <c r="K113" i="24"/>
  <c r="K112" i="24"/>
  <c r="K111" i="24"/>
  <c r="DD24" i="22"/>
  <c r="DC24" i="22"/>
  <c r="DB24" i="22"/>
  <c r="DA24" i="22"/>
  <c r="K73" i="24" l="1"/>
  <c r="K69" i="24"/>
  <c r="K67" i="24"/>
  <c r="AR24" i="22" l="1"/>
  <c r="AQ24" i="22"/>
  <c r="AP24" i="22"/>
  <c r="AO24" i="22"/>
  <c r="AN24" i="22"/>
  <c r="AM24" i="22"/>
  <c r="AL24" i="22"/>
  <c r="AK24" i="22"/>
  <c r="AJ24" i="22"/>
  <c r="AI24" i="22"/>
  <c r="AH24" i="22"/>
  <c r="AG24" i="22"/>
  <c r="AF24" i="22"/>
  <c r="AE24" i="22"/>
  <c r="AD24" i="22"/>
  <c r="B37" i="24"/>
  <c r="K36" i="24"/>
  <c r="B36" i="24"/>
  <c r="K35" i="24"/>
  <c r="B35" i="24"/>
  <c r="K34" i="24"/>
  <c r="B34" i="24"/>
  <c r="K33" i="24"/>
  <c r="B33" i="24"/>
  <c r="K32" i="24"/>
  <c r="B32" i="24"/>
  <c r="K31" i="24"/>
  <c r="B31" i="24"/>
  <c r="K30" i="24"/>
  <c r="B30" i="24"/>
  <c r="K29" i="24"/>
  <c r="B29" i="24"/>
  <c r="K28" i="24"/>
  <c r="B28" i="24"/>
  <c r="K27" i="24"/>
  <c r="B27" i="24"/>
  <c r="K26" i="24"/>
  <c r="K25" i="24" l="1"/>
  <c r="K24" i="24"/>
  <c r="K23" i="24"/>
  <c r="K22" i="24"/>
  <c r="K21" i="24"/>
  <c r="K20" i="24"/>
  <c r="K19" i="24"/>
  <c r="K16" i="24" l="1"/>
  <c r="K15" i="24"/>
  <c r="K14" i="24" l="1"/>
  <c r="K13" i="24"/>
  <c r="K12" i="24"/>
  <c r="K11" i="24"/>
  <c r="K10" i="24"/>
  <c r="K9" i="24"/>
  <c r="P24" i="22"/>
  <c r="O24" i="22"/>
  <c r="N24" i="22"/>
  <c r="M24" i="22"/>
  <c r="L24" i="22"/>
  <c r="K24" i="22"/>
  <c r="J24" i="22"/>
  <c r="I24" i="22"/>
  <c r="V155" i="20" l="1"/>
  <c r="O155" i="20"/>
  <c r="O156" i="20"/>
  <c r="U156" i="20"/>
  <c r="K219" i="20" l="1"/>
  <c r="L219" i="20"/>
  <c r="K223" i="20"/>
  <c r="L223" i="20"/>
  <c r="K228" i="20"/>
  <c r="L228" i="20"/>
  <c r="K233" i="20"/>
  <c r="L233" i="20"/>
  <c r="K238" i="20"/>
  <c r="L238" i="20"/>
  <c r="K243" i="20"/>
  <c r="L243" i="20"/>
  <c r="K248" i="20"/>
  <c r="L248" i="20"/>
  <c r="K254" i="20"/>
  <c r="L254" i="20"/>
  <c r="M243" i="20" l="1"/>
  <c r="N243" i="20" s="1"/>
  <c r="M223" i="20"/>
  <c r="N223" i="20" s="1"/>
  <c r="M233" i="20"/>
  <c r="N233" i="20" s="1"/>
  <c r="M248" i="20"/>
  <c r="N248" i="20" s="1"/>
  <c r="M219" i="20"/>
  <c r="N219" i="20" s="1"/>
  <c r="M228" i="20"/>
  <c r="N228" i="20" s="1"/>
  <c r="M254" i="20"/>
  <c r="N254" i="20" s="1"/>
  <c r="M238" i="20"/>
  <c r="N238" i="20" s="1"/>
  <c r="G211" i="20"/>
  <c r="F211" i="20"/>
  <c r="K211" i="20"/>
  <c r="L211" i="20"/>
  <c r="M211" i="20"/>
  <c r="N211" i="20" s="1"/>
  <c r="S211" i="20"/>
  <c r="V211" i="20"/>
  <c r="W211" i="20"/>
  <c r="X211" i="20"/>
  <c r="D212" i="20"/>
  <c r="F212" i="20"/>
  <c r="K212" i="20"/>
  <c r="L212" i="20"/>
  <c r="M212" i="20"/>
  <c r="K213" i="20"/>
  <c r="L213" i="20"/>
  <c r="M213" i="20"/>
  <c r="K214" i="20"/>
  <c r="L214" i="20"/>
  <c r="M214" i="20"/>
  <c r="L207" i="20"/>
  <c r="K207" i="20"/>
  <c r="K202" i="20"/>
  <c r="L202" i="20"/>
  <c r="M202" i="20" l="1"/>
  <c r="N202" i="20" s="1"/>
  <c r="M207" i="20"/>
  <c r="N207" i="20" s="1"/>
  <c r="L174" i="20"/>
  <c r="K174" i="20"/>
  <c r="N155" i="20"/>
  <c r="K178" i="20"/>
  <c r="L178" i="20"/>
  <c r="L168" i="20"/>
  <c r="M168" i="20" s="1"/>
  <c r="N168" i="20" s="1"/>
  <c r="L163" i="20"/>
  <c r="K182" i="20"/>
  <c r="L182" i="20"/>
  <c r="K187" i="20"/>
  <c r="L187" i="20"/>
  <c r="K192" i="20"/>
  <c r="L192" i="20"/>
  <c r="M178" i="20" l="1"/>
  <c r="N178" i="20" s="1"/>
  <c r="M182" i="20"/>
  <c r="N182" i="20" s="1"/>
  <c r="M174" i="20"/>
  <c r="N174" i="20" s="1"/>
  <c r="M187" i="20"/>
  <c r="N187" i="20" s="1"/>
  <c r="M163" i="20"/>
  <c r="M192" i="20"/>
  <c r="N192" i="20" s="1"/>
  <c r="L145" i="20"/>
  <c r="K145" i="20"/>
  <c r="L140" i="20"/>
  <c r="K140" i="20"/>
  <c r="M140" i="20" l="1"/>
  <c r="N140" i="20" s="1"/>
  <c r="M145" i="20"/>
  <c r="N145" i="20" s="1"/>
  <c r="L259" i="20"/>
  <c r="K259" i="20"/>
  <c r="M259" i="20" l="1"/>
  <c r="N259" i="20" s="1"/>
  <c r="L110" i="20"/>
  <c r="K110" i="20"/>
  <c r="L105" i="20"/>
  <c r="K105" i="20"/>
  <c r="L100" i="20"/>
  <c r="K100" i="20"/>
  <c r="L95" i="20"/>
  <c r="K95" i="20"/>
  <c r="L90" i="20"/>
  <c r="K90" i="20"/>
  <c r="L85" i="20"/>
  <c r="K85" i="20"/>
  <c r="L80" i="20"/>
  <c r="K80" i="20"/>
  <c r="L75" i="20"/>
  <c r="K75" i="20"/>
  <c r="M95" i="20" l="1"/>
  <c r="N95" i="20" s="1"/>
  <c r="M90" i="20"/>
  <c r="N90" i="20" s="1"/>
  <c r="M110" i="20"/>
  <c r="N110" i="20" s="1"/>
  <c r="M105" i="20"/>
  <c r="N105" i="20" s="1"/>
  <c r="M85" i="20"/>
  <c r="N85" i="20" s="1"/>
  <c r="M75" i="20"/>
  <c r="N75" i="20" s="1"/>
  <c r="M80" i="20"/>
  <c r="N80" i="20" s="1"/>
  <c r="M100" i="20"/>
  <c r="N100" i="20" s="1"/>
  <c r="L158" i="20" l="1"/>
  <c r="K158" i="20"/>
  <c r="F155" i="20"/>
  <c r="H155" i="20"/>
  <c r="I155" i="20"/>
  <c r="J155" i="20"/>
  <c r="K155" i="20"/>
  <c r="L155" i="20"/>
  <c r="M155" i="20"/>
  <c r="P155" i="20"/>
  <c r="Q155" i="20"/>
  <c r="R155" i="20"/>
  <c r="S155" i="20"/>
  <c r="T155" i="20"/>
  <c r="U155" i="20"/>
  <c r="W155" i="20"/>
  <c r="F156" i="20"/>
  <c r="H156" i="20"/>
  <c r="V156" i="20"/>
  <c r="H157" i="20"/>
  <c r="L135" i="20"/>
  <c r="K135" i="20"/>
  <c r="L130" i="20"/>
  <c r="K130" i="20"/>
  <c r="L125" i="20"/>
  <c r="K125" i="20"/>
  <c r="L120" i="20"/>
  <c r="K120" i="20"/>
  <c r="L115" i="20"/>
  <c r="K115" i="20"/>
  <c r="M120" i="20" l="1"/>
  <c r="N120" i="20" s="1"/>
  <c r="M130" i="20"/>
  <c r="N130" i="20" s="1"/>
  <c r="M115" i="20"/>
  <c r="N115" i="20" s="1"/>
  <c r="M135" i="20"/>
  <c r="N135" i="20" s="1"/>
  <c r="N150" i="20" s="1"/>
  <c r="M158" i="20"/>
  <c r="N158" i="20" s="1"/>
  <c r="M125" i="20"/>
  <c r="N125" i="20" s="1"/>
  <c r="L70" i="20" l="1"/>
  <c r="K70" i="20"/>
  <c r="L65" i="20"/>
  <c r="K65" i="20"/>
  <c r="L60" i="20"/>
  <c r="K60" i="20"/>
  <c r="L55" i="20"/>
  <c r="K55" i="20"/>
  <c r="M55" i="20" l="1"/>
  <c r="N55" i="20" s="1"/>
  <c r="M65" i="20"/>
  <c r="N65" i="20" s="1"/>
  <c r="M60" i="20"/>
  <c r="N60" i="20" s="1"/>
  <c r="M70" i="20"/>
  <c r="N70" i="20" s="1"/>
  <c r="L50" i="20"/>
  <c r="K50" i="20"/>
  <c r="L45" i="20"/>
  <c r="K45" i="20"/>
  <c r="M45" i="20" l="1"/>
  <c r="N45" i="20" s="1"/>
  <c r="M50" i="20"/>
  <c r="N50" i="20" s="1"/>
  <c r="L35" i="20"/>
  <c r="K35" i="20"/>
  <c r="A35" i="20"/>
  <c r="E30" i="20"/>
  <c r="F30" i="20"/>
  <c r="H30" i="20"/>
  <c r="K30" i="20"/>
  <c r="L30" i="20"/>
  <c r="M30" i="20"/>
  <c r="O30" i="20"/>
  <c r="P30" i="20"/>
  <c r="R30" i="20"/>
  <c r="S30" i="20"/>
  <c r="T30" i="20"/>
  <c r="U30" i="20"/>
  <c r="V30" i="20"/>
  <c r="E31" i="20"/>
  <c r="F31" i="20"/>
  <c r="H31" i="20"/>
  <c r="F32" i="20"/>
  <c r="H32" i="20"/>
  <c r="E33" i="20"/>
  <c r="F33" i="20"/>
  <c r="F34" i="20"/>
  <c r="A26" i="20"/>
  <c r="K26" i="20"/>
  <c r="L26" i="20"/>
  <c r="M26" i="20" l="1"/>
  <c r="N26" i="20" s="1"/>
  <c r="M35" i="20"/>
  <c r="N35" i="20" s="1"/>
  <c r="L21" i="20"/>
  <c r="K21" i="20"/>
  <c r="M21" i="20" l="1"/>
  <c r="N21" i="20" s="1"/>
  <c r="L16" i="20"/>
  <c r="K16" i="20"/>
  <c r="M16" i="20" l="1"/>
  <c r="N16" i="20" s="1"/>
  <c r="AC24" i="22"/>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N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Jaime Daniel Arias Guarin</author>
    <author>Viviana Poveda</author>
  </authors>
  <commentList>
    <comment ref="F11"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12" authorId="1" shapeId="0">
      <text>
        <r>
          <rPr>
            <sz val="14"/>
            <color indexed="81"/>
            <rFont val="Arial"/>
            <family val="2"/>
          </rPr>
          <t>Indique el nombre del proceso al cual pertenece.</t>
        </r>
        <r>
          <rPr>
            <sz val="10"/>
            <color indexed="81"/>
            <rFont val="Arial"/>
            <family val="2"/>
          </rPr>
          <t xml:space="preserve">
</t>
        </r>
      </text>
    </comment>
    <comment ref="B12" authorId="1" shapeId="0">
      <text>
        <r>
          <rPr>
            <sz val="14"/>
            <color indexed="81"/>
            <rFont val="Arial"/>
            <family val="2"/>
          </rPr>
          <t>Se debe señalar el  objetivo del proceso al que se le identificarán los riesgos de corrupción.</t>
        </r>
        <r>
          <rPr>
            <sz val="9"/>
            <color indexed="81"/>
            <rFont val="Tahoma"/>
            <family val="2"/>
          </rPr>
          <t xml:space="preserve">
</t>
        </r>
      </text>
    </comment>
    <comment ref="C12" authorId="1" shapeId="0">
      <text>
        <r>
          <rPr>
            <sz val="14"/>
            <color indexed="81"/>
            <rFont val="Arial"/>
            <family val="2"/>
          </rPr>
          <t>El consecutivo se utiliza para identificar cada uno de los riesgos, empezando por uno (1)</t>
        </r>
        <r>
          <rPr>
            <sz val="10"/>
            <color indexed="81"/>
            <rFont val="Arial"/>
            <family val="2"/>
          </rPr>
          <t>.</t>
        </r>
        <r>
          <rPr>
            <sz val="9"/>
            <color indexed="81"/>
            <rFont val="Tahoma"/>
            <family val="2"/>
          </rPr>
          <t xml:space="preserve">
</t>
        </r>
      </text>
    </comment>
    <comment ref="D12" authorId="1" shapeId="0">
      <text>
        <r>
          <rPr>
            <sz val="14"/>
            <color indexed="81"/>
            <rFont val="Arial"/>
            <family val="2"/>
          </rPr>
          <t xml:space="preserve">Tiene como principal objetivo conocer las fuentes de los riesgos, sus causas y sus consecuencias.
</t>
        </r>
        <r>
          <rPr>
            <sz val="14"/>
            <color indexed="81"/>
            <rFont val="Tahoma"/>
            <family val="2"/>
          </rPr>
          <t xml:space="preserve">
Si al diligenciar la matriz Definición de Riesgos de Corrupción  todas las respuestas son afirmativas, se considera que es un riesgo de corrupción.</t>
        </r>
      </text>
    </comment>
    <comment ref="I12" authorId="1" shapeId="0">
      <text>
        <r>
          <rPr>
            <sz val="14"/>
            <color indexed="81"/>
            <rFont val="Arial"/>
            <family val="2"/>
          </rPr>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los cuales permiten obtener información para efectos de tomar decisiones.
</t>
        </r>
        <r>
          <rPr>
            <b/>
            <u/>
            <sz val="14"/>
            <color indexed="81"/>
            <rFont val="Arial"/>
            <family val="2"/>
          </rPr>
          <t>Acciones fundamentales para valorar el riesgo:</t>
        </r>
        <r>
          <rPr>
            <sz val="14"/>
            <color indexed="81"/>
            <rFont val="Arial"/>
            <family val="2"/>
          </rPr>
          <t xml:space="preserve">
- Identificar controles existentes
- Verificar efectividad de los controles
- Establecer prioridades de tratamiento</t>
        </r>
        <r>
          <rPr>
            <sz val="10"/>
            <color indexed="81"/>
            <rFont val="Arial"/>
            <family val="2"/>
          </rPr>
          <t xml:space="preserve">
</t>
        </r>
      </text>
    </comment>
    <comment ref="Y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C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G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K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L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M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D13" authorId="1" shapeId="0">
      <text>
        <r>
          <rPr>
            <sz val="14"/>
            <color indexed="81"/>
            <rFont val="Arial"/>
            <family val="2"/>
          </rPr>
          <t>Determina los factores que afectan positiva o negativamente el cumplimiento de la misión y los objetivos de la entidad.</t>
        </r>
        <r>
          <rPr>
            <b/>
            <sz val="14"/>
            <color indexed="81"/>
            <rFont val="Tahoma"/>
            <family val="2"/>
          </rPr>
          <t xml:space="preserve">   </t>
        </r>
        <r>
          <rPr>
            <b/>
            <sz val="9"/>
            <color indexed="81"/>
            <rFont val="Tahoma"/>
            <family val="2"/>
          </rPr>
          <t xml:space="preserve">  </t>
        </r>
      </text>
    </comment>
    <comment ref="F13" authorId="2" shapeId="0">
      <text>
        <r>
          <rPr>
            <b/>
            <sz val="14"/>
            <color indexed="81"/>
            <rFont val="Arial"/>
            <family val="2"/>
          </rPr>
          <t>CAUSAS :</t>
        </r>
        <r>
          <rPr>
            <sz val="14"/>
            <color indexed="81"/>
            <rFont val="Arial"/>
            <family val="2"/>
          </rPr>
          <t xml:space="preserve"> Son los medios,  circunstancias, situaciones y/o agentes que generan o propician riesgos.  Estas causas deben estar relacionadas con lo identificado en el contexto estratégico (a cada causa se le pueden asociar uno o mas factores internos y externos.
Es esencial que las causas tengan relación directa con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G13" authorId="1" shapeId="0">
      <text>
        <r>
          <rPr>
            <sz val="14"/>
            <color indexed="81"/>
            <rFont val="Arial"/>
            <family val="2"/>
          </rPr>
          <t xml:space="preserve"> 
</t>
        </r>
        <r>
          <rPr>
            <b/>
            <sz val="14"/>
            <color indexed="81"/>
            <rFont val="Arial"/>
            <family val="2"/>
          </rPr>
          <t xml:space="preserve">Riesgo de Corrupción: </t>
        </r>
        <r>
          <rPr>
            <sz val="14"/>
            <color indexed="81"/>
            <rFont val="Arial"/>
            <family val="2"/>
          </rPr>
          <t>Posibilidad de que por acción u omisión, se use el poder para desviar la gestión de lo público  hacia un beneficio privado.</t>
        </r>
      </text>
    </comment>
    <comment ref="H13" authorId="1" shapeId="0">
      <text>
        <r>
          <rPr>
            <sz val="14"/>
            <color indexed="81"/>
            <rFont val="Arial"/>
            <family val="2"/>
          </rPr>
          <t xml:space="preserve">Son los efectos generados por la ocurrencia o materialización de un riesgo que afecta los objetivos o un proceso de la entidad. Pueden ser entre otros, una pérdida, un daño, un perjuicio o un detrimento.
</t>
        </r>
      </text>
    </comment>
    <comment ref="I13" authorId="1" shapeId="0">
      <text>
        <r>
          <rPr>
            <sz val="14"/>
            <color indexed="81"/>
            <rFont val="Arial"/>
            <family val="2"/>
          </rPr>
          <t xml:space="preserve">El análisis del riesgo busca establecer la probabilidad de ocurrencia del mismo y sus consecuencias,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D14" authorId="1" shapeId="0">
      <text>
        <r>
          <rPr>
            <sz val="14"/>
            <color indexed="81"/>
            <rFont val="Arial"/>
            <family val="2"/>
          </rPr>
          <t>Relación existente entre la Entidad y el ambiente en el que opera – fortalezas, debilidades, oportunidades y amenazas, en especial la información referente al riesgo de corrupción. (entorno normativo, regulatorio y partes interesadas</t>
        </r>
        <r>
          <rPr>
            <sz val="14"/>
            <color indexed="81"/>
            <rFont val="Tahoma"/>
            <family val="2"/>
          </rPr>
          <t xml:space="preserve">
</t>
        </r>
        <r>
          <rPr>
            <b/>
            <sz val="14"/>
            <color indexed="81"/>
            <rFont val="Tahoma"/>
            <family val="2"/>
          </rPr>
          <t>Ver lista desplegable</t>
        </r>
      </text>
    </comment>
    <comment ref="E14" authorId="1" shapeId="0">
      <text>
        <r>
          <rPr>
            <sz val="14"/>
            <color indexed="81"/>
            <rFont val="Arial"/>
            <family val="2"/>
          </rPr>
          <t xml:space="preserve">Se relacionan con la estructura, cultura organizacional, cumplimiento de planes, programas, proyectos, procesos, procedimientos, sistemas de información, modelo de operación, recursos humanos y económicos con que cuenta la entidad.
</t>
        </r>
        <r>
          <rPr>
            <b/>
            <sz val="14"/>
            <color indexed="81"/>
            <rFont val="Arial"/>
            <family val="2"/>
          </rPr>
          <t>Ver lista desplegable</t>
        </r>
      </text>
    </comment>
    <comment ref="I14" authorId="1" shapeId="0">
      <text>
        <r>
          <rPr>
            <sz val="14"/>
            <color indexed="81"/>
            <rFont val="Arial"/>
            <family val="2"/>
          </rPr>
          <t>Es el elemento de control que permite establecer la probabilidad de ocurrencia de los riesgos y el impacto de su materialización, calificandolos y evaluandolos a fin de determinar la capacidad de la entidad, para su aceptación y manejo.</t>
        </r>
      </text>
    </comment>
    <comment ref="O14" authorId="1"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t>
        </r>
        <r>
          <rPr>
            <sz val="9"/>
            <color indexed="81"/>
            <rFont val="Tahoma"/>
            <family val="2"/>
          </rPr>
          <t xml:space="preserve">
</t>
        </r>
      </text>
    </comment>
    <comment ref="P14" authorId="1" shapeId="0">
      <text>
        <r>
          <rPr>
            <b/>
            <sz val="14"/>
            <color indexed="81"/>
            <rFont val="Arial"/>
            <family val="2"/>
          </rPr>
          <t>CONTROL PREVENTIVO:</t>
        </r>
        <r>
          <rPr>
            <sz val="14"/>
            <color indexed="81"/>
            <rFont val="Arial"/>
            <family val="2"/>
          </rPr>
          <t xml:space="preserve"> Se orienta a eliminar las causas del riesgo, para prevenir su ocurrencia o materialización.
</t>
        </r>
        <r>
          <rPr>
            <b/>
            <sz val="14"/>
            <color indexed="81"/>
            <rFont val="Arial"/>
            <family val="2"/>
          </rPr>
          <t xml:space="preserve">CONTROL CORRECTIVO: </t>
        </r>
        <r>
          <rPr>
            <sz val="14"/>
            <color indexed="81"/>
            <rFont val="Arial"/>
            <family val="2"/>
          </rPr>
          <t>Aquellos que permiten, después de ser detectado el evento no deseado, el restablecimiento de la actividad.</t>
        </r>
        <r>
          <rPr>
            <sz val="9"/>
            <color indexed="81"/>
            <rFont val="Tahoma"/>
            <family val="2"/>
          </rPr>
          <t xml:space="preserve">
</t>
        </r>
      </text>
    </comment>
    <comment ref="Q14" authorId="1" shapeId="0">
      <text>
        <r>
          <rPr>
            <sz val="14"/>
            <color indexed="81"/>
            <rFont val="Arial"/>
            <family val="2"/>
          </rPr>
          <t xml:space="preserve">Para determinar el riesgo residual, se comparan los resultados obtenidos del riesgo inherente con los controles establecidos, para determinar la zona del riesgo final. </t>
        </r>
        <r>
          <rPr>
            <sz val="10"/>
            <color indexed="81"/>
            <rFont val="Arial"/>
            <family val="2"/>
          </rPr>
          <t xml:space="preserve">
</t>
        </r>
        <r>
          <rPr>
            <b/>
            <sz val="9"/>
            <color indexed="81"/>
            <rFont val="Tahoma"/>
            <family val="2"/>
          </rPr>
          <t xml:space="preserve">
</t>
        </r>
      </text>
    </comment>
    <comment ref="T14" authorId="1" shapeId="0">
      <text>
        <r>
          <rPr>
            <sz val="14"/>
            <color indexed="81"/>
            <rFont val="Arial"/>
            <family val="2"/>
          </rPr>
          <t xml:space="preserve">Teniendo en cuenta los controles determinados, relacione las acciones asociadas a cada uno de ellos para ser ejecutadas, que permitan mitigar el riesgo residual.  </t>
        </r>
        <r>
          <rPr>
            <sz val="10"/>
            <color indexed="81"/>
            <rFont val="Arial"/>
            <family val="2"/>
          </rPr>
          <t xml:space="preserve">
</t>
        </r>
      </text>
    </comment>
    <comment ref="Z14" authorId="0" shapeId="0">
      <text>
        <r>
          <rPr>
            <sz val="14"/>
            <color indexed="81"/>
            <rFont val="Arial"/>
            <family val="2"/>
          </rPr>
          <t>Relacionar los avances en la ejecución de las acciones pmanteadas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analisis y valoración.</t>
        </r>
        <r>
          <rPr>
            <sz val="9"/>
            <color indexed="81"/>
            <rFont val="Tahoma"/>
            <family val="2"/>
          </rPr>
          <t xml:space="preserve">
</t>
        </r>
      </text>
    </comment>
    <comment ref="I15" authorId="1"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J15" authorId="1" shapeId="0">
      <text>
        <r>
          <rPr>
            <sz val="14"/>
            <color indexed="81"/>
            <rFont val="Arial"/>
            <family val="2"/>
          </rPr>
          <t xml:space="preserve">Son las consecuencias o efectos que puede generar la materialización del riesgo de corrupción en la Entidad. De todos modos, la materialización de un riesgo de corrupción para la entidad, es un impacto único.
</t>
        </r>
        <r>
          <rPr>
            <u/>
            <sz val="14"/>
            <color indexed="81"/>
            <rFont val="Arial"/>
            <family val="2"/>
          </rPr>
          <t>No aplica la descripción de riesgos insignificantes o menores.</t>
        </r>
        <r>
          <rPr>
            <sz val="9"/>
            <color indexed="81"/>
            <rFont val="Tahoma"/>
            <family val="2"/>
          </rPr>
          <t xml:space="preserve">
</t>
        </r>
      </text>
    </comment>
    <comment ref="Q15" authorId="1" shapeId="0">
      <text>
        <r>
          <rPr>
            <sz val="10"/>
            <color indexed="81"/>
            <rFont val="Arial"/>
            <family val="2"/>
          </rPr>
          <t xml:space="preserve">SI EL CONTROL AFECTA LA PROBABILIDAD SE DESPLAZA HACIA ABAJO EN LA MATRIZ DE CALIFICACIÓN
</t>
        </r>
      </text>
    </comment>
    <comment ref="R15" authorId="1" shapeId="0">
      <text>
        <r>
          <rPr>
            <sz val="10"/>
            <color indexed="81"/>
            <rFont val="Arial"/>
            <family val="2"/>
          </rPr>
          <t>SI EL CONTROL AFECTA EL IMPACTO SE  DESPLAZA HACIA LA IZQUIERDA EN LA MATRIZ DE CALIFICACIÓN</t>
        </r>
        <r>
          <rPr>
            <b/>
            <sz val="9"/>
            <color indexed="81"/>
            <rFont val="Tahoma"/>
            <family val="2"/>
          </rPr>
          <t xml:space="preserve">
</t>
        </r>
        <r>
          <rPr>
            <sz val="9"/>
            <color indexed="81"/>
            <rFont val="Tahoma"/>
            <family val="2"/>
          </rPr>
          <t xml:space="preserve">
</t>
        </r>
      </text>
    </comment>
    <comment ref="T15" authorId="1" shapeId="0">
      <text>
        <r>
          <rPr>
            <sz val="14"/>
            <color indexed="81"/>
            <rFont val="Arial"/>
            <family val="2"/>
          </rPr>
          <t>Especifique el tiempo en que va ha desarrollar las actividades</t>
        </r>
        <r>
          <rPr>
            <sz val="10"/>
            <color indexed="81"/>
            <rFont val="Arial"/>
            <family val="2"/>
          </rPr>
          <t>.</t>
        </r>
        <r>
          <rPr>
            <sz val="9"/>
            <color indexed="81"/>
            <rFont val="Tahoma"/>
            <family val="2"/>
          </rPr>
          <t xml:space="preserve">
</t>
        </r>
      </text>
    </comment>
    <comment ref="U15" authorId="1" shapeId="0">
      <text>
        <r>
          <rPr>
            <sz val="14"/>
            <color indexed="81"/>
            <rFont val="Arial"/>
            <family val="2"/>
          </rPr>
          <t>Relacione las acciones a ejecutar por cada control establecido</t>
        </r>
        <r>
          <rPr>
            <sz val="14"/>
            <color indexed="81"/>
            <rFont val="Tahoma"/>
            <family val="2"/>
          </rPr>
          <t xml:space="preserve">.
</t>
        </r>
        <r>
          <rPr>
            <sz val="14"/>
            <color indexed="81"/>
            <rFont val="Arial"/>
            <family val="2"/>
          </rPr>
          <t xml:space="preserve">Durante la aplicación de estas acciones, cada responsable de proceso debe mantener la trazabilidad de las actividades realizadas, con el fin de garantizar de forma efectiva que estos riesgos no se materialicen
</t>
        </r>
      </text>
    </comment>
    <comment ref="V15" authorId="1" shapeId="0">
      <text>
        <r>
          <rPr>
            <sz val="14"/>
            <color indexed="81"/>
            <rFont val="Arial"/>
            <family val="2"/>
          </rPr>
          <t>Determine el registro que soporta y evidencia la ejecución de las acciones, como actas, documentos, memorias.</t>
        </r>
        <r>
          <rPr>
            <sz val="9"/>
            <color indexed="81"/>
            <rFont val="Tahoma"/>
            <family val="2"/>
          </rPr>
          <t xml:space="preserve">
</t>
        </r>
      </text>
    </comment>
    <comment ref="W15" authorId="1" shapeId="0">
      <text>
        <r>
          <rPr>
            <sz val="14"/>
            <color indexed="81"/>
            <rFont val="Arial"/>
            <family val="2"/>
          </rPr>
          <t>Indique quien es el resposable de adelantar la/s acción/nes programadas. (Profesional Especializado, Universitario, Técnico….</t>
        </r>
      </text>
    </comment>
    <comment ref="X15" authorId="1" shapeId="0">
      <text>
        <r>
          <rPr>
            <sz val="14"/>
            <color indexed="81"/>
            <rFont val="Arial"/>
            <family val="2"/>
          </rPr>
          <t>Establezca un indicador que permita medir la efectividad de la ejecución de las acciones planteadas, frente a la administración del riesgo.</t>
        </r>
      </text>
    </comment>
  </commentList>
</comments>
</file>

<file path=xl/sharedStrings.xml><?xml version="1.0" encoding="utf-8"?>
<sst xmlns="http://schemas.openxmlformats.org/spreadsheetml/2006/main" count="3454" uniqueCount="985">
  <si>
    <t>RIESGO</t>
  </si>
  <si>
    <t>PROCESO</t>
  </si>
  <si>
    <t>OBJETIVO DEL PROCESO</t>
  </si>
  <si>
    <t>PROBABILIDAD</t>
  </si>
  <si>
    <t>IMPACTO</t>
  </si>
  <si>
    <t>ZONA DE RIESGO</t>
  </si>
  <si>
    <t>CONSECUTIVO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</si>
  <si>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</si>
  <si>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</si>
  <si>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</si>
  <si>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</si>
  <si>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</si>
  <si>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</si>
  <si>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</si>
  <si>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</si>
  <si>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</si>
  <si>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</si>
  <si>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</si>
  <si>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</si>
  <si>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</si>
  <si>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</si>
  <si>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</si>
  <si>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FRECUENCIA</t>
  </si>
  <si>
    <t>IMPROBABLE</t>
  </si>
  <si>
    <t>POSIBLE</t>
  </si>
  <si>
    <t>PROBABLE</t>
  </si>
  <si>
    <t>CASI SEGURO</t>
  </si>
  <si>
    <t>MAYOR</t>
  </si>
  <si>
    <t>CATASTRÓFICO</t>
  </si>
  <si>
    <t>POSIBLE (3)</t>
  </si>
  <si>
    <t>CASI SEGURO (5)</t>
  </si>
  <si>
    <t>ACCIONES</t>
  </si>
  <si>
    <t>NO</t>
  </si>
  <si>
    <t>CAUSAS</t>
  </si>
  <si>
    <t>DESCRIPCIÓN  (FACTIBILIDAD)</t>
  </si>
  <si>
    <t>MODERADA</t>
  </si>
  <si>
    <t>ALTA</t>
  </si>
  <si>
    <t>EXTREMA</t>
  </si>
  <si>
    <t>OPCIONES DE MANEJO DEL RIESGO</t>
  </si>
  <si>
    <t xml:space="preserve">ZONA DE RIESGO </t>
  </si>
  <si>
    <t>Puede que el riesgo no se haya presentado, o  que ocurra solo en circunstancias excepcionales.</t>
  </si>
  <si>
    <t xml:space="preserve">TABLA DE PROBABILIDAD </t>
  </si>
  <si>
    <t>* Asumir el riesgo
* Reducir el riesgo</t>
  </si>
  <si>
    <t>* Reducir el riesgo
* Evitar el riesgo
* Compartir o transferir el riesgo</t>
  </si>
  <si>
    <t xml:space="preserve"> </t>
  </si>
  <si>
    <t xml:space="preserve">                                                       TABLA DE IMPACTO</t>
  </si>
  <si>
    <t>RESULTADO DE LA CALIFICACIÓN DEL RIESGO DE CORRUPCIÓN</t>
  </si>
  <si>
    <t>RARA VEZ (1)</t>
  </si>
  <si>
    <t>PUNTAJE</t>
  </si>
  <si>
    <t>ZONAS DE RIESGO DE CORRUPCIÓN</t>
  </si>
  <si>
    <t>CATASTROFICO</t>
  </si>
  <si>
    <r>
      <rPr>
        <b/>
        <sz val="16"/>
        <rFont val="Arial Narrow"/>
        <family val="2"/>
      </rPr>
      <t>25</t>
    </r>
    <r>
      <rPr>
        <b/>
        <sz val="10"/>
        <rFont val="Arial Narrow"/>
        <family val="2"/>
      </rPr>
      <t xml:space="preserve">
MODERADA</t>
    </r>
  </si>
  <si>
    <r>
      <rPr>
        <b/>
        <sz val="16"/>
        <rFont val="Arial Narrow"/>
        <family val="2"/>
      </rPr>
      <t>20</t>
    </r>
    <r>
      <rPr>
        <b/>
        <sz val="10"/>
        <rFont val="Arial Narrow"/>
        <family val="2"/>
      </rPr>
      <t xml:space="preserve">
MODERADA</t>
    </r>
  </si>
  <si>
    <r>
      <rPr>
        <b/>
        <sz val="16"/>
        <rFont val="Arial Narrow"/>
        <family val="2"/>
      </rPr>
      <t>15</t>
    </r>
    <r>
      <rPr>
        <b/>
        <sz val="10"/>
        <rFont val="Arial Narrow"/>
        <family val="2"/>
      </rPr>
      <t xml:space="preserve">
MODERADA</t>
    </r>
  </si>
  <si>
    <r>
      <rPr>
        <b/>
        <sz val="16"/>
        <color indexed="8"/>
        <rFont val="Arial Narrow"/>
        <family val="2"/>
      </rPr>
      <t>10</t>
    </r>
    <r>
      <rPr>
        <b/>
        <sz val="18"/>
        <color indexed="8"/>
        <rFont val="Arial Narrow"/>
        <family val="2"/>
      </rPr>
      <t xml:space="preserve">
</t>
    </r>
    <r>
      <rPr>
        <b/>
        <sz val="10"/>
        <color indexed="8"/>
        <rFont val="Arial Narrow"/>
        <family val="2"/>
      </rPr>
      <t>BAJA</t>
    </r>
  </si>
  <si>
    <r>
      <t xml:space="preserve">5
</t>
    </r>
    <r>
      <rPr>
        <b/>
        <sz val="10"/>
        <color indexed="8"/>
        <rFont val="Arial Narrow"/>
        <family val="2"/>
      </rPr>
      <t>BAJA</t>
    </r>
  </si>
  <si>
    <r>
      <rPr>
        <b/>
        <sz val="16"/>
        <rFont val="Arial Narrow"/>
        <family val="2"/>
      </rPr>
      <t>40</t>
    </r>
    <r>
      <rPr>
        <b/>
        <sz val="10"/>
        <rFont val="Arial Narrow"/>
        <family val="2"/>
      </rPr>
      <t xml:space="preserve">
ALTA</t>
    </r>
  </si>
  <si>
    <r>
      <rPr>
        <b/>
        <sz val="16"/>
        <rFont val="Arial Narrow"/>
        <family val="2"/>
      </rPr>
      <t>30</t>
    </r>
    <r>
      <rPr>
        <b/>
        <sz val="10"/>
        <rFont val="Arial Narrow"/>
        <family val="2"/>
      </rPr>
      <t xml:space="preserve">
ALTA</t>
    </r>
  </si>
  <si>
    <r>
      <rPr>
        <b/>
        <sz val="16"/>
        <rFont val="Arial Narrow"/>
        <family val="2"/>
      </rPr>
      <t>50</t>
    </r>
    <r>
      <rPr>
        <b/>
        <sz val="10"/>
        <rFont val="Arial Narrow"/>
        <family val="2"/>
      </rPr>
      <t xml:space="preserve">
ALTA</t>
    </r>
  </si>
  <si>
    <r>
      <rPr>
        <b/>
        <sz val="16"/>
        <rFont val="Arial Narrow"/>
        <family val="2"/>
      </rPr>
      <t>60</t>
    </r>
    <r>
      <rPr>
        <b/>
        <sz val="10"/>
        <rFont val="Arial Narrow"/>
        <family val="2"/>
      </rPr>
      <t xml:space="preserve">
EXTREMA</t>
    </r>
  </si>
  <si>
    <r>
      <rPr>
        <b/>
        <sz val="16"/>
        <rFont val="Arial Narrow"/>
        <family val="2"/>
      </rPr>
      <t>80</t>
    </r>
    <r>
      <rPr>
        <b/>
        <sz val="10"/>
        <rFont val="Arial Narrow"/>
        <family val="2"/>
      </rPr>
      <t xml:space="preserve">
EXTREMA</t>
    </r>
  </si>
  <si>
    <r>
      <rPr>
        <b/>
        <sz val="16"/>
        <rFont val="Arial Narrow"/>
        <family val="2"/>
      </rPr>
      <t>100</t>
    </r>
    <r>
      <rPr>
        <b/>
        <sz val="10"/>
        <rFont val="Arial Narrow"/>
        <family val="2"/>
      </rPr>
      <t xml:space="preserve">
EXTREMA</t>
    </r>
  </si>
  <si>
    <t>MATRIZ DE CALIFICACIÓN RIESGOS DE CORRUPCIÓN</t>
  </si>
  <si>
    <t>IDENTIFICACIÓN DEL RIESGO</t>
  </si>
  <si>
    <t>CONSECUENCIA</t>
  </si>
  <si>
    <t xml:space="preserve">VALORACIÓN DEL RIESGO DE CORRUPCIÓN </t>
  </si>
  <si>
    <t xml:space="preserve"> CONTROLES</t>
  </si>
  <si>
    <t>RIESGO RESIDUAL</t>
  </si>
  <si>
    <t>RIESGO INHERENTE</t>
  </si>
  <si>
    <t>ACCIONES ASOCIADAS AL CONTROL</t>
  </si>
  <si>
    <t>REGISTRO</t>
  </si>
  <si>
    <t>FECHA</t>
  </si>
  <si>
    <t>RESPONSABLE</t>
  </si>
  <si>
    <t>INDICADOR</t>
  </si>
  <si>
    <t>RARA VEZ</t>
  </si>
  <si>
    <t>El riesgo puede ocurrir en algún momento, es poco común o frecuente</t>
  </si>
  <si>
    <t>El evento no se ha presentado en los últimos 5 años</t>
  </si>
  <si>
    <t>Es posible que suceda.</t>
  </si>
  <si>
    <t>El eventose presentó una vez en los últimos 5 años.</t>
  </si>
  <si>
    <t>El evento se presentó una vez en los últimos 2 años.</t>
  </si>
  <si>
    <t>Es viable que el evento ocurra en la mayoria de los casos.</t>
  </si>
  <si>
    <t>El evento se presentó una vez en el último año.</t>
  </si>
  <si>
    <t>Se espera que el evento ocurra en la mayoria de las circunstancias.</t>
  </si>
  <si>
    <t>El evento se presentó más de una vez al año.</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</si>
  <si>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</si>
  <si>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</si>
  <si>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</si>
  <si>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</si>
  <si>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</si>
  <si>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</si>
  <si>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</si>
  <si>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</si>
  <si>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</si>
  <si>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</si>
  <si>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</si>
  <si>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</si>
  <si>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En todo caso se requiere que la Entidad propenda por eliminar el riesgode corrupción  o por lo menos llevarlo a la zona de riesgo baja.</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</si>
  <si>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</si>
  <si>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</si>
  <si>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</si>
  <si>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</si>
  <si>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</si>
  <si>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</si>
  <si>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FORMATO PARA DETERMINAR EL IMPACTO</t>
  </si>
  <si>
    <t>Nº</t>
  </si>
  <si>
    <t>RESPUESTA</t>
  </si>
  <si>
    <t>PREVENTIVO</t>
  </si>
  <si>
    <t>CORRECTIVO</t>
  </si>
  <si>
    <t xml:space="preserve">ALTA </t>
  </si>
  <si>
    <t>¿Afectar al grupo de funcionarios del proceso?</t>
  </si>
  <si>
    <t xml:space="preserve">¿Afectar el cumplimiento de metas y objetivos de la dependencia? </t>
  </si>
  <si>
    <t xml:space="preserve">¿Afectar el cumplimiento de la misión de la Entidad? </t>
  </si>
  <si>
    <t>DETECTIVO</t>
  </si>
  <si>
    <t>MODERADO (5)</t>
  </si>
  <si>
    <t>MAYOR (10)</t>
  </si>
  <si>
    <t>CATASTRÓFICO (20)</t>
  </si>
  <si>
    <t xml:space="preserve">EXTREMA </t>
  </si>
  <si>
    <t xml:space="preserve">¿Afectar el cumplimiento de la misión del sector al que pertenece la Entidad? </t>
  </si>
  <si>
    <t>¿Generar perdida de confianza de la Entidad, afectando su reputación?</t>
  </si>
  <si>
    <t>¿Generar pérdida de recursos económicos?</t>
  </si>
  <si>
    <t>¿Afectar la generación de los productos o la prestación de servicio?</t>
  </si>
  <si>
    <t xml:space="preserve">¿Dar lugar al detrimento de calidad de vida d ela comunidad por la perdida del bien o servicios o los recursos públicos? </t>
  </si>
  <si>
    <t>¿generar perdida de información de la Entidad?</t>
  </si>
  <si>
    <t>¿Generar intervención de los organos de control, fiscalía, u otro ente?</t>
  </si>
  <si>
    <t>¿Dar lugar a procesos sancionatorios?</t>
  </si>
  <si>
    <t>¿Dar lugar a procesos disciplinarios?</t>
  </si>
  <si>
    <t>¿Dar lugar a procesos fiscales?</t>
  </si>
  <si>
    <t>¿Generar pérdida de credibilidad del sector?</t>
  </si>
  <si>
    <t>¿Generar pérdida de credibilidad de la Entidad?</t>
  </si>
  <si>
    <t>¿Ocacionar lesiones físicas o pérdida de vidas humanas?</t>
  </si>
  <si>
    <t>¿Afectar la imagen regional?</t>
  </si>
  <si>
    <t>¿Afectar la imagen nacional?</t>
  </si>
  <si>
    <t>NOTA:</t>
  </si>
  <si>
    <r>
      <t xml:space="preserve">RESPONDER AFIRMATIVAMENTE ENTRE 1 Y 5 PREGUNTAS GENERA UN IMPACTO </t>
    </r>
    <r>
      <rPr>
        <b/>
        <u/>
        <sz val="10"/>
        <color indexed="8"/>
        <rFont val="Arial"/>
        <family val="2"/>
      </rPr>
      <t>MODERADO</t>
    </r>
  </si>
  <si>
    <r>
      <t xml:space="preserve">RESPONDER AFIRMATIVAMENTE ENTRE 6 Y 11 PREGUNTAS GENERA UN IMPACTO </t>
    </r>
    <r>
      <rPr>
        <b/>
        <u/>
        <sz val="10"/>
        <color indexed="8"/>
        <rFont val="Arial"/>
        <family val="2"/>
      </rPr>
      <t>MAYOR</t>
    </r>
  </si>
  <si>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</si>
  <si>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CONTROLES DE RIESGOS DE CORRUPCIÓN</t>
  </si>
  <si>
    <t>Naturaleza del control</t>
  </si>
  <si>
    <t>Criterios para la evaluación</t>
  </si>
  <si>
    <t>Preventivo</t>
  </si>
  <si>
    <t>Correctivo</t>
  </si>
  <si>
    <r>
      <rPr>
        <b/>
        <u/>
        <sz val="11"/>
        <color indexed="8"/>
        <rFont val="Arial"/>
        <family val="2"/>
      </rPr>
      <t>CONTROLES MANUALES</t>
    </r>
    <r>
      <rPr>
        <sz val="11"/>
        <color indexed="8"/>
        <rFont val="Arial"/>
        <family val="2"/>
      </rPr>
      <t>: Políticas de operación aplicables, autorizaciones a través de firmas o confirmaciones vía correo electrónico, archivos físicos  consecutivos, listas de chequeos, controles de seguridad con personal especializado entre otros.</t>
    </r>
  </si>
  <si>
    <r>
      <rPr>
        <b/>
        <u/>
        <sz val="11"/>
        <color indexed="8"/>
        <rFont val="Arial"/>
        <family val="2"/>
      </rPr>
      <t>CONTROLES AUTOMÁTICOS</t>
    </r>
    <r>
      <rPr>
        <sz val="11"/>
        <color indexed="8"/>
        <rFont val="Arial"/>
        <family val="2"/>
      </rPr>
      <t>: Utilizan herramientas tecnológicas como sistemas de información o sofware, diseñados para prevenir, detectar o corregir errores o deficiencias, sin quen tenga que intervenir una persona en el proceso.</t>
    </r>
  </si>
  <si>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</si>
  <si>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</si>
  <si>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</si>
  <si>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</si>
  <si>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</si>
  <si>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</si>
  <si>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</si>
  <si>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</si>
  <si>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ANÁLISIS DEL RIESGO</t>
  </si>
  <si>
    <r>
      <t xml:space="preserve">Los riesgos de corrupción se encuentran en un nivel que puede </t>
    </r>
    <r>
      <rPr>
        <b/>
        <u/>
        <sz val="10"/>
        <rFont val="Arial"/>
        <family val="2"/>
      </rPr>
      <t>eliminarse o reducirce</t>
    </r>
    <r>
      <rPr>
        <sz val="10"/>
        <rFont val="Arial"/>
        <family val="2"/>
      </rPr>
      <t xml:space="preserve"> fácilmente con los controlesestablecidos en la Entidad.</t>
    </r>
  </si>
  <si>
    <r>
      <t xml:space="preserve">RESPONDER AFIRMATIVAMENTE ENTRE 12 Y 18 PREGUNTAS GENERA UN IMPACTO </t>
    </r>
    <r>
      <rPr>
        <b/>
        <u/>
        <sz val="10"/>
        <color indexed="8"/>
        <rFont val="Arial"/>
        <family val="2"/>
      </rPr>
      <t>CATASTRÓFICO</t>
    </r>
  </si>
  <si>
    <t>Descripción del Control</t>
  </si>
  <si>
    <t>INTERNO</t>
  </si>
  <si>
    <t>PROGRAMAS/PROYECTOS</t>
  </si>
  <si>
    <t>PROCESOS/PROCEDIMIENTOS</t>
  </si>
  <si>
    <t xml:space="preserve">SISTEMAS DE INFORMACIÓN </t>
  </si>
  <si>
    <t>MODELO DE OPERACIÓN</t>
  </si>
  <si>
    <t>RECURSOS HUMANOS Y ECONOMICOS</t>
  </si>
  <si>
    <t>ECONOMICOS</t>
  </si>
  <si>
    <t>SOCIALES</t>
  </si>
  <si>
    <t>CULTURALES</t>
  </si>
  <si>
    <t>POLITICOS</t>
  </si>
  <si>
    <t>LEGALES</t>
  </si>
  <si>
    <t>AMBIENTALES O TECNOLÓGICOS</t>
  </si>
  <si>
    <t>EXTERNO</t>
  </si>
  <si>
    <t xml:space="preserve">CONTEXTO ESTRATEGICO </t>
  </si>
  <si>
    <t>FECHA DE EJECUCIÓN</t>
  </si>
  <si>
    <t>ACCIONES ADELANTADAS</t>
  </si>
  <si>
    <t>RESULTADO DEL INDICADOR</t>
  </si>
  <si>
    <t>VERSION: 2.0</t>
  </si>
  <si>
    <t xml:space="preserve">Fecha: </t>
  </si>
  <si>
    <t>PE01 DIRECCIONAMIENTO ESTRATEGICO</t>
  </si>
  <si>
    <t>PE02 COMUNICACIONES</t>
  </si>
  <si>
    <t>PE03 GESTIÓN DE LA INFORMACIÓN</t>
  </si>
  <si>
    <t>PM01 GESTIÓN DEL TRANSPORTE E INFRAESTRUCTURA</t>
  </si>
  <si>
    <t>PM02 SEGURIDAD VIAL</t>
  </si>
  <si>
    <t>PM03 REGULACIÓN Y CONTROL</t>
  </si>
  <si>
    <t>PM04 GESTIÓN DEL TRANSITO</t>
  </si>
  <si>
    <t>PM05 SERVICIO AL CIUDADANO</t>
  </si>
  <si>
    <t>PA01 GESTIÓN ADMINISTRATIVA</t>
  </si>
  <si>
    <t>PA02 GESTIÓN DEL TALENTO HUMANO</t>
  </si>
  <si>
    <t>PA03 GESTIÓN FINANCIERA</t>
  </si>
  <si>
    <t>PA04 GESTIÓN TECNOLOGICA</t>
  </si>
  <si>
    <t>PA05 GESTIÓN LEGAL Y CONTRACTUAL</t>
  </si>
  <si>
    <t>PV01 CONTROL Y EVALUACIÓN A LA GESTIÓN</t>
  </si>
  <si>
    <r>
      <t xml:space="preserve">EVALUACIÓN </t>
    </r>
    <r>
      <rPr>
        <b/>
        <sz val="9"/>
        <rFont val="Arial"/>
        <family val="2"/>
      </rPr>
      <t>DEL RIESGO</t>
    </r>
  </si>
  <si>
    <t>SEGUIMIENTO OFICINA DE CONTROL INTERNO (ABRIL)</t>
  </si>
  <si>
    <t>Mapa de Riesgos de Corrupción</t>
  </si>
  <si>
    <t xml:space="preserve">               Código: PV01-PR07-F03</t>
  </si>
  <si>
    <t xml:space="preserve">Versión: 2.0 </t>
  </si>
  <si>
    <t xml:space="preserve">Versión de actualización: </t>
  </si>
  <si>
    <t>CONTROL DE CAMBIOS</t>
  </si>
  <si>
    <t>VERSIÓN</t>
  </si>
  <si>
    <t xml:space="preserve">En caso de materializarse el riesgo, cuales acciones se realizaron </t>
  </si>
  <si>
    <t>MATRIZ DEFINICIÓN DEL RIESGO DE CORRUPCIÓN</t>
  </si>
  <si>
    <t>Descripción del riesgo</t>
  </si>
  <si>
    <t>Acción u Omisión</t>
  </si>
  <si>
    <t>Uso del poder</t>
  </si>
  <si>
    <t>Desviar la gestión de lo público</t>
  </si>
  <si>
    <t>Beneficio particular</t>
  </si>
  <si>
    <t>Riesgo 1</t>
  </si>
  <si>
    <t xml:space="preserve">Si en la descripción del riesgo, las casillas son contestadas todas afirmativamente, se trata de un riesgo de corrupción.
 </t>
  </si>
  <si>
    <t>RIESGO 1</t>
  </si>
  <si>
    <t>RIESGO 2</t>
  </si>
  <si>
    <r>
      <rPr>
        <b/>
        <sz val="11"/>
        <color indexed="8"/>
        <rFont val="Arial"/>
        <family val="2"/>
      </rPr>
      <t>PREGUNTA:</t>
    </r>
    <r>
      <rPr>
        <sz val="11"/>
        <color indexed="8"/>
        <rFont val="Arial"/>
        <family val="2"/>
      </rPr>
      <t xml:space="preserve"> </t>
    </r>
    <r>
      <rPr>
        <u/>
        <sz val="11"/>
        <color indexed="8"/>
        <rFont val="Arial"/>
        <family val="2"/>
      </rPr>
      <t>Si el riesgo de corrupción se materializa podría...</t>
    </r>
  </si>
  <si>
    <t xml:space="preserve">TOTAL RESPUESTAS </t>
  </si>
  <si>
    <t>Desplazamiento</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</si>
  <si>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</si>
  <si>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</si>
  <si>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</si>
  <si>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¿El control es manual?
califique </t>
    </r>
    <r>
      <rPr>
        <b/>
        <u/>
        <sz val="12"/>
        <color theme="1"/>
        <rFont val="Arial"/>
        <family val="2"/>
      </rPr>
      <t>15</t>
    </r>
  </si>
  <si>
    <r>
      <t xml:space="preserve">¿La frecuencia de ejecución del control y seguimiento es adecuada?
califique </t>
    </r>
    <r>
      <rPr>
        <b/>
        <u/>
        <sz val="11"/>
        <color theme="1"/>
        <rFont val="Arial"/>
        <family val="2"/>
      </rPr>
      <t>10</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</si>
  <si>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</si>
  <si>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</si>
  <si>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</si>
  <si>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Probabilidad
(Preventivo)</t>
  </si>
  <si>
    <t>Impacto
(Correctivo)</t>
  </si>
  <si>
    <t>...n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</si>
  <si>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Sin se cuenta con 3 controles y los tres suman 5 movimientos siendo 1-2-2 = promedio 1.666 = 2
Esto aplica para Probabilidad e impacto</t>
    </r>
  </si>
  <si>
    <r>
      <t>E</t>
    </r>
    <r>
      <rPr>
        <sz val="11"/>
        <color indexed="8"/>
        <rFont val="Calibri"/>
        <family val="2"/>
      </rPr>
      <t xml:space="preserve">l </t>
    </r>
    <r>
      <rPr>
        <u/>
        <sz val="11"/>
        <color indexed="8"/>
        <rFont val="Calibri"/>
        <family val="2"/>
      </rPr>
      <t>control preventivo</t>
    </r>
    <r>
      <rPr>
        <sz val="11"/>
        <color indexed="8"/>
        <rFont val="Calibri"/>
        <family val="2"/>
      </rPr>
      <t xml:space="preserve">  contrarresta la </t>
    </r>
    <r>
      <rPr>
        <b/>
        <sz val="11"/>
        <color indexed="8"/>
        <rFont val="Calibri"/>
        <family val="2"/>
      </rPr>
      <t>PROBABILIDAD</t>
    </r>
    <r>
      <rPr>
        <sz val="11"/>
        <color indexed="8"/>
        <rFont val="Calibri"/>
        <family val="2"/>
      </rPr>
      <t xml:space="preserve"> de materialización del riesgo y  el </t>
    </r>
    <r>
      <rPr>
        <u/>
        <sz val="11"/>
        <color indexed="8"/>
        <rFont val="Calibri"/>
        <family val="2"/>
      </rPr>
      <t>control  correctivo</t>
    </r>
    <r>
      <rPr>
        <sz val="11"/>
        <color indexed="8"/>
        <rFont val="Calibri"/>
        <family val="2"/>
      </rPr>
      <t xml:space="preserve"> el </t>
    </r>
    <r>
      <rPr>
        <b/>
        <sz val="11"/>
        <color indexed="8"/>
        <rFont val="Calibri"/>
        <family val="2"/>
      </rPr>
      <t>IMPACTO</t>
    </r>
    <r>
      <rPr>
        <sz val="11"/>
        <color indexed="8"/>
        <rFont val="Calibri"/>
        <family val="2"/>
      </rPr>
      <t xml:space="preserve"> de la materialización del riesgo.</t>
    </r>
  </si>
  <si>
    <t>REPORTE MONITOREO Y REVISIÓN-ABRIL</t>
  </si>
  <si>
    <t xml:space="preserve">REPORTE MONITOREO Y REVISIÓN-AGOSTO </t>
  </si>
  <si>
    <t>REPORTE MONITOREO Y REVISIÓN-DICIEMBRE</t>
  </si>
  <si>
    <t>SEGUIMIENTO OFICINA DE CONTROL INTERNO (AGOSTO)</t>
  </si>
  <si>
    <t>SEGUIMIENTO OFICINA DE CONTROL INTERNO (DICIEMBRE)</t>
  </si>
  <si>
    <t>Código: PV 01-PR07-F3</t>
  </si>
  <si>
    <t xml:space="preserve"> TIPO DE CONTROLES</t>
  </si>
  <si>
    <t xml:space="preserve">Utilizar de manera inadecuada la ejecución del presupuesto de los proyectos de inversión para beneficio propio o de terceros. </t>
  </si>
  <si>
    <t>Detrimento patrimonial.</t>
  </si>
  <si>
    <t>Semestral</t>
  </si>
  <si>
    <t>Líder de proceso y profesional equipo operativo SIG</t>
  </si>
  <si>
    <t>#Socialización realizada/#socialización programada</t>
  </si>
  <si>
    <t>Investigaciones disciplinarias.</t>
  </si>
  <si>
    <t>Aplicación de herramientas de control (PAA)</t>
  </si>
  <si>
    <t xml:space="preserve">BIMENSUAL </t>
  </si>
  <si>
    <t>Peculado por apropiación.</t>
  </si>
  <si>
    <t>Imagen institucional.</t>
  </si>
  <si>
    <t>Incumplimiento de los programas y proyectos definidos en el PDD.</t>
  </si>
  <si>
    <t>Actualizar los indicadores de gestión de la OAC.</t>
  </si>
  <si>
    <t xml:space="preserve">Actualización de normatividad vigente sobre procesos de contratación pública. </t>
  </si>
  <si>
    <t xml:space="preserve">Concentración de poder.
Amiguismo y clientelismo.
</t>
  </si>
  <si>
    <t xml:space="preserve">Direccionamiento de los recursos para beneficio propio, o de terceros. </t>
  </si>
  <si>
    <t>Reporte de indicadores de gestión realizados por los responsables del proceso.</t>
  </si>
  <si>
    <t xml:space="preserve">Porfesional Universitario </t>
  </si>
  <si>
    <t xml:space="preserve">1 Documento actualizado y publicado POA. </t>
  </si>
  <si>
    <t xml:space="preserve">Bajos estandares éticos </t>
  </si>
  <si>
    <t xml:space="preserve">Posibles investigaciones e incumplimiento de la normatividad. </t>
  </si>
  <si>
    <t xml:space="preserve">Inclusión de la normatividad en la matriz de cumplimieno de lo legal del proceso si es competente. Y aplicación de la normatividad. </t>
  </si>
  <si>
    <t xml:space="preserve">1 Documento actualizado y publicado Matriz de cumpliniento de lo legal. </t>
  </si>
  <si>
    <t xml:space="preserve">Tráfico de influencias </t>
  </si>
  <si>
    <t xml:space="preserve">Afectación del presupuesto definido y malversación de dineros públicos. </t>
  </si>
  <si>
    <t>Desconocimiento de la normatividad de contratación</t>
  </si>
  <si>
    <t xml:space="preserve">Incumplimiento,  demandas e investigaciones </t>
  </si>
  <si>
    <t>Falta o ausencia de controles  a los procesos contractuales.</t>
  </si>
  <si>
    <t>Incumplimientos de la entrega de bienes o servicios por tiempo o calidad.</t>
  </si>
  <si>
    <t>utilizacion indebida de la informacion</t>
  </si>
  <si>
    <t>Ausencia o debilidad de procesos y procedimientos para la gestion</t>
  </si>
  <si>
    <t xml:space="preserve">Perdidad de imagen y credibilidad </t>
  </si>
  <si>
    <t xml:space="preserve"> Bajos estandares eticos</t>
  </si>
  <si>
    <t>permanente</t>
  </si>
  <si>
    <t>Aplicación del procedimento para el reporte de los Planes Operativos Anuales (POA)</t>
  </si>
  <si>
    <t>Sancion disciplinaria</t>
  </si>
  <si>
    <t xml:space="preserve">Concentracion de poder
</t>
  </si>
  <si>
    <t xml:space="preserve">Amiguismo y clientelismo
</t>
  </si>
  <si>
    <t xml:space="preserve">Sancion disciplinarias y legales
</t>
  </si>
  <si>
    <t xml:space="preserve">Revisión y aprobación de los conceptos técnicos con componente tecnológico por parte del director de la Oficina de Información Sectorial </t>
  </si>
  <si>
    <t>Verificacion y aprobación de conceptos</t>
  </si>
  <si>
    <t>Conceptos generados 
verificados y aprobados</t>
  </si>
  <si>
    <t>Bajos estandares Eticos</t>
  </si>
  <si>
    <t>Perdida de imagen y credibilidad institucional</t>
  </si>
  <si>
    <t>Interes Indebido en las celebracion de contratos o debilidad de procesos y procedimientos para la gestion</t>
  </si>
  <si>
    <t>Detrimento patrimonial</t>
  </si>
  <si>
    <t>Trafico de Influencias</t>
  </si>
  <si>
    <t>Amiguismo y clientelismo</t>
  </si>
  <si>
    <t>Emitir conceptos de aval o negación de Planes Estratégicos de Seguridad Vial en favorecimiento a terceros.</t>
  </si>
  <si>
    <t>Posibles investigaciones y sanciones disciplinarias, legales y administrativas</t>
  </si>
  <si>
    <t xml:space="preserve">Aplicación del procedimiento
PM02-PR02 Revisión  Planes de Seguridad Vial con puntos de control. </t>
  </si>
  <si>
    <t>SEMESTRAL</t>
  </si>
  <si>
    <t>Listado de asistencia y/o correo electrónico</t>
  </si>
  <si>
    <t>Director(a) de seguridad Vial y Tránsito</t>
  </si>
  <si>
    <t>(Número de socializaciones realizadas / Número de socializaciones programadas)*100</t>
  </si>
  <si>
    <t>Abuso de poder</t>
  </si>
  <si>
    <t>Afectación Imagen Institucional</t>
  </si>
  <si>
    <t>Socializaciones del código de ética</t>
  </si>
  <si>
    <t>Extralimitación de funciones</t>
  </si>
  <si>
    <t>Trafico de influencia</t>
  </si>
  <si>
    <t>Deficiencia en la apropiación en la gestión de procedimientos</t>
  </si>
  <si>
    <t xml:space="preserve">
Ausencia de valores éticos en la gestión pública.</t>
  </si>
  <si>
    <t>Ausencia de controles en los procesos</t>
  </si>
  <si>
    <t>Presiones Políticas y Clientelismo.</t>
  </si>
  <si>
    <t>Intereses personales por encima de los Institucionales</t>
  </si>
  <si>
    <t xml:space="preserve">Amiguismo y clientelismo </t>
  </si>
  <si>
    <t xml:space="preserve">Perdida de imagen institucional </t>
  </si>
  <si>
    <t>Rotación del personal en el SuperCADE de Movilidad (Av Calle 13 N°37-35)</t>
  </si>
  <si>
    <t>Anual</t>
  </si>
  <si>
    <t>Profesional DSC</t>
  </si>
  <si>
    <t xml:space="preserve">Bajos estándares éticos </t>
  </si>
  <si>
    <t xml:space="preserve">Ciudadanía Insatisfecha </t>
  </si>
  <si>
    <t xml:space="preserve">Capacitación en la Política Pública de Servicio al Ciudadano (Decreto 197 de 2014) </t>
  </si>
  <si>
    <t>May - Nov</t>
  </si>
  <si>
    <t xml:space="preserve">Divulgar e implementar procedimiento para la asignación de digiturnos en el SuperCADE de Movilidad </t>
  </si>
  <si>
    <t>Listados de Asistencia y formatos para la rotación</t>
  </si>
  <si>
    <t xml:space="preserve">Falta de integridad </t>
  </si>
  <si>
    <t xml:space="preserve">Reprocesos en el proceso de atención </t>
  </si>
  <si>
    <t xml:space="preserve">Listados de Asistencia  </t>
  </si>
  <si>
    <t>Una  jornadas de inducción y reinducción en cada semestre</t>
  </si>
  <si>
    <t xml:space="preserve">Falta de transparencia </t>
  </si>
  <si>
    <t>Sanciones legales e investigaciones disciplinarias</t>
  </si>
  <si>
    <t xml:space="preserve">Estructurar e Implementar una estrategia comunicativa relacionada con temas de corrupción </t>
  </si>
  <si>
    <t>Una estrategia comunicativa implementada  en cada semestre</t>
  </si>
  <si>
    <t xml:space="preserve">Pérdida de imagen institucional </t>
  </si>
  <si>
    <t xml:space="preserve">Concusión </t>
  </si>
  <si>
    <t>Implementación de lo dispuesto en el  Procedimiento de los cursos de pedagogía por infracción a las normas de tránsito y transporte PM05-PR05</t>
  </si>
  <si>
    <t>Diario</t>
  </si>
  <si>
    <t xml:space="preserve">Realizar un muestreo del 10% a los certificados expedidos versus registro de asistencia  en cada uno de los cursos dictados </t>
  </si>
  <si>
    <t>Formato PM05- PR05-F07 "formato 10% asistentes al curso de pedagogía"</t>
  </si>
  <si>
    <t xml:space="preserve">La NO aplicación del Procedimiento de los cursos de pedagogía por infracción a las normas de tránsito y transporte - PM05-PR05 </t>
  </si>
  <si>
    <t xml:space="preserve">Suspensión de contratos </t>
  </si>
  <si>
    <t>Mensual</t>
  </si>
  <si>
    <t>Realizar la verificación de los requisitos del 10% de las inscripciones mensuales realizadas en la base de datos de exceptuados</t>
  </si>
  <si>
    <t xml:space="preserve">Tabla en excel con la realización de la verificación de los requisitos </t>
  </si>
  <si>
    <t>Restricción de los usuarios autorizados para la verificación de requisitos e ingreso de solicitudes al sistema</t>
  </si>
  <si>
    <t>La NO aplicación del Procedimiento PM05-PR18 "Procedimiento de los cursos de pedagogía por infracción a las normas de tránsito y transporte"</t>
  </si>
  <si>
    <t>Mayor cantidad de vehículos transitando por la ciudad en horario restringido</t>
  </si>
  <si>
    <t>Autorización de la inscripción en la base de datos de exceptuados por parte de un solo funcionario de la DSC</t>
  </si>
  <si>
    <t>Falta de autencidad en documentos presentados por los ciudadanos para solicitar la inscripción</t>
  </si>
  <si>
    <t>Amiguismo.</t>
  </si>
  <si>
    <t xml:space="preserve">Pérdida  de la imagen, la credibilidad, la transparencia y la probidad de la Entidad.  </t>
  </si>
  <si>
    <t xml:space="preserve">Utilización indebida de la información privilegiada. </t>
  </si>
  <si>
    <t xml:space="preserve">Afectación de recursos público. </t>
  </si>
  <si>
    <t xml:space="preserve">Tráfico de influencias. </t>
  </si>
  <si>
    <t xml:space="preserve">Hallazgos administrativos. </t>
  </si>
  <si>
    <t xml:space="preserve">Afectación en el cumplimiento de las funciones de la Entidad. </t>
  </si>
  <si>
    <t xml:space="preserve">Pérdida  de la imagen de la Entidad,  la credibilidad, la transparencia y la probidad de de los funcionarios.  </t>
  </si>
  <si>
    <t xml:space="preserve">Cohecho. </t>
  </si>
  <si>
    <t xml:space="preserve">Afectación de recursos públicos. </t>
  </si>
  <si>
    <t>No reportar intencionalmente al área competente  la información para adelantar las investigaciones  administrativas a las empresas de transporte público a que haya lugar</t>
  </si>
  <si>
    <t>Emitir conceptos técnicos y/o autorizar implementación de señalización sin el cumplimiento de requisitos en favor  de terceros</t>
  </si>
  <si>
    <t>Afectación de la imagen institucional</t>
  </si>
  <si>
    <t>Aplicación de los procedimientos asociados con el riesgo, así:
PM04-PR02
Autorización de implementación de señalización por terceros.
PM04-PR11
Atención de 
solicitudes en materia de señalización
PM04-PR12
Emitir concepto a propuestas técnicas  de proyectos de diseño de señalización.
PM04-PR13
Verificación técnica de  implementación diseño de señalización por terceros.
PM04-PR15
Elaboración y actualización de diseños de señalización.</t>
  </si>
  <si>
    <t>Trafico de influencias</t>
  </si>
  <si>
    <t>Investigaciones disciplinarias</t>
  </si>
  <si>
    <t>Bajos estandares eticos</t>
  </si>
  <si>
    <t>Cohecho</t>
  </si>
  <si>
    <t>Deficiencia en la apropiación en la gestion del procedimiento</t>
  </si>
  <si>
    <t>Ivestigaciones disciplinarias</t>
  </si>
  <si>
    <t>Utilización indebida de información priviligedia</t>
  </si>
  <si>
    <t>Elaborar estudios previos para procesos de contratación de señalización en beneficio
propio o de terceros</t>
  </si>
  <si>
    <t>Sanciones disciplinarias</t>
  </si>
  <si>
    <t>Aplicación del procedimiento asociado
con el riesgo, así:
PM04-PR13
Verificación técnica de  implementación diseño de señalización por terceros</t>
  </si>
  <si>
    <t>Estudios previos o de factibilidad superficiales</t>
  </si>
  <si>
    <t xml:space="preserve">Pliegos de condiciones hechos a la medida de una firma particular </t>
  </si>
  <si>
    <t xml:space="preserve">Adendas que cambien condiciones generales del proceso para favorecer a grupos interesados </t>
  </si>
  <si>
    <t>Amigismo y clientelismo</t>
  </si>
  <si>
    <t>Amiguismo</t>
  </si>
  <si>
    <t>Emitir conceptos técnicos de semaforización sin el cumplimiento de requisitos en favor  de terceros</t>
  </si>
  <si>
    <t>Aplicación del procedimiento asociado
con el riesgo, así:
PM04-PR07
Modificación y optimización del planeamiento semafórico
PM04-PR14
Gestión al matenimiento preventivo del sistema de semaforización
PM04-PR17
Gestión al mantenimiento correctivo del sistema de semaforización</t>
  </si>
  <si>
    <t xml:space="preserve"># de resoluciones revisadas / # resoluciones </t>
  </si>
  <si>
    <t>Correos o evidencias de notificación</t>
  </si>
  <si>
    <t>Voluntad del servidor público de beneficiar a un tercero o a si mismo</t>
  </si>
  <si>
    <t>Investigaciones y sanciones disciplinarias</t>
  </si>
  <si>
    <t>Permanente</t>
  </si>
  <si>
    <t>DIRECCIÓN ADMINISTRATIVA Y FINANCIREA / SUBDIRECCIÓN ADMINISTRATIVA</t>
  </si>
  <si>
    <t>Pérdida de imagen institucional</t>
  </si>
  <si>
    <t>Investigaciones administrativas y disciplinarias.</t>
  </si>
  <si>
    <t xml:space="preserve">Concentración de poder, </t>
  </si>
  <si>
    <t>Celebrar contratos omitiendo requisitos legales y/o del procedimiento para favorecimiento de un tercero.</t>
  </si>
  <si>
    <t xml:space="preserve">Investigaciones y sanciones legales, administrativas y disciplinarias, multas, </t>
  </si>
  <si>
    <t>Monitoreo de los requisitos legales y/o de procedimiento contralos requisitos inherentes a cada contrato</t>
  </si>
  <si>
    <t>extralimitación de funciones, ausencia o debilidad de procesos y procedimientos.</t>
  </si>
  <si>
    <t>incumplimiento de las obligaciones contractuales.</t>
  </si>
  <si>
    <t xml:space="preserve">amiguismo y clientelismo, </t>
  </si>
  <si>
    <t>bajos estándares éticos, tráfico de influencias.</t>
  </si>
  <si>
    <t>Pérdida, alteración, ausencia, y retardo intencional de la documentación precontractual y contractual.</t>
  </si>
  <si>
    <t xml:space="preserve">Investigaciones y sanciones legales, administrativas y disciplinarias, </t>
  </si>
  <si>
    <t>Monitoreo y control de los prestamos realizados a los usuarios tanto externos como internos.</t>
  </si>
  <si>
    <t xml:space="preserve">falta de información derivada de los documentos, </t>
  </si>
  <si>
    <t>reprocesamiento de la información.</t>
  </si>
  <si>
    <t>Realizar la representación extrajudicial y judicial de la Entidad sin la correspondiente defensa técnica y material, para favorecimiento de un tercero.</t>
  </si>
  <si>
    <t xml:space="preserve">Investigaciones y sanciones legales, administrativas y disciplinarias,  </t>
  </si>
  <si>
    <t>Sensibilizar a los funcionarios y contratistas de la Dirección de Asuntos Legales que hacen parte del Grupo de Representación Judicial, frente a las consecuencias jurídicas, disciplinarias y fiscales de una inadecuada defensa técnica que lleve a la pérdida de procesos judiciales por parte de la SDM</t>
  </si>
  <si>
    <t>pérdida de demandas y tutelas</t>
  </si>
  <si>
    <t>Utilizacion indebida de la informacion Institucional</t>
  </si>
  <si>
    <t>Expedición de certificaciones contractuales alteradas en beneficio de un tercero</t>
  </si>
  <si>
    <t>Realizar mesas de trabajo, por medio de las cuales se pueda diagnosticar las necesidades que tiene la Dirección de asuntos Legales, en cuanto a control y seguridad de la información.</t>
  </si>
  <si>
    <t>Perdida de la Información</t>
  </si>
  <si>
    <t>Sanciones por parte de las entidades de control</t>
  </si>
  <si>
    <t>Cumplimiento en la ejecución de los procedimientos PA01-PR12, 13, 14 y 20</t>
  </si>
  <si>
    <t xml:space="preserve">Semestral </t>
  </si>
  <si>
    <t>Formatos asociados a los procedimientos.
Memorandos
Correos Electrónicos
Denuncias de pérdida</t>
  </si>
  <si>
    <t xml:space="preserve">Subdirector administrativo </t>
  </si>
  <si>
    <t xml:space="preserve">Ausencia o debilidad de procesos y procedimientos para la gestion </t>
  </si>
  <si>
    <t>Procesos disciplinarios, fiscales y penales</t>
  </si>
  <si>
    <t>Clientelismo</t>
  </si>
  <si>
    <t xml:space="preserve">Concentración de poder </t>
  </si>
  <si>
    <t>Concentración de poder</t>
  </si>
  <si>
    <t>Pérdida de la integridad de la información</t>
  </si>
  <si>
    <t xml:space="preserve">Seguimiento mensual al control de préstamo de documentos del Archivo Central de la SDM  </t>
  </si>
  <si>
    <t>Registro mensual de préstamo de documentos
Correos Electrónicos
Denuncias de pérdida</t>
  </si>
  <si>
    <t>(No de seguimientos realizados /No de seguimientos programados)*100</t>
  </si>
  <si>
    <t>Investigaciones administrativas, fiscales y disciplinarias</t>
  </si>
  <si>
    <t xml:space="preserve">Clientelismo, Tráfico de influencias </t>
  </si>
  <si>
    <t>Bajos estándares éticos</t>
  </si>
  <si>
    <t xml:space="preserve">Investigaciones disciplinarias, civiles, penal y fiscales </t>
  </si>
  <si>
    <t>JEFE DEL AREA</t>
  </si>
  <si>
    <t xml:space="preserve">Reprocesos </t>
  </si>
  <si>
    <t>PV01 CONTROL Y EVALUACIÓN D ELA GESTIÓN</t>
  </si>
  <si>
    <t>Bajos estándares éticos.</t>
  </si>
  <si>
    <t>Tráfico de Influencias</t>
  </si>
  <si>
    <t>Negligencia en la custodia</t>
  </si>
  <si>
    <t>Inadecuadas medidas de seguridad para el acceso a archivos de información física y/o en medios digitales</t>
  </si>
  <si>
    <t>Pérdida o alteración  de documentos y/o información (Posibilidad de que se extravíen o sean destruidos total o parcialmente) que soportan las auditorías, informes y/o seguimientos en beneficio propio o a favor de un tercero</t>
  </si>
  <si>
    <t>Sensibilización a los integrantes de las oficina de la importancia de la custodia de los documentos que genera la dependencia por el valor probatorio de los mismos.</t>
  </si>
  <si>
    <t>Revisión periódica del contenido de la carpeta compartida donde se archivan de manera digital los documentos  de la OCI</t>
  </si>
  <si>
    <t>Socialización del Código de Ética de la SDM a los servidores de la OCI</t>
  </si>
  <si>
    <t>anual</t>
  </si>
  <si>
    <t>Realizar jornadas de sensibilización a los servidores de la OCI sobre la importancia de la adecuada custodia de la información almacenada en la oficina.</t>
  </si>
  <si>
    <t>Registro de asistencia y Acta reunión de seguimiento al PAAI de la OCI.</t>
  </si>
  <si>
    <t>Jefe de la OCI</t>
  </si>
  <si>
    <t>(No de servidores socializados sobre la importancia de la adecuada custodia de la información almacenada en la OCI/ total de servidores de la OCI)*100</t>
  </si>
  <si>
    <t>Revisar el contenido de la carpeta compartida donde se archivan de manera digital los documentos  de la OCI</t>
  </si>
  <si>
    <t>Carpeta compartida donde se archivan de manera digitales los documentos  de la OCI actualizada.</t>
  </si>
  <si>
    <t>Se realizará  jornada de socialización sobre el Código de Ética de la SDM</t>
  </si>
  <si>
    <t>(No de servidores socializados sobre el Código de Ética/ total de servidores de la OCI)*100</t>
  </si>
  <si>
    <t>Deficiencia en los controles  a los informes de auditoría, evaluaciones y/o seguimientos que reflejen  la  no conformidad  observada de acuerdo con las evidencias recolectadas.</t>
  </si>
  <si>
    <t>Tráfico de influencias</t>
  </si>
  <si>
    <t>Abuso de autoridad</t>
  </si>
  <si>
    <t>Manipulación de muestreos</t>
  </si>
  <si>
    <t>Descripción de situaciones en los informes que no reflejen  la  no conformidad  observada en la auditoria, informes y/o seguimientos en beneficio propio o a favor de un tercero</t>
  </si>
  <si>
    <t>Revisión de los informes de auditoria, evaluaciones y/o seguimientos  por el Jefe de la OCI (Verificar que los hallazgos estén debidamente soportados)</t>
  </si>
  <si>
    <t>Revisión de los resultado de listas de verificación  del ejercicio auditor e implementar acciones de mejora</t>
  </si>
  <si>
    <t>Socialización de la aplicación de los PV01-PR02 Procedimiento de Auditoría Interna y PV01-PR03 Procedimiento para la Evaluación del Sistema de Control Interno en la entidad.</t>
  </si>
  <si>
    <t>Se Aplica sistemáticamente las actividades 22 y 23 "Revisar informe" del procedimiento PV01-PR02 y actividades 11 y 12 del procedimiento PV01-PR03</t>
  </si>
  <si>
    <t>Correos electrónicos e informes de auditoría ,  evaluación y seguimiento  aprobados</t>
  </si>
  <si>
    <t xml:space="preserve">(Número de informes revisados y aprobados que cumplen requisitos de conformidad con criterios de auditoria / Total informes efectuados) * 100 
</t>
  </si>
  <si>
    <t>Realizar  jornada de socialización sobre el Código de Ética de la SDM</t>
  </si>
  <si>
    <t>Registro de asistencia</t>
  </si>
  <si>
    <t>(No de servidores de la OCI socializados sobre el Código de Ética/ total de servidores de la OCI)*100</t>
  </si>
  <si>
    <t>Según programación auditorías SIG</t>
  </si>
  <si>
    <t>Con base en los resultados de las encuestas del ejercicio auditor evaluar  competencias del equipo auditor.</t>
  </si>
  <si>
    <t>Evidencias de las  acciones de mejora a implementadas producto del informe de análisis de los resultados de las encuestas.</t>
  </si>
  <si>
    <t>(Acciones de mejora  implementadas producto del informe de análisis de los resultados de las encuestas/ Acciones formuladas)*100.</t>
  </si>
  <si>
    <t>De acuerdo 
a las modificaciones de los mismos</t>
  </si>
  <si>
    <t>Realizar Jornada de sensibilización de procedimientos PV01-PR02 y PV01-PR03 al grupo auditor, señalando la importancia de los principios de la auditoría y retroalimentación de los resultados de los ejercicios de auditoría y evaluación.</t>
  </si>
  <si>
    <t>Registro de socialización (Presentación y listado de asistencia).</t>
  </si>
  <si>
    <t>(No de servidores de la OCI socializados en el PV01-PR02 y PV01-PR03 / total de servidores de la OCI)*100</t>
  </si>
  <si>
    <t xml:space="preserve"> Recibir dádivas </t>
  </si>
  <si>
    <t>Falta de un protocolo de protección a la identidad del denunciante auditor</t>
  </si>
  <si>
    <t xml:space="preserve">Desconocimiento de los delitos tipificados como de corrupción en la Ley </t>
  </si>
  <si>
    <t>No reportar posibles actos de corrupción e irregularidades que haya encontrado en el ejercicio de sus funciones, en beneficio propio o a favor de un tercero</t>
  </si>
  <si>
    <t>Realizar una jornada de sensibilización de procedimientos PV01-PR02 y PV01-PR03 al grupo auditor, señalando la importancia de los principios de la auditoría y retroalimentación de los resultados de los ejercicios de auditoría y evaluación.</t>
  </si>
  <si>
    <t>Registro de asistencias</t>
  </si>
  <si>
    <t>Realizar  jornada de socialización sobre  Política para la adminidtración de riesgos  de la SDM haciendo enfoque en los de corrupción.</t>
  </si>
  <si>
    <t>(No de servidores de la OCI socializados sobre  Política para la adminidtración de riesgos/ total de servidores de la OCI)*100</t>
  </si>
  <si>
    <t>Realizar  jornada de socialización sobre los delitos tipificados como de corrupción en la Ley  y la obligación de reportarlos.</t>
  </si>
  <si>
    <t>(No de servidores de la OCI socializados sobre los delitos tipificados como de corrupción en la Ley  / total de servidores de la OCI)*100</t>
  </si>
  <si>
    <t xml:space="preserve">Utilización indebida de la información oficial privilegiada en el desarrollo de las auditorías y evaluaciones realizadas, en beneficio propio o a favor de un tercero
</t>
  </si>
  <si>
    <t>Acceso no controlado a la información privilegiada</t>
  </si>
  <si>
    <t>Desconocimiento y control de las políticas de manejo y seguridad de la información.</t>
  </si>
  <si>
    <t>Socialización de la politica de seguridad de la información a los servidores de la OCI</t>
  </si>
  <si>
    <t>Socialización a los servidores de la OCI de los delitos tipificados como de corrupción en la Ley  y la obligación de reportarlos.</t>
  </si>
  <si>
    <t>(No de servidores de la OCI socializados sobre la politica de seguridad de la información   / total de servidores de la OCI)*100</t>
  </si>
  <si>
    <t>Realizar  jornada de socialización sobre la politica de seguridad de la información a los servidores de la OCI</t>
  </si>
  <si>
    <t>Actos malintencionados de terceros</t>
  </si>
  <si>
    <t>Injerencia irregular de la  alta dirección o de un externo en el programa anual de auditorías  internas PAAI, en beneficio propio o a favor de un tercero</t>
  </si>
  <si>
    <t>Gestionar la socialización del Código de Ética de la SDM al comité de control interno y calidad</t>
  </si>
  <si>
    <t>Socializar el  PV01-PR01 Procedimiento Formulación y Aprobación del Programa
Anual de Auditorías Internas - PAAI en comité de control interno y calidad</t>
  </si>
  <si>
    <t>Presentación  del PAAI de la OCI de la vigencia ante del comité de control interno y calidad, para su aprobación.</t>
  </si>
  <si>
    <t>Registro de asistencia y Acta de comité</t>
  </si>
  <si>
    <t>(No de  Directivos  de la SDM socializados  / total de  Directivos  de la SDM)*100</t>
  </si>
  <si>
    <t>Realizar socialización del  PV01-PR01 Procedimiento Formulación y Aprobación del Programa
Anual de Auditorías Internas - PAAI en comité de control interno y calidad</t>
  </si>
  <si>
    <t>(No de  Directivos  de la SDM socializados sobre el procedimiento / total de  Directivos  de la SDM)*100</t>
  </si>
  <si>
    <t>Realizar presentación del PAAI de la OCI</t>
  </si>
  <si>
    <t>Registro de socialización, PAAI y Acta de comité</t>
  </si>
  <si>
    <t>Desconocimiento de los Requisitos Contractuales</t>
  </si>
  <si>
    <t>Vincular personas en los contratos u OPS sin formación o experiencia, en beneficio propio o a favor de un tercero</t>
  </si>
  <si>
    <t>Socialización del Código de Ética de la SDM al jefe de la OCI y ordenador del Gasto respectivo.</t>
  </si>
  <si>
    <t>Socialización del Manual de funciones, Manual de Contratación y Decreto 567 de 2006 en lo relacionado con la OCI, al jefe de la OCI y ordenador del Gasto respectivo.</t>
  </si>
  <si>
    <t>Realizar  jornada de socialización sobre el Código de  Código de Ética  de la SDM al jefe de la OCI y ordenador del Gasto respectivo.</t>
  </si>
  <si>
    <t xml:space="preserve">Registro de asistencia </t>
  </si>
  <si>
    <t>(No de  Directivos  de la SDM socializados sobre el Código de Ética  y  Buen Gobierno/ total de  Directivos  de la SDM)*100</t>
  </si>
  <si>
    <t>Realizar  jornada de socialización sobre el Manual de funciones, Manual de Contratación y Decreto 567 de 2006 en lo relacionado con la OCI, al jefe de la OCI y ordenador del Gasto respectivo.</t>
  </si>
  <si>
    <t>Posibles sanciones disciplinarias y penales</t>
  </si>
  <si>
    <t>Reprocesos - Reconstrucción de documentos</t>
  </si>
  <si>
    <t>Imposibilidad de poner en conocimiento al dueño del proceso el resultado de las auditorías, informes y/o seguimientos para la implementación de correcciones y acciones correctivas</t>
  </si>
  <si>
    <t>Afectación negativa de la imagen de la OCI.</t>
  </si>
  <si>
    <t>Reprocesos</t>
  </si>
  <si>
    <t>Inoportunidado y/o imposibilidad de   implementación de correcciones y/o acciones correctivas</t>
  </si>
  <si>
    <t>Detrimento Patrimonial.</t>
  </si>
  <si>
    <t>Posibles sanciones  disciplinarias y penales (Omisión del cumplimiento del Art. 9 Ley 1474 de 2011 y el Art. 231, Decreto  019 de 2012)</t>
  </si>
  <si>
    <t>Impunidad</t>
  </si>
  <si>
    <t>Afectación negativa de la imagen institucional</t>
  </si>
  <si>
    <t>Posibles sanciones  disciplinarias y penales (omisión del cumplimiento del Art. 9 Ley 1474 de 2011 y el Art. 231, Decreto  019 de 2012)</t>
  </si>
  <si>
    <t>Desmotivación en el equipo de trabajo</t>
  </si>
  <si>
    <t>Posibles sanciones disciplinarias y penales (omisión del cumplimiento del Art. 9 Ley 1474 de 2011 y el Art. 231, Decreto  019 de 2012)</t>
  </si>
  <si>
    <t>Subdirector financiero y equipo operativo</t>
  </si>
  <si>
    <t>Manipulación indebida de perfiles de acceso y claves de sistemas de información</t>
  </si>
  <si>
    <t>Ordenar en provecho propio o de un tercero la entrega irregular de vehículos inmovilizados por infracciones a las normas de tránsito y/o de transporte público. 
(SCT)</t>
  </si>
  <si>
    <t>Incumplimiento intencional del procedimiento y/o aprovechamiento  de falencias que se presenten en la aplicación del mismo</t>
  </si>
  <si>
    <t>Investigaciones disciplinarias, penal y fiscales</t>
  </si>
  <si>
    <t xml:space="preserve">Falta de Políticas de custodia y almacenamiento de las licencias de conducción suspendidas o canceladas. </t>
  </si>
  <si>
    <t xml:space="preserve">Custodiar las licencias de conducción en cajillas de seguridad </t>
  </si>
  <si>
    <t>No contar con los recursos (humanos, tecnológicos y técnicos) para cumplir con el procedimiento establecido.</t>
  </si>
  <si>
    <t>Perdida de imagen institucional.</t>
  </si>
  <si>
    <t>Acceso limitado en el área de archivo donde se encuentran las licencias de conducción</t>
  </si>
  <si>
    <t>No contar con un  espacio físico para la custodia y el almacenamiento de las licencias de conducción suspendidas o canceladas .</t>
  </si>
  <si>
    <t>Insatisfacción del usuario - Demandas.</t>
  </si>
  <si>
    <t>Insuficiencia de recurso humano idóneo que permita cumplir con los procedimientos establecidos y con los términos procesales.</t>
  </si>
  <si>
    <t>Investigaciones disciplinarias, penales y fiscales</t>
  </si>
  <si>
    <t>Parametrizando el sistema SICON para que genere la Audiencia dentro de los términos establecidos en el Articulo 136 del código nacional de tránsito</t>
  </si>
  <si>
    <t>Pérdida intencional de expedientes que contienen: las investigaciones administrativas por violación a las normas de transporte, los procesos contravencionales por violación a las normas de tránsito</t>
  </si>
  <si>
    <t>Seguimiento y control a los términos procesales en el sistema de información y/o Base de Datos</t>
  </si>
  <si>
    <t>Registro indebido e intencional de la información (archivo físico o sistema de información) que sirve para cumplir con el objetivo de la investigación, tales como: informes de infracción, ordenes de comparendos</t>
  </si>
  <si>
    <t>Entrega tardía de manera intencional de los expedientes que contienen las investigaciones administrativas por violación a las normas de transporte o de los procesos contravencionales por violación a las normas de tránsito, que permitan resolver oportunamente los recursos de apelación interpuestos.</t>
  </si>
  <si>
    <t>Detrimento patrimonial para la SDM.</t>
  </si>
  <si>
    <t>No gestionar o entorpecer el proceso de cobro Coactivo  de forma dolosa.</t>
  </si>
  <si>
    <t>Prescripción del derecho a ejercer la acción de cobro o pérdida de fuerza ejecutoria de los actos administrativos</t>
  </si>
  <si>
    <t>Abstenerse de forma indebida de realizar un reporte negativo ante centrales de riesgos o modificarlo por uno positivo cuando el deudor está en mora</t>
  </si>
  <si>
    <t>Reducir las probabilidades de recuperación de la obligación a través de la no aplicación de los mecanismos de presion que constituyen las centrales de riesgo</t>
  </si>
  <si>
    <t>PM03-C REGULACIÓN Y CONTROL</t>
  </si>
  <si>
    <t>Ausencia de valores éticos en la gestión pública.</t>
  </si>
  <si>
    <t>Investigaciones y sanciones</t>
  </si>
  <si>
    <t>SOCIALIZACIÓN DEL PROCEDIMIENTO DE ESTUDIOS</t>
  </si>
  <si>
    <t>SIN INICIAR</t>
  </si>
  <si>
    <t>EQUIPO OPERATIVO SIG DEL PROCESO</t>
  </si>
  <si>
    <t>N° de Socializaciones realizadas /N° de Socializaciones programadas</t>
  </si>
  <si>
    <t>No aplicación de los controles en los procesos.</t>
  </si>
  <si>
    <t>Lesión de los intereses de una entidad</t>
  </si>
  <si>
    <t>Estudios manipulados por personal interesado</t>
  </si>
  <si>
    <t>Intereses personales por encima de los Institucionales que lleven a recibir dádivas o sobornos</t>
  </si>
  <si>
    <t>Favorecimiento a terceros  en 
el desarrollo de estudios y estructuración de
procesos de contratación dirigidos, que limiten el beneficio general.</t>
  </si>
  <si>
    <t xml:space="preserve">Aplicación del procedimiento asociado
con el riesgo: PM04-PR03 "Revisión y
Tránsito (ET) de demanda y de atención
de usuarios (EDAU) que trata el decreto
596 de 2007
</t>
  </si>
  <si>
    <t>PV02 CONTROL DISCIPLINARIO</t>
  </si>
  <si>
    <t>Utilizacion de informacion reservada para favorecimiento de un tercero</t>
  </si>
  <si>
    <t>Utilizacion de la información en contra de la Entidad</t>
  </si>
  <si>
    <t>Realizar socializaciones en las cuales se exponga la importancia de la documentacion manejada al interior del proceso y el cuidado que se debe tener de la misma.</t>
  </si>
  <si>
    <t>Extralimitación de funciones.</t>
  </si>
  <si>
    <t>Intereses indebidos en la celebración de contratos.</t>
  </si>
  <si>
    <t>Socialización y Aplicación del Procedimiento PE01-PR10</t>
  </si>
  <si>
    <t>Socialización del Código de ética de la entidad</t>
  </si>
  <si>
    <t>Actas y listas de asistencia, presentación</t>
  </si>
  <si>
    <t xml:space="preserve">Actas y/o lista de asistencia y/o correos electrónicos </t>
  </si>
  <si>
    <t>Subsecretarios de la entidad</t>
  </si>
  <si>
    <t>#mesas de seguimiento realizadas/#mesas de seguimiento programadas</t>
  </si>
  <si>
    <t xml:space="preserve">Investigaciones administrativas, fiscales y penales </t>
  </si>
  <si>
    <t>Aplicar lo establecido  en los Procedimientos PA03-PR22-Procedimiento Estructuracion Financiera en los procesos Contractuales y PA03-PR25 Procedimiento verificacion financiera y evaluacion economica en los procesos contractuales.</t>
  </si>
  <si>
    <t>Aplicar la Resolucion  095 de 2017 por la cual se adopta el codigo de Etica de la entidad la Secretaria Distrital de Movilidad y se modifica la resolucion 649.</t>
  </si>
  <si>
    <t>Efectuar socializacion de los  Procedimiento  PA03-PR 22  Estructuracion Financiera  y  PA03-PR25 Verificacion financiera y evaluacion economica-a los funcionarios de la Subdireccion Financiera encargados de realizar dichas actividades
Semestral</t>
  </si>
  <si>
    <t>Lista de asistencia</t>
  </si>
  <si>
    <t>2 socializaciones</t>
  </si>
  <si>
    <t>Dar a conocer la resolucion 095 de 2017 a los funcionarios de la Subdireccion Financiera encargados de la elaboracion de las estructuracion financiera y verificacion financiera y evaluacion en los procesos contractuales  y codigo del buen gobierno al Subdirector Financiero
Semestral</t>
  </si>
  <si>
    <t>1 socialización</t>
  </si>
  <si>
    <t>Manipulacion de la informacion sobre tramites de cuentas,ordenes de pago y registros presupuestales para  beneficio propio o de un tercero</t>
  </si>
  <si>
    <t>Efectuar seguimiento a las cuentas radicadas segun Lo establecido en el  PA03-PR04 Trámites órdenes de pago y relación de autorización  asi mismo efectuar revision y verificacion a los CRP generados en el aplicativo segun lo establecido en el procedimiento  PA03-PR03 Procedimiento para la expedición de certificados de registros presupuestales</t>
  </si>
  <si>
    <t>Utilizar la herramienta del  Aplicativo PREDIS en la elaboracion de  (disponibilidades y registros)</t>
  </si>
  <si>
    <t>Utilizar la herramienta  del  Aplicativo OPGET en la elaboracion de las  (ordenes  de pago)</t>
  </si>
  <si>
    <t>Efectuar socializacion de los  procedimientos  a los funcionarios de la Subdireccion Financiera. Encargado de la elaboracion de las ordenes de pago y CRP
Semestral</t>
  </si>
  <si>
    <t>Efectuar socializacion de la   cartilla de predis a los funcionarios de la Subdireccion Financiera.encargados de la expedicion  de Los CDP Y CRP
Semestral</t>
  </si>
  <si>
    <t>Dar a conocer la resolucion 095 de 2017 a los funcionarios de la Subdireccion Financiera encargados de la elaboracion de las ordenes de pago y CRP y codigo del buen gobierno al Subdirector Financiero semestral</t>
  </si>
  <si>
    <t>Alteración de las cifras de los estados financieros, para beneficio propio o de un tercero</t>
  </si>
  <si>
    <t>Aplicar  Lo establecido en el procedimiento documentado y publicado PA03-PR011- Procedimiento estados contables</t>
  </si>
  <si>
    <t>Aplicar lo establecido en el  Manual de políticas contables como herramienta que facilita la preparacion y presentacion dela informacion financiera,su interpretacion y comparacion para efectos de control administrativo financiero y fiscal</t>
  </si>
  <si>
    <t xml:space="preserve"> Efectuar socializacion a los funcionarios encargados de la consilidacion de la informacion Semestral</t>
  </si>
  <si>
    <t>Dar a conocer la resolucion 095 de 2017 a los funcionarios de la Subdireccion Financiera encargados de la consolidacion de la informacion  y codigo del buen gobierno al Subdirector Financiero semestral</t>
  </si>
  <si>
    <t>Informe semestral de arqueo de las cajas menores</t>
  </si>
  <si>
    <t xml:space="preserve">Entrega de material reciclabe generado por la SDM, en benefio propio o de un tercero </t>
  </si>
  <si>
    <t xml:space="preserve">Investigacines por Inadecuada disposición final del material </t>
  </si>
  <si>
    <t xml:space="preserve">Detrimiento patrimonial </t>
  </si>
  <si>
    <t>Sanciones administrativas o disciplinarias</t>
  </si>
  <si>
    <t xml:space="preserve"> Acuerdo de corresposabilidad con una organización recicladora habilitada por la Unidad Administrativa Especial de Servicios Publicos (UAESP)</t>
  </si>
  <si>
    <t xml:space="preserve">Planillas de control de peso del material entregado </t>
  </si>
  <si>
    <t xml:space="preserve">Certificados de disposición fnal de material entregado </t>
  </si>
  <si>
    <t xml:space="preserve">Anual </t>
  </si>
  <si>
    <t>Realizar acuerdo de corresposabilidad con una organización recicladora habilitada por la Unidad Administrativa Especial de Servicios Publicos (UAESP)</t>
  </si>
  <si>
    <t xml:space="preserve">Acuerdo de coresponsabilidad suscrito entre las partes </t>
  </si>
  <si>
    <t xml:space="preserve">Subdirector Administrativo </t>
  </si>
  <si>
    <t xml:space="preserve">Acuerdo suscrito </t>
  </si>
  <si>
    <t xml:space="preserve">Mensual </t>
  </si>
  <si>
    <t xml:space="preserve">Se diligencia la planilla por parte de la empresa que aplicará la disposición final del material entregado </t>
  </si>
  <si>
    <t xml:space="preserve">planillas de control de peso del material </t>
  </si>
  <si>
    <t>Numero de entregas/ Numero de planillas</t>
  </si>
  <si>
    <t>semestral</t>
  </si>
  <si>
    <t xml:space="preserve">La empresa recicladora remite certificado de disposición final a la SDM </t>
  </si>
  <si>
    <t xml:space="preserve">certificado de disposición final </t>
  </si>
  <si>
    <t xml:space="preserve">Numero de certificados de disposición final/ numero de entregas realizadas </t>
  </si>
  <si>
    <t>Subdirector Administrativo</t>
  </si>
  <si>
    <t xml:space="preserve">
Ingresos, egresos y traslados del almacén</t>
  </si>
  <si>
    <t>Profesional  Universitario SA</t>
  </si>
  <si>
    <t xml:space="preserve"> #informes de cierre contable/# meses del año</t>
  </si>
  <si>
    <t xml:space="preserve">Revisión de elementos recibidos a cargo de los funcionarios 
Toma fisica de inventarios </t>
  </si>
  <si>
    <t xml:space="preserve">Formato inventario de Bienes </t>
  </si>
  <si>
    <t>Profesional universitario de la SA</t>
  </si>
  <si>
    <t xml:space="preserve">Informa anual de toma fisica de inventarios </t>
  </si>
  <si>
    <t xml:space="preserve">Deficiencia en la vigilancia  física sobre los documentos que ingresan  a la oficina con destino a  los expedientes. </t>
  </si>
  <si>
    <t xml:space="preserve">Se establece un libro de control en donse se radican los documentos que se reciben en la dependencia con destino a los expedientes, por parte de cada uno de los profesionales del area. </t>
  </si>
  <si>
    <t>Sensibilizar al equipo de trabajo acerca de la utilizacion del control establecido y la responsabilidad del equipo respecto a los documentos que forman parte de los expedientes</t>
  </si>
  <si>
    <t xml:space="preserve">Acta se asistencia a reuniones  y libro de registro </t>
  </si>
  <si>
    <t xml:space="preserve">participacion del 100%  los miembros de la OCD  en las reuniones. </t>
  </si>
  <si>
    <t xml:space="preserve">Falta de control sobre la documentacion que va con destino al expediente disciplinario,  en la entrega del profesional del area al auxiliar. </t>
  </si>
  <si>
    <t xml:space="preserve">Digitalizacion de los expedientes con miras a tener la copia ordenada por ley de cada pieza procesal tal como lo ordenó el legislador. </t>
  </si>
  <si>
    <t xml:space="preserve">Subir a laserfiche el esacneo de los expedientes </t>
  </si>
  <si>
    <t>Listado de  procesos escaneados para el periodo correspondiente en el LASERFICHE</t>
  </si>
  <si>
    <t xml:space="preserve">No. Procesos escaneadoss/ No. Prcesos activos </t>
  </si>
  <si>
    <t xml:space="preserve">planillas de correspondencia </t>
  </si>
  <si>
    <t xml:space="preserve">No. De  documentos entregados / No. De docuementos registrados en la planillas de correspondenica </t>
  </si>
  <si>
    <t xml:space="preserve">Falta de  compromiso con el tema del respeto de la reserva sumarial. </t>
  </si>
  <si>
    <t>VIOLACION DE LA RESERVA SUMARIAL EN  BENEFICIO PROPIO O DE UN TERCERO</t>
  </si>
  <si>
    <t xml:space="preserve">Actas de reservas de la informacion  para los funcionarios de la OCD. </t>
  </si>
  <si>
    <t xml:space="preserve">Sensibilizar al equipo de trabajo, respecto a la importancia de la información contendida en cada expediente a efecto de lo cual la Jefe del Area en las reuniones  del equipo pone de presente la importancia del tema. </t>
  </si>
  <si>
    <t>Listado de asistencia a reuniones</t>
  </si>
  <si>
    <t xml:space="preserve">El 100% de equipo participando de las reuniones celebradas en la Oficina </t>
  </si>
  <si>
    <t xml:space="preserve">Violación a los pilares que deben regir el proceso Disciplinario. </t>
  </si>
  <si>
    <t>Constancia acerca de Informacion de reserva de los procesos disciplinarios (sujetos procesales y declarantes).</t>
  </si>
  <si>
    <t xml:space="preserve">Compromiso de los profesionales de informar a los comparencientes a las diferentes diligencias de la "reserva sumarial " que cobija el proceso disciplinario </t>
  </si>
  <si>
    <t>Actas de reserva sumariall de todos las personas que componen el equipo de la OCD</t>
  </si>
  <si>
    <t xml:space="preserve">100% de servidores con actas de reserva sumarial firmadas </t>
  </si>
  <si>
    <t xml:space="preserve">Actas de diligencia con la advertencia  de la reserva sumarial de los asuntos disciplinarios </t>
  </si>
  <si>
    <t xml:space="preserve">100% de las actas de diiligencia con la advertencia enunciada </t>
  </si>
  <si>
    <t>os documentos que ingresan a la dependencia son entregados a cada profesional a través de planilla de correspondencia</t>
  </si>
  <si>
    <t>Firma de cada receptor de documentos en la planillas respectivas y la radicacion en el libro de control</t>
  </si>
  <si>
    <t>Pérdida de credibilidad y confianza en las actuaciones de la dependencia</t>
  </si>
  <si>
    <t>Inadecuado manejo de la informacion de cada expediente por parte de los sujetos procesales</t>
  </si>
  <si>
    <t>Direccionar la ejecución de los proyectos para beneficio propio o de terceros</t>
  </si>
  <si>
    <t>Irregularidades en los productos  y/o servicios entregados</t>
  </si>
  <si>
    <t>Contratación direccionada</t>
  </si>
  <si>
    <t>Surgimiento de Nepotismo y recibimiento de dadivas</t>
  </si>
  <si>
    <t>Socializar los Acuerdos, Compromisos y Protocolos Éticos</t>
  </si>
  <si>
    <t>ANUAL</t>
  </si>
  <si>
    <t>SOCIALIZACIÓN DE LOS ACUERDOS, COMPROMISOS Y PROTOCOLO ÉTICOS</t>
  </si>
  <si>
    <t>Uso indebido de la información precontractual, sobre el componente de hardware y servicios tecnologicos para el favorecimiento propio o de un tercero.</t>
  </si>
  <si>
    <t xml:space="preserve">Manual de contratacion SDM  </t>
  </si>
  <si>
    <t xml:space="preserve">Guias de colombia compra eficiente </t>
  </si>
  <si>
    <t>Estatuto general de contratacion</t>
  </si>
  <si>
    <t>circular 003 de 2013 SDM</t>
  </si>
  <si>
    <t>Por proceso de contratacion</t>
  </si>
  <si>
    <t>Seguir lineamientos del manual de contratacion de la SDM</t>
  </si>
  <si>
    <t xml:space="preserve">Aplicar las guias </t>
  </si>
  <si>
    <t>Seguir lineamientos del estatuto general de contrastación</t>
  </si>
  <si>
    <t xml:space="preserve">estudios previos </t>
  </si>
  <si>
    <t>Estudios del sector</t>
  </si>
  <si>
    <t>Actas de comites</t>
  </si>
  <si>
    <t xml:space="preserve">Subdirector(a) administrtaiva </t>
  </si>
  <si>
    <t>Jefe Oficina OIS</t>
  </si>
  <si>
    <t>Omisión del debido proceso</t>
  </si>
  <si>
    <t xml:space="preserve">Fallas tecnológicas </t>
  </si>
  <si>
    <t>Afectación del clima laboral</t>
  </si>
  <si>
    <t>Vulneración de los derechos de los servidores de carrera administrativa</t>
  </si>
  <si>
    <t>Verificación de autenticidad</t>
  </si>
  <si>
    <t xml:space="preserve">Publicación de resultados de proceso </t>
  </si>
  <si>
    <t xml:space="preserve">Documentación del procedimiento </t>
  </si>
  <si>
    <t>Documentación física de los procesos</t>
  </si>
  <si>
    <t>Declaratoria de insubsistencia del nombramiento</t>
  </si>
  <si>
    <t>Eventual</t>
  </si>
  <si>
    <t xml:space="preserve">Validación de la autenticidad de los títulos universitarios aportados por los aspirantes </t>
  </si>
  <si>
    <t>Publicación en la intranet de las etapas y resultado de procesos de selección para vinculación y promoción</t>
  </si>
  <si>
    <t xml:space="preserve">Impresión de los resultados de las diferentes etapas de los procesos </t>
  </si>
  <si>
    <t>Expedición de acto administrativo mediante el cual se declara la insubsistencia del nombramiento irregular</t>
  </si>
  <si>
    <t>Comunicación con instituciones universitarias</t>
  </si>
  <si>
    <t xml:space="preserve">Publicaciones en Intranet </t>
  </si>
  <si>
    <t>Documentación relacionada</t>
  </si>
  <si>
    <t>Acto administrativo</t>
  </si>
  <si>
    <t># validaciones/# solicitudes</t>
  </si>
  <si>
    <t>Pantallazo de publicación</t>
  </si>
  <si>
    <t>Lista de chequeo</t>
  </si>
  <si>
    <t>Cobro por realización de trámites para beneficio propio o de un tercero</t>
  </si>
  <si>
    <t xml:space="preserve">Expedición de certificados de asistencia a los cursos de pedagogía por infracción a las normas de tránsito y transporte sin haberlo realizado para beneficio propio o de un tercero. </t>
  </si>
  <si>
    <t>Inscripción en la base de datos de vehículos exceptuados de la restricción para la circulación vial en la Bogotá D.C. sin el cumplimiento de los requisitos establecido por Ley para beneficio propio o de un tercero</t>
  </si>
  <si>
    <t>Aplicar el procedimiento PM05-PRO3 para la asignación de digiturnos al usuario para trámites con la Secretaría Distrital de Movilidad</t>
  </si>
  <si>
    <t>1- Sistema de Asignación de Turnos - ciudadano SAT.
2- Formato PM05-PRO3-F01 en casos especiales en la asignación de digiturno para vehículos inmovilizados.</t>
  </si>
  <si>
    <t>May - Dic</t>
  </si>
  <si>
    <t xml:space="preserve">Una divulgación cada vez que se cambie el procedimiento PM05-PRO3 o cada vez que ingrese personal nuevo para atencion de digiturnos </t>
  </si>
  <si>
    <t xml:space="preserve">Desarrollar jornadas de inducción y reinducción en temas relacionados con actos de corrupción </t>
  </si>
  <si>
    <t>Piezas publicitarias de la estrategia comunicativa implementada</t>
  </si>
  <si>
    <t>(Numero de certificados verificados / Numero de certificados expedidos * 0.1) = 100 %</t>
  </si>
  <si>
    <t xml:space="preserve">Acceso a través del aplicativo Sistema Integrado de Información sobre Movilidad Urbana y Regional (SIMUR)  a los documentos- requisitos aportados por la ciudadanía para la  la inscripción en la Base de datos de exeptuados de pico y placa. </t>
  </si>
  <si>
    <t>Un seguimiento al 10%  mensual a las inscripciones realizadas en el mes  en la base de datos de exceptuados</t>
  </si>
  <si>
    <t xml:space="preserve">Director(a) Dirección de asuntos legales y contractuales </t>
  </si>
  <si>
    <t xml:space="preserve">Reforzar la aplicación del Procedimiento para la Entrega de Vehículos Inmovilizados (PM03 -PR11) mediante socializaciones al equipo de trabajo de la  Subdirección de Contravenciones de Tránsito. </t>
  </si>
  <si>
    <t xml:space="preserve">Correo electrónico o citación para la socialización y/o Listado de Asistencia y/o Acta y/o Documento de socialización. </t>
  </si>
  <si>
    <t>Subdirector(a) de Contravenciones de Tránsito</t>
  </si>
  <si>
    <t>Una (1) socialización realizada en el año</t>
  </si>
  <si>
    <t xml:space="preserve">Divulgación del Código de Ética de la SDM y del Código de Buen Gobierno al Equipo de Trabajo de la Subdirección de Contravenciones de Tránsito. </t>
  </si>
  <si>
    <t>Ausencia o incumplimiento de manera intencional de los controles que permitan hacer seguimiento a los términos procesales de las investigaciones administrativas por violación a las normas de transporte o a los procesos contravencionales por violación a las normas de tránsito.</t>
  </si>
  <si>
    <t>Reuniones al interior de la Subdirección de Investigación de Transporte Público de seguimiento y control a términos procesales.</t>
  </si>
  <si>
    <t xml:space="preserve">Listado de Asistencia y/o acta y/o memorandos. </t>
  </si>
  <si>
    <t>Subdirector(a) de Investigaciones de Transporte Público</t>
  </si>
  <si>
    <t xml:space="preserve">Dos (2) reuniones de seguimiento y control en la vigencia. </t>
  </si>
  <si>
    <t xml:space="preserve">Realizar monitoreo al control de términos de los expedientes que contienen los recursos de apelación, a través de la base de datos de la Dirección de Procesos Administrativos. </t>
  </si>
  <si>
    <t xml:space="preserve">Base de datos de la DPA o correos electrónicos con los respectivos seguimientos. </t>
  </si>
  <si>
    <t xml:space="preserve">Director(a) de Procesos Administrativos </t>
  </si>
  <si>
    <t xml:space="preserve">Una (1) socialización realizada en el año. </t>
  </si>
  <si>
    <t>No adelantar acción de cobro en beneficio propio o de un tercero 
(SJC)</t>
  </si>
  <si>
    <t xml:space="preserve">Realizar gestiones tendientes a la recuperación de la obligación como mínimo una (1) vez por semestre por cada proceso de cobro. </t>
  </si>
  <si>
    <t xml:space="preserve">Seguimiento a la gestión de los procesos a través del análisis de reportes y base de datos de la Subdirección. </t>
  </si>
  <si>
    <t xml:space="preserve">Subdirector(a) de Jurisdicción Coactiva </t>
  </si>
  <si>
    <t>Dejar de reportar o modificar reportes negativos  a deudores en mora, ante centrales de riesgo  en beneficio propio o de un tercero 
(SJC)</t>
  </si>
  <si>
    <t xml:space="preserve">Seguimiento a la gestión de reporte a centrales de riesgo a través del análisis de reportes y base de datos de la Subdirección. </t>
  </si>
  <si>
    <t>Suministrar información confidencial de operativos de control en vía a realizar, en favorecimiento  propio o de terceros
(DCV)</t>
  </si>
  <si>
    <t xml:space="preserve">Dejar la información documentada a través del diligenciamiento de los formatos establecidos en los procedimientos. </t>
  </si>
  <si>
    <t>Director(a) de Control y Vigilancia</t>
  </si>
  <si>
    <t>No reportar las diferencias encontradas en la información suministrada por las Fiduciarias  y las Empresas de Transporte Público en favorecimiento  propio o de terceros. (DCV)</t>
  </si>
  <si>
    <t>Reconocimiento u otorgamiento de incentivo  a funcionario que no cumpla la totalidad de los requisitos, con el fin de beneficiar a un tercero  o a si mismo</t>
  </si>
  <si>
    <t xml:space="preserve">Procedimientos del proceso de GESTIÓN DE TRANSPORTE
E INFRAESTRUCTURA con puntos de control </t>
  </si>
  <si>
    <t>Orientar y liderar la formulación e implementación de las políticas, programas, proyectos y recursos, bajo los principios de eficacia, eficiencia y
efectividad, con el fin de dar cumplimiento a la misión, la visión y los objetivos estratégicos y fortalecer el desarrollo de la mejora continua.</t>
  </si>
  <si>
    <t>Garantizar estándares de calidad con énfasis en la difusión y promoción de toda la información pública, a partir de la articulación e implementación de las políticas sectoriales, que den alcance y cumplimiento a divulgación de resultados. Así mismo, propender por que la información y comunicación de la SDM sea adecuada a las necesidades específicas de la ciudadanía y de las partes interesadas.</t>
  </si>
  <si>
    <t>Gestionar, incorporar y asegurar la ejecución los recursos TICS mediante conceptos técnicos, estructuraciones, evaluaciones técnicas y soporte
a la infraestructura tecnológica y seguimiento de los proyectos de tecnología, generados en la Entidad, para apoyar el cumplimiento de la misión
y los objetivos institucionales</t>
  </si>
  <si>
    <t>Garantizar una adecuada planificación y gestión encaminada a atender las necesidades en los temas financieros, contables y presupuestales de la Entidad, de tal forma que la Entidad cumpla con sus objetivos y metas</t>
  </si>
  <si>
    <t xml:space="preserve">Prestar asesoría jurídica en todos los aspectos legales que la Secretaría Distrital de Movilidad requiera, ejercer la representación extrajudicial y
judicial de la entidad y acompañar a las distintas dependencias de la entidad en las diferentes etapas del trámite contractual, para coadyuvar el
logro de los objetivos institucionales, mediante la realización de un apoyo jurídico acorde con las necesidades y de cara al cumplimiento de los
objetivos estratégicos.
</t>
  </si>
  <si>
    <t>Elaborar estudios, planes, programas, estrategias, conceptos, regulaciones y lineamientos en materia de transporte público, privado y no motorizado y su infraestructura, así como el análisis cuando aplique, en concordancia con el Plan de Ordenamiento Territorial, el Plan Maestro de Movilidad, el Plan de Desarrollo Distrital y la normatividad vigente, con el fin de sustentar técnicamente la formulación de políticas del sector Movilidad.</t>
  </si>
  <si>
    <t>x</t>
  </si>
  <si>
    <t>X</t>
  </si>
  <si>
    <t>RIESGO 4</t>
  </si>
  <si>
    <t>RIESGO 3</t>
  </si>
  <si>
    <t>RIESGO 5</t>
  </si>
  <si>
    <t>RIESGO 6</t>
  </si>
  <si>
    <t>RIESGO 7</t>
  </si>
  <si>
    <t>RIESGO 8</t>
  </si>
  <si>
    <t>RIESGO 9</t>
  </si>
  <si>
    <t>RIESGO 10</t>
  </si>
  <si>
    <t>Aplicación del PROCEDIMIENTO ADQUISICION DE SOFTWARE PE03-PRO</t>
  </si>
  <si>
    <t>Formular políticas e impartir los lineamientos para mejorar la seguridad vial en la ciudad, a través de estrategias, que permitan reducir la frecuencia y severidad de los siniestros viales.</t>
  </si>
  <si>
    <t>Socializaciónes del código de ética</t>
  </si>
  <si>
    <t>Realizar 2 Socialización del código de ética</t>
  </si>
  <si>
    <t>Realizar 2 socializaciones del manual de contratación y supervisión</t>
  </si>
  <si>
    <t>RIESGO 11</t>
  </si>
  <si>
    <t>RIESGO 12</t>
  </si>
  <si>
    <t>Velar por la adecuada prestación de los servicios directos e indirectos a cargo de la Dirección de Servicio al Ciudadano en cada uno de sus puntos de atención, buscando satisfacer las necesidades de las partes interesadas</t>
  </si>
  <si>
    <t>RIESGO 13</t>
  </si>
  <si>
    <t>RIESGO 14</t>
  </si>
  <si>
    <t>Rotación del personal en el SuperCADE de Movilidad (Av. Calle 13 N°37-35)</t>
  </si>
  <si>
    <t xml:space="preserve">Campañas comunicativas sobre el riesgo de cobro por la realización de un trámite para beneficio propio o de un tercero  
</t>
  </si>
  <si>
    <t>Implementación de lo dispuesto en el  procedimiento de los cursos de pedagogía por infracción a las normas de tránsito y transporte PM05-PR05</t>
  </si>
  <si>
    <t>Acceso a través del aplicativo Sistema Integrado de Información sobre Movilidad Urbana y Regional (SIMUR)  a los documentos - requisitos aportados por la ciudadanía para la inscripción en la Base de datos de exeptuados de pico y placa.</t>
  </si>
  <si>
    <t>RIESGO 15</t>
  </si>
  <si>
    <t>RIESGO 16</t>
  </si>
  <si>
    <t>RIESGO 17</t>
  </si>
  <si>
    <t>RIESGO 18</t>
  </si>
  <si>
    <t>RIESGO 19</t>
  </si>
  <si>
    <t>RIESGO 20</t>
  </si>
  <si>
    <t>Ejercer el control del tránsito y del transporte, detectando presuntas infracciones a las normas de tránsito y de transporte público, así como, expedir los actos y actuaciones administrativas, resolver las investigaciones administrativas en observancia de la normatividad vigente y efectuar el cobro de las obligaciones pecuniarias a favor de la Secretaría Distrital de Movilidad.</t>
  </si>
  <si>
    <t>RIESGO 21</t>
  </si>
  <si>
    <t>RIESGO 22</t>
  </si>
  <si>
    <t>RIESGO 23</t>
  </si>
  <si>
    <t>RIESGO 24</t>
  </si>
  <si>
    <t>RIESGO 25</t>
  </si>
  <si>
    <t>RIESGO 26</t>
  </si>
  <si>
    <t>RIESGO 27</t>
  </si>
  <si>
    <t>Aplicación del procedimiento asociado
con el riesgo, así:
PM04-PR07; PM04-PR14 y PM04-PR17</t>
  </si>
  <si>
    <t>Aplicación de los procedimientos asociados con el riesgo, así:
PM04-PR02; PM04-PR11; PM04-PR12; PM04-PR13 y PM04-PR15</t>
  </si>
  <si>
    <t>Aplicación del procedimiento asociado
con el riesgo, así:
PM04-PR26</t>
  </si>
  <si>
    <t>Aplicación del procedimiento asociado
con el riesgo, así:
PM04-PR13</t>
  </si>
  <si>
    <t>Aplicación del procedimiento asociado con el riesgo, así:
PM04-PR08</t>
  </si>
  <si>
    <t>Aplicación de los procedimientos asociados
con el riesgo, así:
PM04-PR06; PM04-PR19
Aplicar el  manual de contratación</t>
  </si>
  <si>
    <t xml:space="preserve">
Gestionar integralmente el Talento Humano de la Secretaría Distrital de Movilidad, mediante la definición e implementación de políticas, planes,
programas y proyectos que aseguren la provisión, el desarrollo integral durante la permanencia y el retiro del personal, de acuerdo con la
normatividad vigente y generando las condiciones laborales con las cuales los(as) servidores(as) públicos(as) contribuyan al cumplimiento de la
misión institucional.  </t>
  </si>
  <si>
    <t>Manipulacion de la informacion de la Estructuracion Financiera en los procesos de contratacion y verificacion financiera y evaluacion economica, para beneficio propio o de un tercero.</t>
  </si>
  <si>
    <t>RIESGO 28</t>
  </si>
  <si>
    <t>RIESGO 29</t>
  </si>
  <si>
    <t>RIESGO 30</t>
  </si>
  <si>
    <t>RIESGO 31</t>
  </si>
  <si>
    <t>RIESGO 32</t>
  </si>
  <si>
    <t>aplicar la resolucion 095 de 2017 por la cual se adopta el codigo de etica de la entidad la Secretaria Distrital de Movilidad  y se modifica la resolucion 649</t>
  </si>
  <si>
    <t>RIESGO 33</t>
  </si>
  <si>
    <t>RIESGO 34</t>
  </si>
  <si>
    <t>RIESGO 35</t>
  </si>
  <si>
    <t>RIESGO 36</t>
  </si>
  <si>
    <t>RIESGO 37</t>
  </si>
  <si>
    <t>RIESGO 38</t>
  </si>
  <si>
    <t>RIESGO 39</t>
  </si>
  <si>
    <t>RIESGO 40</t>
  </si>
  <si>
    <t>RIESGO 41</t>
  </si>
  <si>
    <t xml:space="preserve">Seguimiento mensual al control de préstamo de documentos del Archivo Central de la SDM </t>
  </si>
  <si>
    <t>Cumplimiento en la ejecución del procedimiento PA01-PR22</t>
  </si>
  <si>
    <t>RIESGO 42</t>
  </si>
  <si>
    <t>RIESGO 43</t>
  </si>
  <si>
    <t>RIESGO 44</t>
  </si>
  <si>
    <t>RIESGO 45</t>
  </si>
  <si>
    <t>RIESGO 46</t>
  </si>
  <si>
    <t>RIESGO 47</t>
  </si>
  <si>
    <t>RIESGO 48</t>
  </si>
  <si>
    <t>RIESGO 49</t>
  </si>
  <si>
    <t>Socialización de la aplicación de los PV01-PR02 Procedimiento de Auditoría Interna y PV01-PR03 Procedimiento para la Evaluación de Componentes del Sistema de Control Interno</t>
  </si>
  <si>
    <t>Aplicación de los procedimientos PV01-PR02 Procedimiento de Auditoría Interna y PV01-PR03 Procedimiento para la Evaluación de Componentes del Sistema de Control Interno</t>
  </si>
  <si>
    <t>Socialización de la Política de riesgos de la SDM haciendo enfoque en los de corrupción.</t>
  </si>
  <si>
    <t>Socializar el PV01-PR01 Procedimiento Formulación y Aprobación del Programa
Anual de Auditorías Internas - PAAI en comité de control interno y calidad</t>
  </si>
  <si>
    <t>Socialización del Manual de funciones y Decreto 567 de 2006 en lo relacionado con la OCI, al jefe de la OCI y ordenador del Gasto respectivo.</t>
  </si>
  <si>
    <t xml:space="preserve">Firma de cada receptor de documentos en la planillas respectivas y la radicacion en el libro de control </t>
  </si>
  <si>
    <t>RIESGO 50</t>
  </si>
  <si>
    <t>RIESGO 51</t>
  </si>
  <si>
    <t>Charlas sobre del Código de ética de la entidad (Resol. 095 del 05 de Junio de 2017)</t>
  </si>
  <si>
    <t>Socializar el mapa de riesgos a los miembros del proceso</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</si>
  <si>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</si>
  <si>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</si>
  <si>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</si>
  <si>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</si>
  <si>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</si>
  <si>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</si>
  <si>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</si>
  <si>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</si>
  <si>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</si>
  <si>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</si>
  <si>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</si>
  <si>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</si>
  <si>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</si>
  <si>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</si>
  <si>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</si>
  <si>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</si>
  <si>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</si>
  <si>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</si>
  <si>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</si>
  <si>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21</t>
  </si>
  <si>
    <t>Riesgo 22</t>
  </si>
  <si>
    <t>Riesgo 23</t>
  </si>
  <si>
    <t>Riesgo 24</t>
  </si>
  <si>
    <t>Riesgo 25</t>
  </si>
  <si>
    <t>Riesgo 26</t>
  </si>
  <si>
    <t>Riesgo 27</t>
  </si>
  <si>
    <t>Riesgo 28</t>
  </si>
  <si>
    <t>Riesgo 29</t>
  </si>
  <si>
    <t>Riesgo 30</t>
  </si>
  <si>
    <t>Riesgo 31</t>
  </si>
  <si>
    <t>Riesgo 32</t>
  </si>
  <si>
    <t>Riesgo 33</t>
  </si>
  <si>
    <t>Riesgo 34</t>
  </si>
  <si>
    <t>Riesgo 35</t>
  </si>
  <si>
    <t>Riesgo 36</t>
  </si>
  <si>
    <t>Riesgo 37</t>
  </si>
  <si>
    <t>Riesgo 38</t>
  </si>
  <si>
    <t>Riesgo 39</t>
  </si>
  <si>
    <t>Riesgo 40</t>
  </si>
  <si>
    <t>Riesgo 41</t>
  </si>
  <si>
    <t>Riesgo 42</t>
  </si>
  <si>
    <t>Riesgo 43</t>
  </si>
  <si>
    <t>Riesgo 44</t>
  </si>
  <si>
    <t>Riesgo 45</t>
  </si>
  <si>
    <t>Riesgo 46</t>
  </si>
  <si>
    <t>Riesgo 47</t>
  </si>
  <si>
    <t>Riesgo 48</t>
  </si>
  <si>
    <t>Riesgo 49</t>
  </si>
  <si>
    <t>Riesgo 50</t>
  </si>
  <si>
    <t>Riesgo 51</t>
  </si>
  <si>
    <t xml:space="preserve">Aplicación del procedimiento PM02-PR02 Revisión  Planes de Seguridad Vial con puntos de control. </t>
  </si>
  <si>
    <t xml:space="preserve">Aplicación del procedimiento asociado con el riesgo: PM04-PR03 "Revisión y Tránsito (ET) de demanda y de atención
de usuarios (EDAU) que trata el decreto 596 de 2007
</t>
  </si>
  <si>
    <t>Documentación del procedimiento</t>
  </si>
  <si>
    <t xml:space="preserve">Seguimiento bimensual a la matriz del PAA por cada Subsecretaría.  </t>
  </si>
  <si>
    <t>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t>
  </si>
  <si>
    <t>Estructurar y evaluar procesos de adquisición de software, para beneficio propio o de un tercero</t>
  </si>
  <si>
    <t>Perdidad de memria iinstitucional</t>
  </si>
  <si>
    <t xml:space="preserve">Aplicación del procedimento CONTROL DE CAMBIOS PA04 PR02  </t>
  </si>
  <si>
    <t>Aplicación del procedimento  ADMINISTRACION DE USUARIO PA04-PR03</t>
  </si>
  <si>
    <t>Cumplimiento de los procedimientos relacionados  y utilizacion de formatos</t>
  </si>
  <si>
    <t>Formatos diligenciados y cambios aprobados y desplegados</t>
  </si>
  <si>
    <t>Formatos diligenciados de usuarios atendidos y mesa de ayuda</t>
  </si>
  <si>
    <t>Cambios o creaciones revisados  / cambios solicitados</t>
  </si>
  <si>
    <t xml:space="preserve">circular 003 de 2013 SDM </t>
  </si>
  <si>
    <t xml:space="preserve">Conceptos Tecnicos VERIFICADOS y aprobados  / conceptos tecnicos solicitados
</t>
  </si>
  <si>
    <t xml:space="preserve">Estudios previos vericados aprobados y publicados/Adjudicación de contratos 
</t>
  </si>
  <si>
    <t>Socialización del procedimiento y puntos de control PM02-PR02 y sus anexos.</t>
  </si>
  <si>
    <t>Realizar  jornada de socialización sobre el Código  Código de Ética  de la SDM a los servidores del proceso</t>
  </si>
  <si>
    <t xml:space="preserve">Listado de asistencia </t>
  </si>
  <si>
    <t>(Número de servidores del proceso socializados sobre el código de ética de la SDM/ Total de servidores del procesos )*100</t>
  </si>
  <si>
    <t xml:space="preserve">Socialización del Manual de funciones, Manual de Contratación y Decreto 567 de 2006 </t>
  </si>
  <si>
    <t xml:space="preserve">Realizar  jornada de socialización sobre el Manual de funciones, Manual de Contratación y Decreto 567 de 2006 </t>
  </si>
  <si>
    <t>Listado de asistencia</t>
  </si>
  <si>
    <t>(Número de servidores del proceso socializados sobre socialización sobre el Manual de funciones, Manual de Contratación y Decreto 567 de 2006 / Total de servidores del procesos )*100</t>
  </si>
  <si>
    <t>Ene - Dic
2018</t>
  </si>
  <si>
    <t>(Cantidad de turnos prioritarios asignados en el mes) &gt;0</t>
  </si>
  <si>
    <r>
      <t xml:space="preserve">Estructurar e Implementar una estrategia comunicativa dirigida a los ciudadanos sobre el NO cobro por la realización de trámites 
</t>
    </r>
    <r>
      <rPr>
        <b/>
        <sz val="10"/>
        <rFont val="Tahoma"/>
        <family val="2"/>
      </rPr>
      <t/>
    </r>
  </si>
  <si>
    <t xml:space="preserve">Desarrollar jornadas de inducción y reinducción en las implicaciones sancionatorias por el cobro por la realización de trámites 
</t>
  </si>
  <si>
    <t xml:space="preserve">Generar únicamente por parte de la Autoridad de Tránsito la orden de entrega de vehículo inmovilizado por medio del Sistema SICON. 
</t>
  </si>
  <si>
    <t xml:space="preserve">Verificación de documentos con los documentologos asignados al Supercade. </t>
  </si>
  <si>
    <t xml:space="preserve">Desde el  2 de febrero de 2018 hasta el  31 de diciembre de 2018. </t>
  </si>
  <si>
    <t>Entrega irregular de licencias de conducción suspendidas o canceladas, por parte de un servidor  público en provecho propio o de un tercero. 
(SCT)</t>
  </si>
  <si>
    <t xml:space="preserve">Reforzar la aplicación del Procedimiento para la audiencia de ordenes de comparendo  por conducir en estado de embriaguez. (PM03 -PR12) mediante socializaciones al equipo de trabajo de la  Subdirección de Contravenciones de Tránsito. </t>
  </si>
  <si>
    <t>Ocurrencia de la caducidad de las investigaciones administrativas por violación a las normas de transporte y en los procesos contravencionales para beneficio propio o de un tercero
(SITP - SCT - DPA)</t>
  </si>
  <si>
    <t xml:space="preserve">Seguimiento a la base de datos  que genera la audiencia dentro de los términos establecidos en el Articulo 136 del código nacional de tránsito. </t>
  </si>
  <si>
    <t xml:space="preserve">Base de datos de la Subdirección de Contravenciones de Tránsito   con el respectivo seguimiento. </t>
  </si>
  <si>
    <t xml:space="preserve">Una (1)  base de datos de la Subdirección de Contravenciones de Tránsito   con el respectivo seguimiento. </t>
  </si>
  <si>
    <t xml:space="preserve">Una (1) base de datos de la DPA actualizada de los expedientes de segunda instancia recibidos en la vigencia. </t>
  </si>
  <si>
    <t>Divulgación del Código de Ética de la SDM y del Código de Buen Gobierno al Equipo de Trabajo de la Dirección de Procesos Administrativos, Subdirección de Investigaciones de Transporte público y  Subdirección de Contravenciones de Tránsito.</t>
  </si>
  <si>
    <t>Director(a) de Procesos Administrativos 
Subdirector(a) de Investigaciones de Transporte Público
Subdirector(a) de Contravenciones de Tránsito</t>
  </si>
  <si>
    <t xml:space="preserve">Divulgación del Código de Ética de la SDM y del Código de Buen Gobierno al Equipo de Trabajo de la Subdirección de Jurisdicción Coactiva. </t>
  </si>
  <si>
    <t>Los controles establecidos  se encuentran documentados mediante la aplicación de los siguientes formatos:  verificación de rutas, informe de visita, visita técnica, acompañamiento a operativos y reportes de gestión.</t>
  </si>
  <si>
    <t xml:space="preserve">Formatos: PM03-PR01-F01;  PM03-PR02-F01, PM03-PR07-F01;  PM03-PR07-F02;  PM03-PR08-F02 y PA01-PR01-MD01 </t>
  </si>
  <si>
    <t xml:space="preserve">(No. de formatos diligenciados establecidos en los procedimientos  / No. de formatos por diligenciar establecidos en los procedimientos)*100  </t>
  </si>
  <si>
    <t xml:space="preserve">Divulgación del Código de Ética de la SDM y del Código de Buen Gobierno al Equipo de Trabajo de la Dirección de Control y Vigilancia. </t>
  </si>
  <si>
    <t>Los controles establecidos  se encuentran documentados mediante la aplicación del  formato revisión y verificación de información.</t>
  </si>
  <si>
    <t xml:space="preserve">Formatos:   PM03-PR03-F01  y PA01-PR01-MD01. </t>
  </si>
  <si>
    <t xml:space="preserve">Los controles establecidos  se encuentran documentados mediante la aplicación de los  formatos: acta de visita administrativa, informe de visita administrativa, modelo de cartas y oficios y modelo de memorando, </t>
  </si>
  <si>
    <t xml:space="preserve">Formatos: PM03-PR05-F18, PM03-PR05-F19; PA01-PR01-MD01 y PA01-PR01-MD02. </t>
  </si>
  <si>
    <t>No reportar intencionalmente el no cumplimiento de las garantías, por parte de los contratistas.</t>
  </si>
  <si>
    <t>Ejecutar las políticas relacionadas con la gestión del tránsito en la ciudad de Bogotá D.C, con el fin de contribuir con la seguridad vial y la movilidad de la Ciudad.</t>
  </si>
  <si>
    <t>De Enero 1° a Diciembre 31 de 2018</t>
  </si>
  <si>
    <t xml:space="preserve">Dejar la información documentada a través del diligenciamiento de los formatos establecidos en los puntos de control de los procedimientos. </t>
  </si>
  <si>
    <t xml:space="preserve">Divulgación del Código de Ética a los servidores de la SDM y del Código de Buen Gobierno a los Directivos de la dependencia. </t>
  </si>
  <si>
    <t>Formatos   identificados en los puntos de control de los procedimientos: PM04-PR02; PM04-PR11; PM04-PR12; PM04-PR13 y PM04-PR15</t>
  </si>
  <si>
    <t>(No. De formatos diligenciados identificados en los puntos de control de los procedimientos  / No. De formatos por diligenciar identificados en los puntos de control de los procedimientos)*100</t>
  </si>
  <si>
    <t>Aplicación del procedimiento asociado con el riesgo, así:
PM04-PR26
Seguimiento y control a garantías de los contratos de señalización vial.</t>
  </si>
  <si>
    <t>Dejar la información documentada a través del diligenciamiento de los formatos establecidos en los puntos de control del procedimiento</t>
  </si>
  <si>
    <t>Formatos   identificados en los puntos de control del procedimiento PM04-PR26</t>
  </si>
  <si>
    <t>(No. De formatos diligenciados identificados en los puntos de control del procedimiento  / No. De formatos por diligenciar identificados en los puntos de control del procedimiento)*100</t>
  </si>
  <si>
    <t>Formatos   identificados en los puntos de control del procedimiento PM04-PR13</t>
  </si>
  <si>
    <t>Viabilizar, autorizar o no Planes de Manejo de Tránsito para obras y realizar seguimiento a su implementación, en beneficio propio o de un tercero</t>
  </si>
  <si>
    <t>Aplicación del procedimiento asociado con el riesgo, así:
PM04-PR08 "Viabilizar, autorizar o no Planes de Manejo de Tránsito para obras y realizar seguimiento a su implementación"</t>
  </si>
  <si>
    <t>Divulgación del Código de Ética a los servidores de la SDM y del Código de Buen Gobierno a los Directivos de la dependencia. |</t>
  </si>
  <si>
    <t>Formatos   identificados en los puntos de control del procedimiento PM04-PR08</t>
  </si>
  <si>
    <t xml:space="preserve">Director(a)de Control y Vigilancia
</t>
  </si>
  <si>
    <t>Emitir conceptos  técnicos sobre planes de manejo de tránsito (PMT) por eventos y/o aglomeraciones  en beneficio propio o de un tercero</t>
  </si>
  <si>
    <t>Aplicación del procedimiento asociado con el riesgo, así:
PM04-PR27 "Emisión de conceptos técnicos sobre planes de manejo de
tránsito (PMT) por eventos y/o aglomeraciones"</t>
  </si>
  <si>
    <t>Divulgación del Código de Ética a los servidores de la SDM y del Código de Buen Gobierno a los Directivos de la dependencia.</t>
  </si>
  <si>
    <t>Formatos   identificados en los puntos de control del procedimiento PM04-PR27</t>
  </si>
  <si>
    <t>Director(a) de Control y Vigilancia
Director(a) de Seguridad Víal y comportamiento del Tránsito</t>
  </si>
  <si>
    <t>Elaborar estudios previos para procesos de contratación  de semaforización en beneficio
propio o de terceros</t>
  </si>
  <si>
    <t xml:space="preserve">Formatos   identificados en los puntos de control de los procedimientos: PM04-PR07; PM04-PR14 y PM04-PR17; </t>
  </si>
  <si>
    <t>Emitir conceptos sobre la revisión de estudios de tránsito, para proyectos de estudios de movilidad de desarrollo urbanísticos y arquitectónicos en el Distrito capital, en favor de terceros</t>
  </si>
  <si>
    <t>Formatos   identificados en los puntos de control del procedimiento PM04-PR03</t>
  </si>
  <si>
    <t>Director(a) de Seguridad Víal y comportamiento del Tránsito</t>
  </si>
  <si>
    <t>Aplicación del procedimiento asociado
con el riesgo, así:
PM04-PR06
Revisión y aprobación de diseños semafóricos.
PM04-PR19
Expansión y modificación de la red semafórica de Bogota D.C</t>
  </si>
  <si>
    <t xml:space="preserve">Formatos   identificados en los puntos de control de los procedimientos: PM04-PR06 y PM04-PR19; </t>
  </si>
  <si>
    <t>Alteración, modificación u omisión en el cumplimiento de requisitos en  procesos de
selección, promoción y vinculación para favorecer a un tercero</t>
  </si>
  <si>
    <t>Aplicar lo establecido  en los Procedimientos PA03-PR22-Procedimiento Estructuracion Financiera en los procesos Contractuales y PA03-PR25 Procedimiento verificacion financiera y evaluacion económica en los procesos contractuales.</t>
  </si>
  <si>
    <t>02/01/2018 al 30 de diciembre de 2018</t>
  </si>
  <si>
    <t xml:space="preserve">socializar  cartilla OPGET a los funcionarios dela Subdireccion Financiera.encargados de la elaboracion de las ordenes de pago
Semestral </t>
  </si>
  <si>
    <t>Aplicar la Resolucion  095 de 2017 por la cual se adopta el codigo de Etica de la entidad la Secretaria Distrital de Movilidad.</t>
  </si>
  <si>
    <t>Socializar manual de politicas contables a los funcionarios de la Subdireccion Financiera.encargodos de la informacion contable
Semestral</t>
  </si>
  <si>
    <t>2 socialización</t>
  </si>
  <si>
    <t>2  socializaciones</t>
  </si>
  <si>
    <t xml:space="preserve">Actualización de los documentos en materia contractual que se encuentran en el Proceso </t>
  </si>
  <si>
    <t>Documentos en materia contractual  actualizados y publicados en la Intranet en el proceso de gestion legal y contractual.</t>
  </si>
  <si>
    <t>No. De docuemntos  en materia contractual publicados/ Total de documentos en materia contractual actualizados</t>
  </si>
  <si>
    <t>Socializacion del instructivo para la organización de expedientes contractuales</t>
  </si>
  <si>
    <t>Correo electronico remitido a todos los servidosres del proceso
Actas de asistencia</t>
  </si>
  <si>
    <t>Carolina Pombo Rivera</t>
  </si>
  <si>
    <t>Socializacion realizada sobre el instructivo/Total de socializaciones programadas (2 en el semestre)</t>
  </si>
  <si>
    <t xml:space="preserve">Actualización de los documentos en materia de representación judicial que se encuentran en el Proceso </t>
  </si>
  <si>
    <t>Documentos en materia de representación judicial actualizados y publicados en la Intranet en el proceso de gestión legal y contractual.</t>
  </si>
  <si>
    <t>No. De docuemntos  en materia de representación judicial publicados/ Total de documentos en materia de representación judicial actualizados</t>
  </si>
  <si>
    <t>Socialización del procedimiento de Expedición de certificaciones contractuales con los servidores encargados del tema</t>
  </si>
  <si>
    <t>Correo electronico remitido aservidores encargados del tema
Actas de asistencia de los servidores encargados del tema</t>
  </si>
  <si>
    <t>Realizar socialización a todos los servidores del proceso sobre las politicas del subsistema de seguridad de la información aplicables al proceso .</t>
  </si>
  <si>
    <t>Correo electronico remitido a todos los servidores 
Actas de asistencia de los servidores del proceso</t>
  </si>
  <si>
    <t>No. De socializaciones realizadas/No. De socialización realizada proyectadas (2 en el año)</t>
  </si>
  <si>
    <t xml:space="preserve">Pérdida de recursos físicos de la Entidad, en beneficio propio o de un tercero </t>
  </si>
  <si>
    <t>Inexistencia de bienes requeridos para el normal funcionamiento de la Entidad.</t>
  </si>
  <si>
    <t>Pólizas</t>
  </si>
  <si>
    <t xml:space="preserve">Verificación, revisión y validación </t>
  </si>
  <si>
    <t xml:space="preserve">Pérdida de la documentación almacenada en el archivo central de la entidad en beneficio propio o de un tercero </t>
  </si>
  <si>
    <t xml:space="preserve">Elaborar informe de registro de préstamos  y reportar situaciones especiales  por pérdida de documentos
</t>
  </si>
  <si>
    <t>Proteger la función pública al interior de la Secretaría Distrital de Movilidad, adelantando las actuaciones disciplinarias relacionadas con sus servidores y ex servidores, determinando así la posible responsabilidad frente a la ocurrencia de conductas disciplinables. Fomentar en los
servidores públicos de la Entidad, acciones preventivas con el fin de evitar la incursión en comportamientos disciplinables, de conformidad con la Ley 734 de 2002 y demás normas concordantes</t>
  </si>
  <si>
    <t>PERDIDA O DESTRUCCIÓN DE EXPEDIENTES Y/O DOCUMENTOS PROBATORIOS QUE LOS COMPONEN EN BENEFICIO PROPIO O DE UN TERCERO</t>
  </si>
  <si>
    <t>Verificar la eficacia, eficiencia y efectividad del desarrollo, sostenibilidad y mejora continua del Sistema Integrado de Gestión y el Sistema de Control Interno en la SDM, a través de la planeación, organización, dirección y control de las actividades propias de la OCI.</t>
  </si>
  <si>
    <t>Favorecimiento a terceros y aceptación de dádivas o sobornos para el desarrollo de estudios particulares y estructuración de procesos de contratación dirigidos</t>
  </si>
  <si>
    <t>SEMESTRALMENTE</t>
  </si>
  <si>
    <t>SOCIALIZACIÓN DEL CÓDIGO DE ÉTICA</t>
  </si>
  <si>
    <t>SOCIALIZAR EL MAPA DE RIESGOS DEL PROCESO</t>
  </si>
  <si>
    <t>Riesgo 52</t>
  </si>
  <si>
    <t>RIESGO 52</t>
  </si>
  <si>
    <t>Aplicación del procedimiento asociado
con el riesgo, así:
PM04-PR06
Revisión y aprobación de diseños semafóricos.
PM04-PR19
Expansión y modificación de la red semafórica de Bogota D.C</t>
  </si>
  <si>
    <t xml:space="preserve">FEBRERO A DICIEMBRE 2018 </t>
  </si>
  <si>
    <t xml:space="preserve">Cambios aprobados y desplegados  / cambios solicitados </t>
  </si>
  <si>
    <t xml:space="preserve"> Estudios verifcados y aprobados /Estudios realizados y documentados OIS</t>
  </si>
  <si>
    <t>Emitir conceptos o informes o viabilidades en favorecimiento a terceros.</t>
  </si>
  <si>
    <t>Socialización del Código de ética vigente de la entidad</t>
  </si>
  <si>
    <t>Socialización del Código de Ética de la SDM y del Código de Buen Gobierno al equipo de trabajo</t>
  </si>
  <si>
    <t xml:space="preserve">Listado de Asistencia y/o Acta y/o Documento de socialización. </t>
  </si>
  <si>
    <t>No. de socializaciones realizadas/No. de socializaciones proyectadas (1 en el año)</t>
  </si>
  <si>
    <t xml:space="preserve">Aplicación de los procedimientos:
PM01-PR01
PM01-PR02
PM01-PR03
PM01-PR04
PM01-PR05
PM01-PR07
PM01-PR08  </t>
  </si>
  <si>
    <t>Socialización de los procedimientos del Proceso de Gestión de Transporte e Infraestructura</t>
  </si>
  <si>
    <t>No. de socializaciones realizadas/No. de socializaciones proyectadas (2 en el año)</t>
  </si>
  <si>
    <t>Tráfico de influencia</t>
  </si>
  <si>
    <t>Desconocimiento y falta de aplicación de los procedimientos</t>
  </si>
  <si>
    <t>Riesgo 53</t>
  </si>
  <si>
    <t>RIESGO 53</t>
  </si>
  <si>
    <t xml:space="preserve">Aplicación de los procedimientos:  PM01-PR01, PM01-PR02, PM01-PR03, PM01-PR04, PM01-PR05, PM01-PR07, PM01-PR08  </t>
  </si>
  <si>
    <t>V. 1.0</t>
  </si>
  <si>
    <t>MAPA DE RIESGOS DE CORRUPCIÓN-SDM-2018</t>
  </si>
  <si>
    <t xml:space="preserve"> MAPA DE RIESGOS DE CORRUPCIÓN  </t>
  </si>
  <si>
    <t>Fecha: 31/01/2018</t>
  </si>
  <si>
    <t>Versión de Actualización: Versión 1.0</t>
  </si>
  <si>
    <t>Los sistemas de información son suceptibles de perdida manipulacion o adulteracion por uso indebido, inhadecuado o no autorizado de la información e incorporación de código malicioso o malintencionado para beneficio propio o de un tercero</t>
  </si>
  <si>
    <t xml:space="preserve">Direccionar la ejecución del presupuesto del proyecto de inversión para beneficio propio o de terceros.
</t>
  </si>
  <si>
    <t>Elaborar conceptos tecnicos o Viabilidades sobre proyectos de tecnoligia de información y comuncación, para el favorecimiento propio o de  un tercero</t>
  </si>
  <si>
    <t>Venta de digiturnos para beneficio propio o  de tercero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</si>
</sst>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quot;$&quot;\ * #,##0.00_ ;_ &quot;$&quot;\ * \-#,##0.00_ ;_ &quot;$&quot;\ * &quot;-&quot;??_ ;_ @_ "/>
    <numFmt numFmtId="165" formatCode="_-* #,##0\ _€_-;\-* #,##0\ _€_-;_-* &quot;-&quot;??\ _€_-;_-@_-"/>
  </numFmts>
  <fonts count="67"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0"/>
      <color indexed="8"/>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b/>
      <sz val="16"/>
      <name val="Arial Narrow"/>
      <family val="2"/>
    </font>
    <font>
      <b/>
      <sz val="16"/>
      <color indexed="8"/>
      <name val="Arial Narrow"/>
      <family val="2"/>
    </font>
    <font>
      <b/>
      <sz val="9"/>
      <name val="Arial"/>
      <family val="2"/>
    </font>
    <font>
      <sz val="11"/>
      <color indexed="8"/>
      <name val="Arial"/>
      <family val="2"/>
    </font>
    <font>
      <u/>
      <sz val="11"/>
      <color indexed="8"/>
      <name val="Arial"/>
      <family val="2"/>
    </font>
    <font>
      <b/>
      <u/>
      <sz val="10"/>
      <color indexed="8"/>
      <name val="Arial"/>
      <family val="2"/>
    </font>
    <font>
      <b/>
      <u/>
      <sz val="11"/>
      <color indexed="8"/>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8"/>
      <name val="Arial"/>
      <family val="2"/>
    </font>
    <font>
      <sz val="10"/>
      <color indexed="8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sz val="11"/>
      <name val="Arial"/>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1"/>
      <color indexed="8"/>
      <name val="Calibri"/>
      <family val="2"/>
    </font>
    <font>
      <u/>
      <sz val="11"/>
      <color indexed="8"/>
      <name val="Calibri"/>
      <family val="2"/>
    </font>
    <font>
      <sz val="8"/>
      <color theme="1"/>
      <name val="Calibri"/>
      <family val="2"/>
      <scheme val="minor"/>
    </font>
    <font>
      <sz val="14"/>
      <color indexed="81"/>
      <name val="Arial"/>
      <family val="2"/>
    </font>
    <font>
      <sz val="14"/>
      <color indexed="81"/>
      <name val="Tahoma"/>
      <family val="2"/>
    </font>
    <font>
      <b/>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sz val="10"/>
      <color rgb="FF000000"/>
      <name val="Arial"/>
      <family val="2"/>
    </font>
    <font>
      <sz val="10"/>
      <name val="Tahoma"/>
      <family val="2"/>
    </font>
    <font>
      <sz val="11"/>
      <color theme="1"/>
      <name val="Calibri"/>
      <family val="2"/>
      <scheme val="minor"/>
    </font>
    <font>
      <sz val="8"/>
      <color theme="1"/>
      <name val="Arial"/>
      <family val="2"/>
    </font>
    <font>
      <b/>
      <sz val="8"/>
      <color theme="1"/>
      <name val="Arial"/>
      <family val="2"/>
    </font>
    <font>
      <b/>
      <sz val="8"/>
      <color theme="1"/>
      <name val="Calibri"/>
      <family val="2"/>
      <scheme val="minor"/>
    </font>
    <font>
      <b/>
      <sz val="12"/>
      <name val="Arial"/>
      <family val="2"/>
    </font>
    <font>
      <sz val="9"/>
      <color theme="1"/>
      <name val="Arial"/>
      <family val="2"/>
    </font>
    <font>
      <sz val="9"/>
      <color theme="1"/>
      <name val="Calibri"/>
      <family val="2"/>
      <scheme val="minor"/>
    </font>
    <font>
      <sz val="9"/>
      <name val="Arial"/>
      <family val="2"/>
    </font>
    <font>
      <u/>
      <sz val="8"/>
      <color theme="1"/>
      <name val="Arial"/>
      <family val="2"/>
    </font>
  </fonts>
  <fills count="37">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9FF33"/>
        <bgColor indexed="64"/>
      </patternFill>
    </fill>
    <fill>
      <patternFill patternType="solid">
        <fgColor theme="9" tint="0.59999389629810485"/>
        <bgColor indexed="64"/>
      </patternFill>
    </fill>
    <fill>
      <patternFill patternType="solid">
        <fgColor rgb="FF0FCFC6"/>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s>
  <cellStyleXfs count="17">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20"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0" fillId="0" borderId="0" applyNumberFormat="0" applyFill="0" applyBorder="0" applyAlignment="0" applyProtection="0"/>
    <xf numFmtId="9" fontId="58" fillId="0" borderId="0" applyFont="0" applyFill="0" applyBorder="0" applyAlignment="0" applyProtection="0"/>
    <xf numFmtId="43" fontId="58" fillId="0" borderId="0" applyFont="0" applyFill="0" applyBorder="0" applyAlignment="0" applyProtection="0"/>
  </cellStyleXfs>
  <cellXfs count="1691">
    <xf numFmtId="0" fontId="0" fillId="0" borderId="0" xfId="0"/>
    <xf numFmtId="0" fontId="4" fillId="2" borderId="1" xfId="12" applyFont="1" applyFill="1" applyBorder="1" applyAlignment="1" applyProtection="1">
      <alignment horizontal="center" vertical="center"/>
    </xf>
    <xf numFmtId="0" fontId="5" fillId="11" borderId="1" xfId="12" applyFont="1" applyFill="1" applyBorder="1" applyAlignment="1" applyProtection="1">
      <alignment horizontal="center" vertical="center" wrapText="1"/>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6"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8" fillId="2" borderId="1" xfId="12" applyFont="1" applyFill="1" applyBorder="1" applyAlignment="1" applyProtection="1">
      <alignment horizontal="center" vertical="center" wrapText="1"/>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22" fillId="17" borderId="4" xfId="0" applyFont="1" applyFill="1" applyBorder="1" applyAlignment="1">
      <alignment horizontal="center" vertical="center"/>
    </xf>
    <xf numFmtId="0" fontId="22" fillId="18" borderId="4" xfId="0" applyFont="1" applyFill="1" applyBorder="1" applyAlignment="1">
      <alignment horizontal="center" vertical="center"/>
    </xf>
    <xf numFmtId="0" fontId="23" fillId="0" borderId="0" xfId="0" applyFont="1" applyProtection="1"/>
    <xf numFmtId="0" fontId="23" fillId="16" borderId="0" xfId="0" applyFont="1" applyFill="1" applyProtection="1"/>
    <xf numFmtId="0" fontId="23" fillId="14" borderId="0" xfId="0" applyFont="1" applyFill="1" applyProtection="1"/>
    <xf numFmtId="0" fontId="23" fillId="14" borderId="0" xfId="0" applyFont="1" applyFill="1" applyBorder="1" applyProtection="1"/>
    <xf numFmtId="0" fontId="23" fillId="14" borderId="5" xfId="0" applyFont="1" applyFill="1" applyBorder="1" applyProtection="1"/>
    <xf numFmtId="0" fontId="23" fillId="14" borderId="1" xfId="0" applyFont="1" applyFill="1" applyBorder="1" applyProtection="1"/>
    <xf numFmtId="0" fontId="23" fillId="0" borderId="1" xfId="0" applyFont="1" applyBorder="1" applyProtection="1"/>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justify" vertical="center" wrapText="1"/>
    </xf>
    <xf numFmtId="0" fontId="0" fillId="14" borderId="10" xfId="0" applyFill="1" applyBorder="1" applyAlignment="1">
      <alignment horizontal="justify" vertical="center" wrapText="1"/>
    </xf>
    <xf numFmtId="0" fontId="0" fillId="14" borderId="11" xfId="0" applyFill="1" applyBorder="1" applyAlignment="1">
      <alignment horizontal="justify" vertical="center" wrapText="1"/>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24" fillId="14" borderId="6" xfId="0" applyFont="1" applyFill="1" applyBorder="1" applyAlignment="1">
      <alignment vertical="center"/>
    </xf>
    <xf numFmtId="0" fontId="24" fillId="14" borderId="7" xfId="0" applyFont="1" applyFill="1" applyBorder="1" applyAlignment="1">
      <alignment vertical="center"/>
    </xf>
    <xf numFmtId="0" fontId="24" fillId="14" borderId="8" xfId="0" applyFont="1" applyFill="1" applyBorder="1" applyAlignment="1">
      <alignment vertical="center"/>
    </xf>
    <xf numFmtId="0" fontId="24" fillId="14" borderId="1" xfId="0" applyFont="1" applyFill="1" applyBorder="1" applyAlignment="1">
      <alignment vertical="center"/>
    </xf>
    <xf numFmtId="0" fontId="25" fillId="19" borderId="13" xfId="0" applyFont="1" applyFill="1" applyBorder="1" applyAlignment="1"/>
    <xf numFmtId="0" fontId="25" fillId="19" borderId="14" xfId="0" applyFont="1" applyFill="1" applyBorder="1" applyAlignment="1"/>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0" fillId="14" borderId="0" xfId="0" applyFill="1" applyBorder="1" applyAlignment="1">
      <alignment horizontal="center"/>
    </xf>
    <xf numFmtId="0" fontId="22" fillId="14" borderId="3" xfId="0" applyFont="1" applyFill="1" applyBorder="1" applyAlignment="1">
      <alignment horizontal="center"/>
    </xf>
    <xf numFmtId="0" fontId="22" fillId="14" borderId="12" xfId="0" applyFont="1" applyFill="1" applyBorder="1" applyAlignment="1">
      <alignment horizontal="center"/>
    </xf>
    <xf numFmtId="0" fontId="22" fillId="14" borderId="17" xfId="0" applyFont="1" applyFill="1" applyBorder="1" applyAlignment="1">
      <alignment horizontal="center"/>
    </xf>
    <xf numFmtId="0" fontId="22" fillId="14" borderId="18" xfId="0" applyFont="1" applyFill="1" applyBorder="1" applyAlignment="1">
      <alignment horizontal="center"/>
    </xf>
    <xf numFmtId="0" fontId="22" fillId="14" borderId="19" xfId="0" applyFont="1" applyFill="1" applyBorder="1" applyAlignment="1">
      <alignment horizontal="center"/>
    </xf>
    <xf numFmtId="0" fontId="22" fillId="14" borderId="20" xfId="0" applyFont="1" applyFill="1" applyBorder="1" applyAlignment="1">
      <alignment horizontal="center"/>
    </xf>
    <xf numFmtId="0" fontId="27" fillId="14" borderId="0" xfId="0" applyFont="1" applyFill="1"/>
    <xf numFmtId="0" fontId="10" fillId="15" borderId="4" xfId="0" applyFont="1" applyFill="1" applyBorder="1" applyAlignment="1">
      <alignment horizontal="center" vertical="center" wrapText="1"/>
    </xf>
    <xf numFmtId="0" fontId="2" fillId="14" borderId="1" xfId="12" applyFont="1" applyFill="1" applyBorder="1" applyAlignment="1" applyProtection="1">
      <alignment horizontal="center" vertical="center" wrapText="1"/>
    </xf>
    <xf numFmtId="0" fontId="2" fillId="22"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28" fillId="14" borderId="18" xfId="0" applyFont="1" applyFill="1" applyBorder="1" applyAlignment="1">
      <alignment horizontal="center" vertical="center"/>
    </xf>
    <xf numFmtId="0" fontId="2" fillId="14" borderId="22" xfId="0" applyFont="1" applyFill="1" applyBorder="1" applyAlignment="1">
      <alignment horizontal="center" vertical="center" wrapText="1"/>
    </xf>
    <xf numFmtId="0" fontId="2" fillId="14" borderId="19" xfId="12" applyFont="1" applyFill="1" applyBorder="1" applyAlignment="1" applyProtection="1">
      <alignment horizontal="center" vertical="center" wrapText="1"/>
    </xf>
    <xf numFmtId="0" fontId="27" fillId="14" borderId="20" xfId="0" applyFont="1" applyFill="1" applyBorder="1" applyAlignment="1">
      <alignment horizontal="center" vertical="center" wrapText="1"/>
    </xf>
    <xf numFmtId="0" fontId="28" fillId="14" borderId="2" xfId="0" applyFont="1" applyFill="1" applyBorder="1" applyAlignment="1">
      <alignment horizontal="center" vertical="center"/>
    </xf>
    <xf numFmtId="0" fontId="2" fillId="14" borderId="23" xfId="0" applyFont="1" applyFill="1" applyBorder="1" applyAlignment="1">
      <alignment horizontal="center" vertical="center" wrapText="1"/>
    </xf>
    <xf numFmtId="0" fontId="28" fillId="14" borderId="3" xfId="0" applyFont="1" applyFill="1" applyBorder="1" applyAlignment="1">
      <alignment horizontal="center" vertical="center"/>
    </xf>
    <xf numFmtId="0" fontId="2" fillId="14" borderId="12" xfId="12" applyFont="1" applyFill="1" applyBorder="1" applyAlignment="1" applyProtection="1">
      <alignment horizontal="center" vertical="center" wrapText="1"/>
    </xf>
    <xf numFmtId="0" fontId="2" fillId="14" borderId="17" xfId="12" applyFont="1" applyFill="1" applyBorder="1" applyAlignment="1" applyProtection="1">
      <alignment horizontal="center" vertical="center" wrapText="1"/>
    </xf>
    <xf numFmtId="0" fontId="23" fillId="13" borderId="1" xfId="0" applyFont="1" applyFill="1" applyBorder="1" applyProtection="1"/>
    <xf numFmtId="0" fontId="23" fillId="12" borderId="1" xfId="0" applyFont="1" applyFill="1" applyBorder="1" applyProtection="1"/>
    <xf numFmtId="0" fontId="4" fillId="11" borderId="24" xfId="12" applyFont="1" applyFill="1" applyBorder="1" applyAlignment="1" applyProtection="1">
      <alignment vertical="center"/>
    </xf>
    <xf numFmtId="0" fontId="4" fillId="2" borderId="24" xfId="12" applyFont="1" applyFill="1" applyBorder="1" applyAlignment="1" applyProtection="1">
      <alignment vertical="center"/>
    </xf>
    <xf numFmtId="0" fontId="4" fillId="15" borderId="24" xfId="12" applyFont="1" applyFill="1" applyBorder="1" applyAlignment="1" applyProtection="1">
      <alignment vertical="center"/>
    </xf>
    <xf numFmtId="0" fontId="4" fillId="16" borderId="24" xfId="12" applyFont="1" applyFill="1" applyBorder="1" applyAlignment="1" applyProtection="1">
      <alignment vertical="center"/>
    </xf>
    <xf numFmtId="0" fontId="23" fillId="23" borderId="0" xfId="0" applyFont="1" applyFill="1" applyProtection="1"/>
    <xf numFmtId="0" fontId="0" fillId="13" borderId="0" xfId="0" applyFill="1"/>
    <xf numFmtId="0" fontId="29" fillId="0" borderId="2" xfId="0" applyFont="1" applyBorder="1" applyAlignment="1">
      <alignment horizontal="center"/>
    </xf>
    <xf numFmtId="0" fontId="29" fillId="0" borderId="23" xfId="0" applyFont="1" applyBorder="1"/>
    <xf numFmtId="0" fontId="29" fillId="0" borderId="3" xfId="0" applyFont="1" applyBorder="1" applyAlignment="1">
      <alignment horizontal="center"/>
    </xf>
    <xf numFmtId="0" fontId="29" fillId="0" borderId="17" xfId="0" applyFont="1" applyBorder="1"/>
    <xf numFmtId="0" fontId="26" fillId="0" borderId="26" xfId="0" applyFont="1" applyBorder="1" applyAlignment="1">
      <alignment horizontal="center"/>
    </xf>
    <xf numFmtId="0" fontId="26" fillId="0" borderId="27" xfId="0" applyFont="1" applyBorder="1" applyAlignment="1">
      <alignment horizontal="center"/>
    </xf>
    <xf numFmtId="0" fontId="27" fillId="0" borderId="22" xfId="0" applyFont="1" applyBorder="1"/>
    <xf numFmtId="0" fontId="29" fillId="0" borderId="22" xfId="0" applyFont="1" applyBorder="1"/>
    <xf numFmtId="0" fontId="0" fillId="0" borderId="25" xfId="0" applyBorder="1"/>
    <xf numFmtId="0" fontId="27" fillId="0" borderId="0" xfId="0" applyFont="1" applyBorder="1"/>
    <xf numFmtId="0" fontId="29" fillId="0" borderId="0" xfId="0" applyFont="1" applyBorder="1"/>
    <xf numFmtId="0" fontId="30" fillId="0" borderId="0" xfId="0" applyFont="1" applyBorder="1"/>
    <xf numFmtId="0" fontId="0" fillId="0" borderId="27" xfId="0" applyBorder="1"/>
    <xf numFmtId="0" fontId="27" fillId="0" borderId="28" xfId="0" applyFont="1" applyBorder="1"/>
    <xf numFmtId="0" fontId="29" fillId="0" borderId="28" xfId="0" applyFont="1" applyBorder="1"/>
    <xf numFmtId="0" fontId="0" fillId="0" borderId="29" xfId="0" applyBorder="1"/>
    <xf numFmtId="0" fontId="29" fillId="0" borderId="1" xfId="0" applyFont="1" applyBorder="1" applyAlignment="1">
      <alignment horizontal="center"/>
    </xf>
    <xf numFmtId="0" fontId="29" fillId="0" borderId="12" xfId="0" applyFont="1" applyBorder="1" applyAlignment="1">
      <alignment horizontal="center"/>
    </xf>
    <xf numFmtId="0" fontId="0" fillId="0" borderId="1" xfId="0" applyBorder="1"/>
    <xf numFmtId="0" fontId="0" fillId="0" borderId="0" xfId="0" quotePrefix="1"/>
    <xf numFmtId="0" fontId="15" fillId="20" borderId="4" xfId="0" applyFont="1" applyFill="1" applyBorder="1" applyAlignment="1" applyProtection="1">
      <alignment horizontal="center" vertical="center" wrapText="1"/>
      <protection hidden="1"/>
    </xf>
    <xf numFmtId="0" fontId="10" fillId="12" borderId="4" xfId="0" applyFont="1" applyFill="1" applyBorder="1" applyAlignment="1">
      <alignment horizontal="center" vertical="center" wrapText="1"/>
    </xf>
    <xf numFmtId="0" fontId="4" fillId="13" borderId="24" xfId="12" applyFont="1" applyFill="1" applyBorder="1" applyAlignment="1" applyProtection="1">
      <alignment vertical="center"/>
    </xf>
    <xf numFmtId="0" fontId="9" fillId="12" borderId="24" xfId="12" applyFont="1" applyFill="1" applyBorder="1" applyAlignment="1" applyProtection="1">
      <alignment vertical="center"/>
    </xf>
    <xf numFmtId="0" fontId="9" fillId="12" borderId="24" xfId="12" applyFont="1" applyFill="1" applyBorder="1" applyAlignment="1" applyProtection="1">
      <alignment vertical="center" wrapText="1"/>
    </xf>
    <xf numFmtId="0" fontId="23" fillId="13" borderId="0" xfId="0" applyFont="1" applyFill="1" applyProtection="1"/>
    <xf numFmtId="0" fontId="0" fillId="12" borderId="0" xfId="0" applyFill="1"/>
    <xf numFmtId="0" fontId="23" fillId="15" borderId="0" xfId="0" applyFont="1" applyFill="1" applyProtection="1"/>
    <xf numFmtId="0" fontId="15" fillId="20" borderId="4" xfId="0" applyFont="1" applyFill="1" applyBorder="1" applyAlignment="1" applyProtection="1">
      <alignment horizontal="center" vertical="center" wrapText="1"/>
    </xf>
    <xf numFmtId="0" fontId="29" fillId="0" borderId="19" xfId="0" applyFont="1" applyBorder="1" applyAlignment="1">
      <alignment horizontal="center"/>
    </xf>
    <xf numFmtId="0" fontId="28" fillId="24" borderId="50" xfId="0" applyFont="1" applyFill="1" applyBorder="1" applyAlignment="1">
      <alignment horizontal="center"/>
    </xf>
    <xf numFmtId="0" fontId="28" fillId="24" borderId="24" xfId="0" applyFont="1" applyFill="1" applyBorder="1" applyAlignment="1">
      <alignment horizontal="center"/>
    </xf>
    <xf numFmtId="0" fontId="28" fillId="24" borderId="53" xfId="0" applyFont="1" applyFill="1" applyBorder="1" applyAlignment="1">
      <alignment horizontal="center"/>
    </xf>
    <xf numFmtId="0" fontId="0" fillId="0" borderId="2" xfId="0" applyBorder="1"/>
    <xf numFmtId="0" fontId="22" fillId="0" borderId="0" xfId="0" applyFont="1"/>
    <xf numFmtId="0" fontId="26" fillId="0" borderId="35" xfId="0" applyFont="1" applyBorder="1" applyAlignment="1">
      <alignment horizontal="center"/>
    </xf>
    <xf numFmtId="0" fontId="26" fillId="0" borderId="29" xfId="0" applyFont="1" applyBorder="1" applyAlignment="1">
      <alignment horizontal="center"/>
    </xf>
    <xf numFmtId="0" fontId="29" fillId="0" borderId="51" xfId="0" applyFont="1" applyBorder="1" applyAlignment="1">
      <alignment horizontal="center"/>
    </xf>
    <xf numFmtId="0" fontId="29" fillId="0" borderId="20" xfId="0" applyFont="1" applyBorder="1"/>
    <xf numFmtId="0" fontId="29" fillId="0" borderId="2" xfId="0" applyFont="1" applyBorder="1" applyAlignment="1">
      <alignment horizontal="center" vertical="center"/>
    </xf>
    <xf numFmtId="0" fontId="26" fillId="24" borderId="43" xfId="0" applyFont="1" applyFill="1" applyBorder="1" applyAlignment="1">
      <alignment vertical="top" wrapText="1"/>
    </xf>
    <xf numFmtId="0" fontId="26" fillId="24" borderId="52" xfId="0" applyFont="1" applyFill="1" applyBorder="1" applyAlignment="1">
      <alignment vertical="top" wrapText="1"/>
    </xf>
    <xf numFmtId="0" fontId="26" fillId="24" borderId="52" xfId="0" applyFont="1" applyFill="1" applyBorder="1" applyAlignment="1">
      <alignment horizontal="center" vertical="center" wrapText="1"/>
    </xf>
    <xf numFmtId="0" fontId="39" fillId="24" borderId="52" xfId="0" applyFont="1" applyFill="1" applyBorder="1" applyAlignment="1">
      <alignment horizontal="center" vertical="center" wrapText="1"/>
    </xf>
    <xf numFmtId="0" fontId="26" fillId="24" borderId="43"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9" fillId="0" borderId="19" xfId="0" applyFont="1" applyBorder="1" applyAlignment="1">
      <alignment wrapText="1"/>
    </xf>
    <xf numFmtId="0" fontId="38" fillId="0" borderId="0" xfId="0" applyFont="1" applyAlignment="1">
      <alignment horizontal="center"/>
    </xf>
    <xf numFmtId="0" fontId="29" fillId="0" borderId="1" xfId="0" applyFont="1" applyBorder="1" applyAlignment="1">
      <alignment wrapText="1"/>
    </xf>
    <xf numFmtId="0" fontId="29" fillId="0" borderId="12" xfId="0" applyFont="1" applyBorder="1" applyAlignment="1"/>
    <xf numFmtId="0" fontId="23" fillId="14" borderId="30" xfId="0" applyFont="1" applyFill="1" applyBorder="1" applyAlignment="1" applyProtection="1"/>
    <xf numFmtId="0" fontId="23" fillId="14" borderId="6" xfId="0" applyFont="1" applyFill="1" applyBorder="1" applyAlignment="1" applyProtection="1"/>
    <xf numFmtId="0" fontId="23" fillId="14" borderId="7" xfId="0" applyFont="1" applyFill="1" applyBorder="1" applyAlignment="1" applyProtection="1"/>
    <xf numFmtId="0" fontId="23" fillId="14" borderId="8" xfId="0" applyFont="1" applyFill="1" applyBorder="1" applyAlignment="1" applyProtection="1"/>
    <xf numFmtId="0" fontId="23" fillId="14" borderId="30" xfId="0" applyFont="1" applyFill="1" applyBorder="1" applyProtection="1"/>
    <xf numFmtId="0" fontId="23" fillId="14" borderId="6" xfId="0" applyFont="1" applyFill="1" applyBorder="1" applyProtection="1"/>
    <xf numFmtId="0" fontId="23" fillId="14" borderId="7" xfId="0" applyFont="1" applyFill="1" applyBorder="1" applyProtection="1"/>
    <xf numFmtId="0" fontId="23" fillId="14" borderId="8" xfId="0" applyFont="1" applyFill="1" applyBorder="1" applyProtection="1"/>
    <xf numFmtId="0" fontId="23" fillId="14" borderId="33" xfId="0" applyFont="1" applyFill="1" applyBorder="1" applyAlignment="1" applyProtection="1"/>
    <xf numFmtId="0" fontId="23" fillId="14" borderId="33" xfId="0" applyFont="1" applyFill="1" applyBorder="1" applyProtection="1"/>
    <xf numFmtId="0" fontId="23" fillId="14" borderId="59" xfId="0" applyFont="1" applyFill="1" applyBorder="1" applyAlignment="1" applyProtection="1"/>
    <xf numFmtId="0" fontId="23" fillId="14" borderId="59" xfId="0" applyFont="1" applyFill="1" applyBorder="1" applyProtection="1"/>
    <xf numFmtId="0" fontId="23" fillId="0" borderId="6" xfId="0" applyFont="1" applyBorder="1" applyProtection="1"/>
    <xf numFmtId="0" fontId="23" fillId="0" borderId="7" xfId="0" applyFont="1" applyBorder="1" applyProtection="1"/>
    <xf numFmtId="0" fontId="23" fillId="0" borderId="8" xfId="0" applyFont="1" applyBorder="1" applyProtection="1"/>
    <xf numFmtId="0" fontId="23" fillId="0" borderId="33" xfId="0" applyFont="1" applyBorder="1" applyProtection="1"/>
    <xf numFmtId="0" fontId="23" fillId="0" borderId="30" xfId="0" applyFont="1" applyBorder="1" applyProtection="1"/>
    <xf numFmtId="0" fontId="23" fillId="0" borderId="59" xfId="0" applyFont="1" applyBorder="1" applyProtection="1"/>
    <xf numFmtId="0" fontId="23" fillId="0" borderId="45" xfId="0" applyFont="1" applyBorder="1" applyProtection="1"/>
    <xf numFmtId="0" fontId="25" fillId="14" borderId="6" xfId="0" applyFont="1" applyFill="1" applyBorder="1" applyAlignment="1"/>
    <xf numFmtId="0" fontId="22" fillId="14" borderId="7" xfId="0" applyFont="1" applyFill="1" applyBorder="1" applyAlignment="1"/>
    <xf numFmtId="0" fontId="25" fillId="14" borderId="33" xfId="0" applyFont="1" applyFill="1" applyBorder="1" applyAlignment="1"/>
    <xf numFmtId="0" fontId="22" fillId="14" borderId="30" xfId="0" applyFont="1" applyFill="1" applyBorder="1" applyAlignment="1"/>
    <xf numFmtId="0" fontId="23" fillId="0" borderId="40" xfId="0" applyFont="1" applyBorder="1" applyProtection="1"/>
    <xf numFmtId="0" fontId="23" fillId="0" borderId="33" xfId="0" applyFont="1" applyBorder="1" applyAlignment="1" applyProtection="1">
      <alignment vertical="top"/>
    </xf>
    <xf numFmtId="0" fontId="0" fillId="14" borderId="0" xfId="0" applyFill="1" applyBorder="1" applyAlignment="1">
      <alignment vertical="center"/>
    </xf>
    <xf numFmtId="0" fontId="46" fillId="14" borderId="6" xfId="0" applyFont="1" applyFill="1" applyBorder="1" applyAlignment="1">
      <alignment horizontal="center" vertical="center"/>
    </xf>
    <xf numFmtId="0" fontId="46" fillId="14" borderId="7" xfId="0" applyFont="1" applyFill="1" applyBorder="1" applyAlignment="1">
      <alignment horizontal="center" vertical="center" wrapText="1"/>
    </xf>
    <xf numFmtId="0" fontId="46" fillId="14" borderId="8" xfId="0" applyFont="1" applyFill="1" applyBorder="1" applyAlignment="1">
      <alignment horizontal="center" vertical="center"/>
    </xf>
    <xf numFmtId="0" fontId="7" fillId="14" borderId="6" xfId="0" applyFont="1" applyFill="1" applyBorder="1" applyAlignment="1">
      <alignment vertical="center"/>
    </xf>
    <xf numFmtId="0" fontId="2" fillId="0" borderId="0" xfId="0" applyFont="1" applyProtection="1"/>
    <xf numFmtId="0" fontId="7" fillId="14" borderId="7" xfId="0" applyFont="1" applyFill="1" applyBorder="1" applyAlignment="1">
      <alignment vertical="center"/>
    </xf>
    <xf numFmtId="0" fontId="7" fillId="14" borderId="8" xfId="0" applyFont="1" applyFill="1" applyBorder="1" applyAlignment="1">
      <alignment vertical="center"/>
    </xf>
    <xf numFmtId="0" fontId="26" fillId="24" borderId="4" xfId="0" applyFont="1" applyFill="1" applyBorder="1" applyAlignment="1">
      <alignment horizontal="center" vertical="center" wrapText="1"/>
    </xf>
    <xf numFmtId="0" fontId="27" fillId="0" borderId="3" xfId="0" applyFont="1" applyBorder="1" applyAlignment="1" applyProtection="1">
      <alignment vertical="center" wrapText="1"/>
      <protection hidden="1"/>
    </xf>
    <xf numFmtId="0" fontId="29" fillId="0" borderId="12" xfId="0" applyFont="1" applyBorder="1" applyAlignment="1">
      <alignment wrapText="1"/>
    </xf>
    <xf numFmtId="0" fontId="27" fillId="0" borderId="18" xfId="0" applyFont="1" applyBorder="1" applyAlignment="1" applyProtection="1">
      <alignment vertical="center" wrapText="1"/>
      <protection hidden="1"/>
    </xf>
    <xf numFmtId="0" fontId="27" fillId="0" borderId="2" xfId="0" applyFont="1" applyBorder="1" applyAlignment="1" applyProtection="1">
      <alignment vertical="center" wrapText="1"/>
      <protection hidden="1"/>
    </xf>
    <xf numFmtId="0" fontId="0" fillId="0" borderId="0" xfId="0" applyBorder="1"/>
    <xf numFmtId="0" fontId="0" fillId="14" borderId="0" xfId="0" applyFill="1" applyBorder="1" applyAlignment="1">
      <alignment horizontal="center" vertical="center"/>
    </xf>
    <xf numFmtId="0" fontId="24" fillId="14" borderId="0" xfId="0" applyFont="1" applyFill="1" applyBorder="1" applyAlignment="1">
      <alignment vertical="center"/>
    </xf>
    <xf numFmtId="0" fontId="22" fillId="14" borderId="0" xfId="0" applyFont="1" applyFill="1" applyBorder="1" applyAlignment="1">
      <alignment horizontal="center" vertical="center"/>
    </xf>
    <xf numFmtId="0" fontId="24" fillId="14" borderId="31" xfId="0" applyFont="1" applyFill="1" applyBorder="1" applyAlignment="1">
      <alignment vertical="center"/>
    </xf>
    <xf numFmtId="0" fontId="24" fillId="14" borderId="32" xfId="0" applyFont="1" applyFill="1" applyBorder="1" applyAlignment="1">
      <alignment vertical="center"/>
    </xf>
    <xf numFmtId="0" fontId="29" fillId="20" borderId="4" xfId="14" applyFont="1" applyFill="1" applyBorder="1" applyAlignment="1" applyProtection="1">
      <alignment horizontal="center" vertical="center" wrapText="1"/>
    </xf>
    <xf numFmtId="0" fontId="29" fillId="20" borderId="4" xfId="0" applyFont="1" applyFill="1" applyBorder="1" applyAlignment="1" applyProtection="1">
      <alignment horizontal="center" vertical="center" wrapText="1"/>
    </xf>
    <xf numFmtId="0" fontId="29" fillId="33" borderId="4" xfId="0" applyFont="1" applyFill="1" applyBorder="1" applyAlignment="1" applyProtection="1">
      <alignment horizontal="center" vertical="center" wrapText="1"/>
    </xf>
    <xf numFmtId="0" fontId="23" fillId="0" borderId="55" xfId="0" applyFont="1" applyBorder="1" applyProtection="1"/>
    <xf numFmtId="0" fontId="55" fillId="12" borderId="0" xfId="0" applyFont="1" applyFill="1" applyAlignment="1" applyProtection="1">
      <alignment horizontal="center" vertical="center"/>
    </xf>
    <xf numFmtId="0" fontId="54" fillId="0" borderId="0" xfId="0" applyFont="1" applyAlignment="1" applyProtection="1">
      <alignment horizontal="center" vertical="center"/>
    </xf>
    <xf numFmtId="0" fontId="55" fillId="13" borderId="0" xfId="0" applyFont="1" applyFill="1" applyAlignment="1" applyProtection="1">
      <alignment horizontal="center" vertical="center"/>
    </xf>
    <xf numFmtId="0" fontId="55" fillId="35" borderId="0" xfId="0" applyFont="1" applyFill="1" applyAlignment="1" applyProtection="1">
      <alignment horizontal="center" vertical="center"/>
    </xf>
    <xf numFmtId="0" fontId="55" fillId="16" borderId="0" xfId="0" applyFont="1" applyFill="1" applyAlignment="1" applyProtection="1">
      <alignment horizontal="center" vertical="center"/>
    </xf>
    <xf numFmtId="0" fontId="22" fillId="15"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54" fillId="12" borderId="1" xfId="0" applyFont="1" applyFill="1" applyBorder="1" applyAlignment="1" applyProtection="1">
      <alignment horizontal="center"/>
    </xf>
    <xf numFmtId="0" fontId="53" fillId="16" borderId="1" xfId="0" applyFont="1" applyFill="1" applyBorder="1" applyAlignment="1">
      <alignment horizontal="center" vertical="center" wrapText="1"/>
    </xf>
    <xf numFmtId="0" fontId="27" fillId="0" borderId="19"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hidden="1"/>
    </xf>
    <xf numFmtId="0" fontId="27" fillId="0" borderId="6"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14" borderId="6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14" borderId="36" xfId="0" applyFont="1" applyFill="1" applyBorder="1" applyAlignment="1" applyProtection="1">
      <alignment horizontal="center" vertical="center" wrapText="1"/>
    </xf>
    <xf numFmtId="0" fontId="15" fillId="33" borderId="4"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27" fillId="14" borderId="33" xfId="0" applyFont="1" applyFill="1" applyBorder="1" applyAlignment="1" applyProtection="1">
      <alignment horizontal="center" vertical="center" wrapText="1"/>
      <protection locked="0"/>
    </xf>
    <xf numFmtId="0" fontId="27" fillId="14" borderId="22"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2" fillId="14" borderId="33"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xf>
    <xf numFmtId="0" fontId="23" fillId="0" borderId="39" xfId="0" applyFont="1" applyBorder="1" applyProtection="1"/>
    <xf numFmtId="0" fontId="23" fillId="0" borderId="0" xfId="0" applyFont="1" applyBorder="1" applyProtection="1"/>
    <xf numFmtId="0" fontId="23" fillId="0" borderId="26" xfId="0" applyFont="1" applyBorder="1" applyProtection="1"/>
    <xf numFmtId="0" fontId="2" fillId="14" borderId="54"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5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30" xfId="0" applyFont="1" applyBorder="1" applyAlignment="1" applyProtection="1">
      <alignment horizontal="center" vertical="center" wrapText="1"/>
    </xf>
    <xf numFmtId="0" fontId="27" fillId="14" borderId="33" xfId="0" applyFont="1" applyFill="1" applyBorder="1" applyAlignment="1" applyProtection="1">
      <alignment horizontal="center" vertical="center"/>
    </xf>
    <xf numFmtId="0" fontId="27" fillId="14" borderId="6" xfId="0" applyFont="1" applyFill="1" applyBorder="1" applyAlignment="1" applyProtection="1">
      <alignment horizontal="center" vertical="center"/>
    </xf>
    <xf numFmtId="0" fontId="27" fillId="14" borderId="33" xfId="0" applyFont="1" applyFill="1" applyBorder="1" applyAlignment="1" applyProtection="1">
      <alignment horizontal="center" vertical="center" wrapText="1"/>
    </xf>
    <xf numFmtId="14" fontId="27" fillId="0" borderId="6" xfId="0" applyNumberFormat="1" applyFont="1" applyBorder="1" applyAlignment="1" applyProtection="1">
      <alignment horizontal="center" vertical="center"/>
    </xf>
    <xf numFmtId="0" fontId="27" fillId="0" borderId="30" xfId="0" applyFont="1" applyBorder="1" applyAlignment="1" applyProtection="1">
      <alignment horizontal="center" vertical="center"/>
    </xf>
    <xf numFmtId="14" fontId="27" fillId="0" borderId="10" xfId="0" applyNumberFormat="1" applyFont="1" applyBorder="1" applyAlignment="1" applyProtection="1">
      <alignment horizontal="center" vertical="center"/>
    </xf>
    <xf numFmtId="0" fontId="27" fillId="14" borderId="7" xfId="0" applyFont="1" applyFill="1" applyBorder="1" applyAlignment="1" applyProtection="1">
      <alignment horizontal="center" vertical="center" wrapText="1"/>
    </xf>
    <xf numFmtId="9" fontId="27" fillId="14" borderId="6" xfId="0" applyNumberFormat="1" applyFont="1" applyFill="1" applyBorder="1" applyAlignment="1" applyProtection="1">
      <alignment horizontal="center" vertical="center"/>
    </xf>
    <xf numFmtId="9" fontId="27" fillId="14" borderId="7" xfId="0" applyNumberFormat="1" applyFont="1" applyFill="1" applyBorder="1" applyAlignment="1" applyProtection="1">
      <alignment horizontal="center" vertical="center"/>
    </xf>
    <xf numFmtId="0" fontId="27" fillId="14" borderId="9"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xf>
    <xf numFmtId="0" fontId="27" fillId="14" borderId="56"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protection locked="0"/>
    </xf>
    <xf numFmtId="0" fontId="27" fillId="0" borderId="9" xfId="0" applyFont="1" applyFill="1" applyBorder="1" applyAlignment="1" applyProtection="1">
      <alignment horizontal="center" vertical="center" wrapText="1"/>
    </xf>
    <xf numFmtId="9" fontId="27" fillId="0" borderId="6" xfId="0" applyNumberFormat="1" applyFont="1" applyBorder="1" applyAlignment="1" applyProtection="1">
      <alignment horizontal="center" vertical="center"/>
    </xf>
    <xf numFmtId="0" fontId="27" fillId="14" borderId="10"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protection locked="0"/>
    </xf>
    <xf numFmtId="0" fontId="2" fillId="14" borderId="4" xfId="0" applyFont="1" applyFill="1" applyBorder="1" applyAlignment="1" applyProtection="1">
      <alignment horizontal="center" vertical="center" wrapText="1"/>
    </xf>
    <xf numFmtId="0" fontId="2" fillId="14" borderId="33" xfId="0" applyFont="1" applyFill="1" applyBorder="1" applyAlignment="1">
      <alignment horizontal="center" vertical="center" wrapText="1"/>
    </xf>
    <xf numFmtId="0" fontId="2" fillId="14" borderId="30" xfId="0" applyFont="1" applyFill="1" applyBorder="1" applyAlignment="1">
      <alignment horizontal="center" vertical="center" wrapText="1"/>
    </xf>
    <xf numFmtId="0" fontId="27" fillId="0" borderId="7" xfId="0" applyFont="1" applyFill="1" applyBorder="1" applyAlignment="1" applyProtection="1">
      <alignment horizontal="center" vertical="center" wrapText="1"/>
      <protection locked="0"/>
    </xf>
    <xf numFmtId="0" fontId="2" fillId="14" borderId="38" xfId="0" applyFont="1" applyFill="1" applyBorder="1" applyAlignment="1" applyProtection="1">
      <alignment horizontal="center" vertical="center"/>
    </xf>
    <xf numFmtId="0" fontId="23" fillId="14" borderId="7" xfId="0" applyFont="1" applyFill="1" applyBorder="1" applyAlignment="1" applyProtection="1">
      <alignment horizontal="center" vertical="center" wrapText="1"/>
    </xf>
    <xf numFmtId="0" fontId="23" fillId="0" borderId="30" xfId="0" applyFont="1" applyBorder="1" applyAlignment="1" applyProtection="1">
      <alignment horizontal="center" vertical="center" wrapText="1"/>
    </xf>
    <xf numFmtId="0" fontId="2" fillId="14" borderId="8" xfId="0" applyFont="1" applyFill="1" applyBorder="1" applyAlignment="1" applyProtection="1">
      <alignment vertical="center" wrapText="1"/>
      <protection locked="0"/>
    </xf>
    <xf numFmtId="9" fontId="27" fillId="0" borderId="7" xfId="0" applyNumberFormat="1" applyFont="1" applyBorder="1" applyAlignment="1" applyProtection="1">
      <alignment horizontal="center" vertical="center"/>
    </xf>
    <xf numFmtId="0" fontId="23" fillId="14" borderId="6" xfId="0" applyFont="1" applyFill="1" applyBorder="1" applyAlignment="1" applyProtection="1">
      <alignment horizontal="center" vertical="center" wrapText="1"/>
    </xf>
    <xf numFmtId="9" fontId="23" fillId="14" borderId="6" xfId="0" applyNumberFormat="1" applyFont="1" applyFill="1" applyBorder="1" applyAlignment="1" applyProtection="1">
      <alignment horizontal="center" vertical="center"/>
    </xf>
    <xf numFmtId="9" fontId="23" fillId="14" borderId="7" xfId="0" applyNumberFormat="1" applyFont="1" applyFill="1" applyBorder="1" applyAlignment="1" applyProtection="1">
      <alignment horizontal="center" vertical="center"/>
    </xf>
    <xf numFmtId="9" fontId="27" fillId="14" borderId="6" xfId="0" applyNumberFormat="1" applyFont="1" applyFill="1" applyBorder="1" applyAlignment="1" applyProtection="1">
      <alignment horizontal="center" vertical="center" wrapText="1"/>
    </xf>
    <xf numFmtId="9" fontId="2" fillId="0" borderId="54" xfId="0" applyNumberFormat="1" applyFont="1" applyBorder="1" applyAlignment="1" applyProtection="1">
      <alignment horizontal="center" vertical="center"/>
    </xf>
    <xf numFmtId="0" fontId="2" fillId="0" borderId="54" xfId="0" applyFont="1" applyBorder="1" applyAlignment="1" applyProtection="1">
      <alignment horizontal="center" vertical="center"/>
    </xf>
    <xf numFmtId="0" fontId="27" fillId="14" borderId="55" xfId="0" applyFont="1" applyFill="1" applyBorder="1" applyAlignment="1" applyProtection="1">
      <alignment horizontal="center" vertical="center"/>
    </xf>
    <xf numFmtId="0" fontId="27" fillId="0" borderId="7" xfId="0" applyFont="1" applyFill="1" applyBorder="1" applyAlignment="1" applyProtection="1">
      <alignment horizontal="justify" vertical="center" wrapText="1"/>
      <protection locked="0"/>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27" fillId="14" borderId="45" xfId="0" applyFont="1" applyFill="1" applyBorder="1" applyAlignment="1" applyProtection="1">
      <alignment horizontal="center" vertical="center" wrapText="1"/>
    </xf>
    <xf numFmtId="9" fontId="27" fillId="14" borderId="55" xfId="0" applyNumberFormat="1" applyFont="1" applyFill="1" applyBorder="1" applyAlignment="1" applyProtection="1">
      <alignment horizontal="center" vertical="center"/>
    </xf>
    <xf numFmtId="0" fontId="2" fillId="0" borderId="28" xfId="0" applyFont="1" applyBorder="1" applyAlignment="1" applyProtection="1">
      <alignment horizontal="center" vertical="center" wrapText="1"/>
      <protection locked="0"/>
    </xf>
    <xf numFmtId="1" fontId="2" fillId="0" borderId="28" xfId="0" applyNumberFormat="1" applyFont="1" applyBorder="1" applyAlignment="1" applyProtection="1">
      <alignment horizontal="center" vertical="center" wrapText="1"/>
      <protection locked="0"/>
    </xf>
    <xf numFmtId="0" fontId="27" fillId="0" borderId="46" xfId="0" applyFont="1" applyBorder="1" applyAlignment="1" applyProtection="1">
      <alignment horizontal="center" vertical="center"/>
    </xf>
    <xf numFmtId="0" fontId="2" fillId="0" borderId="45" xfId="0" applyFont="1" applyBorder="1" applyAlignment="1" applyProtection="1">
      <alignment horizontal="center" vertical="center" wrapText="1"/>
      <protection locked="0"/>
    </xf>
    <xf numFmtId="1" fontId="2" fillId="0" borderId="45" xfId="0" applyNumberFormat="1" applyFont="1" applyBorder="1" applyAlignment="1" applyProtection="1">
      <alignment horizontal="center" vertical="center" wrapText="1"/>
      <protection locked="0"/>
    </xf>
    <xf numFmtId="0" fontId="23" fillId="0" borderId="54" xfId="0" applyFont="1" applyBorder="1" applyProtection="1"/>
    <xf numFmtId="0" fontId="27" fillId="0" borderId="56" xfId="0" applyFont="1" applyBorder="1" applyAlignment="1" applyProtection="1">
      <alignment horizontal="center" vertical="center"/>
    </xf>
    <xf numFmtId="0" fontId="27" fillId="0" borderId="3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protection hidden="1"/>
    </xf>
    <xf numFmtId="0" fontId="27" fillId="14" borderId="6"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0" fontId="27" fillId="0" borderId="2" xfId="0" applyFont="1" applyFill="1" applyBorder="1" applyAlignment="1" applyProtection="1">
      <alignment horizontal="center" vertical="center" wrapText="1"/>
      <protection hidden="1"/>
    </xf>
    <xf numFmtId="0" fontId="27" fillId="0" borderId="50" xfId="0" applyFont="1" applyFill="1" applyBorder="1" applyAlignment="1" applyProtection="1">
      <alignment horizontal="center" vertical="center" wrapText="1"/>
      <protection hidden="1"/>
    </xf>
    <xf numFmtId="0" fontId="27" fillId="0" borderId="5" xfId="0" applyFont="1" applyFill="1" applyBorder="1" applyAlignment="1" applyProtection="1">
      <alignment horizontal="center" vertical="center" wrapText="1"/>
      <protection hidden="1"/>
    </xf>
    <xf numFmtId="0" fontId="2" fillId="0" borderId="73" xfId="0" applyFont="1" applyFill="1" applyBorder="1" applyAlignment="1" applyProtection="1">
      <alignment horizontal="justify" vertical="top" wrapText="1"/>
      <protection locked="0"/>
    </xf>
    <xf numFmtId="0" fontId="2" fillId="0" borderId="1" xfId="0" applyFont="1" applyFill="1" applyBorder="1" applyAlignment="1" applyProtection="1">
      <alignment horizontal="justify" vertical="top" wrapText="1"/>
      <protection locked="0"/>
    </xf>
    <xf numFmtId="0" fontId="27" fillId="0" borderId="6" xfId="0" applyFont="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9" fontId="27" fillId="0" borderId="4" xfId="0" applyNumberFormat="1" applyFont="1" applyBorder="1" applyAlignment="1" applyProtection="1">
      <alignment horizontal="center" vertical="center"/>
    </xf>
    <xf numFmtId="14" fontId="2" fillId="0" borderId="56" xfId="0" applyNumberFormat="1" applyFont="1" applyFill="1" applyBorder="1" applyAlignment="1" applyProtection="1">
      <alignment horizontal="center" vertical="center" wrapText="1"/>
      <protection locked="0"/>
    </xf>
    <xf numFmtId="0" fontId="2" fillId="0" borderId="56" xfId="0" applyFont="1" applyFill="1" applyBorder="1" applyAlignment="1" applyProtection="1">
      <alignment horizontal="center" vertical="center" wrapText="1"/>
      <protection locked="0"/>
    </xf>
    <xf numFmtId="0" fontId="23" fillId="14" borderId="26" xfId="0" applyFont="1" applyFill="1" applyBorder="1" applyProtection="1"/>
    <xf numFmtId="0" fontId="29" fillId="0" borderId="1" xfId="0" applyFont="1" applyBorder="1" applyAlignment="1">
      <alignment horizontal="center" vertical="center"/>
    </xf>
    <xf numFmtId="0" fontId="29" fillId="0" borderId="1" xfId="0" applyFont="1" applyBorder="1"/>
    <xf numFmtId="0" fontId="2" fillId="0" borderId="56" xfId="0" applyFont="1" applyFill="1" applyBorder="1" applyAlignment="1" applyProtection="1">
      <alignment horizontal="center" vertical="center" wrapText="1"/>
    </xf>
    <xf numFmtId="9" fontId="2" fillId="0" borderId="25" xfId="0" applyNumberFormat="1" applyFont="1" applyFill="1" applyBorder="1" applyAlignment="1" applyProtection="1">
      <alignment horizontal="center" vertical="center"/>
    </xf>
    <xf numFmtId="9" fontId="2" fillId="0" borderId="10"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27" fillId="0" borderId="45" xfId="0" applyFont="1" applyBorder="1" applyAlignment="1" applyProtection="1">
      <alignment horizontal="center" vertical="center"/>
    </xf>
    <xf numFmtId="0" fontId="27" fillId="0" borderId="9" xfId="0" applyFont="1" applyBorder="1" applyAlignment="1" applyProtection="1">
      <alignment horizontal="center" vertical="center"/>
    </xf>
    <xf numFmtId="9" fontId="27" fillId="14" borderId="9" xfId="0" applyNumberFormat="1" applyFont="1" applyFill="1" applyBorder="1" applyAlignment="1" applyProtection="1">
      <alignment horizontal="center" vertical="center" wrapText="1"/>
    </xf>
    <xf numFmtId="9" fontId="27" fillId="14" borderId="10" xfId="0" applyNumberFormat="1" applyFont="1" applyFill="1" applyBorder="1" applyAlignment="1" applyProtection="1">
      <alignment horizontal="center" vertical="center" wrapText="1"/>
    </xf>
    <xf numFmtId="14" fontId="27" fillId="0" borderId="10" xfId="0" applyNumberFormat="1"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protection hidden="1"/>
    </xf>
    <xf numFmtId="0" fontId="29" fillId="0" borderId="1" xfId="0" applyFont="1" applyBorder="1" applyAlignment="1">
      <alignment horizontal="center" vertical="center" wrapText="1"/>
    </xf>
    <xf numFmtId="0" fontId="27" fillId="14"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hidden="1"/>
    </xf>
    <xf numFmtId="0" fontId="2" fillId="14" borderId="55"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27" fillId="14" borderId="7" xfId="0" applyFont="1" applyFill="1" applyBorder="1" applyAlignment="1" applyProtection="1">
      <alignment horizontal="center" vertical="center" wrapText="1"/>
    </xf>
    <xf numFmtId="0" fontId="27" fillId="14" borderId="33" xfId="0" applyFont="1" applyFill="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14" borderId="6" xfId="0" applyFont="1" applyFill="1" applyBorder="1" applyAlignment="1" applyProtection="1">
      <alignment horizontal="center" vertical="center"/>
    </xf>
    <xf numFmtId="0" fontId="2" fillId="0" borderId="7" xfId="0" applyFont="1" applyBorder="1" applyAlignment="1" applyProtection="1">
      <alignment horizontal="center" vertical="center" wrapText="1"/>
      <protection hidden="1"/>
    </xf>
    <xf numFmtId="0" fontId="27" fillId="0" borderId="45"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xf>
    <xf numFmtId="0" fontId="2" fillId="0" borderId="73" xfId="0" applyFont="1" applyFill="1" applyBorder="1" applyAlignment="1" applyProtection="1">
      <alignment horizontal="center" vertical="center" wrapText="1"/>
      <protection locked="0"/>
    </xf>
    <xf numFmtId="9" fontId="23" fillId="14" borderId="26" xfId="0" applyNumberFormat="1" applyFont="1" applyFill="1" applyBorder="1" applyAlignment="1" applyProtection="1">
      <alignment horizontal="center" vertical="center"/>
    </xf>
    <xf numFmtId="9" fontId="23" fillId="14" borderId="55" xfId="0" applyNumberFormat="1" applyFont="1" applyFill="1" applyBorder="1" applyAlignment="1" applyProtection="1">
      <alignment horizontal="center" vertical="center"/>
    </xf>
    <xf numFmtId="0" fontId="29" fillId="0" borderId="1" xfId="0" applyFont="1" applyBorder="1" applyAlignment="1">
      <alignment horizontal="center" vertical="center"/>
    </xf>
    <xf numFmtId="0" fontId="27" fillId="0" borderId="9" xfId="0" applyFont="1" applyBorder="1" applyAlignment="1" applyProtection="1">
      <alignment horizontal="center" vertical="center" wrapText="1"/>
      <protection hidden="1"/>
    </xf>
    <xf numFmtId="0" fontId="27" fillId="14" borderId="60" xfId="0" applyFont="1" applyFill="1" applyBorder="1" applyAlignment="1" applyProtection="1">
      <alignment horizontal="justify" vertical="center" wrapText="1"/>
      <protection locked="0"/>
    </xf>
    <xf numFmtId="9" fontId="27" fillId="14" borderId="54" xfId="0" applyNumberFormat="1" applyFont="1" applyFill="1" applyBorder="1" applyAlignment="1" applyProtection="1">
      <alignment horizontal="center" vertical="center"/>
    </xf>
    <xf numFmtId="0" fontId="2" fillId="0" borderId="60" xfId="0" applyFont="1" applyFill="1" applyBorder="1" applyAlignment="1" applyProtection="1">
      <alignment horizontal="center" vertical="center" wrapText="1"/>
    </xf>
    <xf numFmtId="0" fontId="2" fillId="14" borderId="55" xfId="0" applyFont="1" applyFill="1" applyBorder="1" applyAlignment="1" applyProtection="1">
      <alignment horizontal="justify" vertical="top" wrapText="1"/>
      <protection locked="0"/>
    </xf>
    <xf numFmtId="0" fontId="2" fillId="14" borderId="66" xfId="0" applyFont="1" applyFill="1" applyBorder="1" applyAlignment="1" applyProtection="1">
      <alignment horizontal="center" vertical="center" wrapText="1"/>
      <protection locked="0"/>
    </xf>
    <xf numFmtId="9" fontId="27" fillId="0" borderId="55" xfId="0" applyNumberFormat="1" applyFont="1" applyBorder="1" applyAlignment="1" applyProtection="1">
      <alignment horizontal="center" vertical="center"/>
    </xf>
    <xf numFmtId="0" fontId="2" fillId="0" borderId="16" xfId="0" applyFont="1" applyFill="1" applyBorder="1" applyAlignment="1" applyProtection="1">
      <alignment horizontal="center" vertical="center" wrapText="1"/>
    </xf>
    <xf numFmtId="0" fontId="2" fillId="0" borderId="34" xfId="0" applyFont="1" applyFill="1" applyBorder="1" applyAlignment="1" applyProtection="1">
      <alignment horizontal="justify" vertical="center" wrapText="1"/>
      <protection locked="0"/>
    </xf>
    <xf numFmtId="0" fontId="2" fillId="0" borderId="34" xfId="0" applyFont="1" applyFill="1" applyBorder="1" applyAlignment="1" applyProtection="1">
      <alignment horizontal="center" vertical="center" wrapText="1"/>
      <protection locked="0"/>
    </xf>
    <xf numFmtId="9" fontId="2" fillId="0" borderId="54" xfId="0" applyNumberFormat="1" applyFont="1" applyFill="1" applyBorder="1" applyAlignment="1" applyProtection="1">
      <alignment horizontal="center" vertical="center"/>
    </xf>
    <xf numFmtId="0" fontId="2" fillId="0" borderId="1" xfId="0" applyFont="1" applyFill="1" applyBorder="1" applyAlignment="1" applyProtection="1">
      <alignment horizontal="justify" vertical="center" wrapText="1"/>
      <protection locked="0"/>
    </xf>
    <xf numFmtId="0" fontId="23" fillId="0" borderId="4" xfId="0" applyFont="1" applyBorder="1" applyProtection="1"/>
    <xf numFmtId="0" fontId="23" fillId="0" borderId="22" xfId="0" applyFont="1" applyBorder="1" applyProtection="1"/>
    <xf numFmtId="0" fontId="27" fillId="0" borderId="7" xfId="0" applyFont="1" applyBorder="1" applyAlignment="1" applyProtection="1">
      <alignment horizontal="justify" vertical="center" wrapText="1"/>
    </xf>
    <xf numFmtId="0" fontId="23" fillId="14" borderId="35" xfId="0" applyFont="1" applyFill="1" applyBorder="1" applyProtection="1"/>
    <xf numFmtId="0" fontId="27" fillId="14" borderId="7" xfId="0" applyFont="1" applyFill="1" applyBorder="1" applyAlignment="1" applyProtection="1">
      <alignment horizontal="justify" vertical="center" wrapText="1"/>
      <protection locked="0"/>
    </xf>
    <xf numFmtId="0" fontId="23" fillId="14" borderId="39" xfId="0" applyFont="1" applyFill="1" applyBorder="1" applyProtection="1"/>
    <xf numFmtId="0" fontId="23" fillId="14" borderId="40" xfId="0" applyFont="1" applyFill="1" applyBorder="1" applyProtection="1"/>
    <xf numFmtId="0" fontId="23" fillId="14" borderId="55" xfId="0" applyFont="1" applyFill="1" applyBorder="1" applyProtection="1"/>
    <xf numFmtId="0" fontId="23" fillId="14" borderId="45" xfId="0" applyFont="1" applyFill="1" applyBorder="1" applyProtection="1"/>
    <xf numFmtId="0" fontId="23" fillId="14" borderId="28" xfId="0" applyFont="1" applyFill="1" applyBorder="1" applyProtection="1"/>
    <xf numFmtId="0" fontId="27" fillId="0" borderId="51" xfId="0" applyFont="1" applyFill="1" applyBorder="1" applyAlignment="1" applyProtection="1">
      <alignment horizontal="center" vertical="center" wrapText="1"/>
      <protection hidden="1"/>
    </xf>
    <xf numFmtId="0" fontId="27" fillId="0" borderId="66" xfId="0" applyFont="1" applyFill="1" applyBorder="1" applyAlignment="1" applyProtection="1">
      <alignment horizontal="center" vertical="center" wrapText="1"/>
      <protection hidden="1"/>
    </xf>
    <xf numFmtId="14" fontId="27" fillId="0" borderId="54" xfId="0" applyNumberFormat="1" applyFont="1" applyFill="1" applyBorder="1" applyAlignment="1" applyProtection="1">
      <alignment horizontal="center" vertical="center" wrapText="1"/>
    </xf>
    <xf numFmtId="0" fontId="27" fillId="0" borderId="34" xfId="0" applyFont="1" applyFill="1" applyBorder="1" applyAlignment="1" applyProtection="1">
      <alignment horizontal="center" vertical="center" wrapText="1"/>
      <protection hidden="1"/>
    </xf>
    <xf numFmtId="14" fontId="27" fillId="0" borderId="70" xfId="0" applyNumberFormat="1" applyFont="1" applyFill="1" applyBorder="1" applyAlignment="1" applyProtection="1">
      <alignment horizontal="center" vertical="center" wrapText="1"/>
    </xf>
    <xf numFmtId="0" fontId="27" fillId="0" borderId="19" xfId="0" applyFont="1" applyFill="1" applyBorder="1" applyAlignment="1" applyProtection="1">
      <alignment horizontal="center" vertical="center" wrapText="1"/>
      <protection hidden="1"/>
    </xf>
    <xf numFmtId="0" fontId="23" fillId="14" borderId="55" xfId="0" applyFont="1" applyFill="1" applyBorder="1" applyAlignment="1" applyProtection="1">
      <alignment horizontal="center" vertical="center"/>
    </xf>
    <xf numFmtId="0" fontId="23" fillId="0" borderId="45" xfId="0" applyFont="1" applyBorder="1" applyAlignment="1" applyProtection="1">
      <alignment horizontal="center" vertical="center" wrapText="1"/>
    </xf>
    <xf numFmtId="9" fontId="27" fillId="14" borderId="5" xfId="0" applyNumberFormat="1" applyFont="1" applyFill="1" applyBorder="1" applyAlignment="1" applyProtection="1">
      <alignment horizontal="center" vertical="center" wrapText="1"/>
    </xf>
    <xf numFmtId="9" fontId="2" fillId="0" borderId="10" xfId="0" applyNumberFormat="1" applyFont="1" applyBorder="1" applyAlignment="1" applyProtection="1">
      <alignment horizontal="center" vertical="center"/>
    </xf>
    <xf numFmtId="0" fontId="2" fillId="0" borderId="10" xfId="0" applyFont="1" applyBorder="1" applyAlignment="1" applyProtection="1">
      <alignment horizontal="center" vertical="center" wrapText="1"/>
    </xf>
    <xf numFmtId="0" fontId="2" fillId="14" borderId="45" xfId="0" applyFont="1" applyFill="1" applyBorder="1" applyAlignment="1" applyProtection="1">
      <alignment horizontal="center" vertical="center" wrapText="1"/>
    </xf>
    <xf numFmtId="9" fontId="2" fillId="14" borderId="54"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wrapText="1"/>
    </xf>
    <xf numFmtId="0" fontId="2" fillId="36" borderId="55" xfId="0" applyFont="1" applyFill="1" applyBorder="1" applyAlignment="1" applyProtection="1">
      <alignment vertical="center" wrapText="1"/>
      <protection locked="0"/>
    </xf>
    <xf numFmtId="1" fontId="2" fillId="36" borderId="55" xfId="0" applyNumberFormat="1" applyFont="1" applyFill="1" applyBorder="1" applyAlignment="1" applyProtection="1">
      <alignment vertical="center" wrapText="1"/>
      <protection locked="0"/>
    </xf>
    <xf numFmtId="0" fontId="0" fillId="0" borderId="16" xfId="0" applyBorder="1" applyAlignment="1">
      <alignment horizontal="center" vertical="center"/>
    </xf>
    <xf numFmtId="0" fontId="59" fillId="0" borderId="19" xfId="0" applyFont="1" applyBorder="1" applyAlignment="1">
      <alignment horizontal="center" vertical="center"/>
    </xf>
    <xf numFmtId="0" fontId="59" fillId="0" borderId="19" xfId="0" applyFont="1" applyBorder="1" applyAlignment="1">
      <alignment horizontal="center" vertical="center" wrapText="1"/>
    </xf>
    <xf numFmtId="0" fontId="59" fillId="0" borderId="19" xfId="0" applyFont="1" applyBorder="1" applyAlignment="1">
      <alignment horizontal="center"/>
    </xf>
    <xf numFmtId="0" fontId="59" fillId="0" borderId="19" xfId="0" applyFont="1" applyBorder="1" applyAlignment="1">
      <alignment horizontal="center" wrapText="1"/>
    </xf>
    <xf numFmtId="0" fontId="46" fillId="0" borderId="62" xfId="0" applyFont="1" applyBorder="1" applyAlignment="1">
      <alignment horizontal="left" vertical="center" wrapText="1"/>
    </xf>
    <xf numFmtId="0" fontId="59" fillId="0" borderId="52" xfId="0" applyFont="1" applyBorder="1" applyAlignment="1">
      <alignment horizontal="center"/>
    </xf>
    <xf numFmtId="0" fontId="29" fillId="0" borderId="52" xfId="0" applyFont="1" applyBorder="1" applyAlignment="1">
      <alignment horizontal="center" wrapText="1"/>
    </xf>
    <xf numFmtId="0" fontId="29" fillId="0" borderId="52" xfId="0" applyFont="1" applyBorder="1" applyAlignment="1">
      <alignment horizontal="center"/>
    </xf>
    <xf numFmtId="0" fontId="29" fillId="0" borderId="61" xfId="0" applyFont="1" applyBorder="1"/>
    <xf numFmtId="0" fontId="26" fillId="0" borderId="21" xfId="0" applyFont="1" applyBorder="1" applyAlignment="1">
      <alignment horizontal="center"/>
    </xf>
    <xf numFmtId="0" fontId="59" fillId="0" borderId="1" xfId="0" applyFont="1" applyBorder="1" applyAlignment="1">
      <alignment horizontal="center"/>
    </xf>
    <xf numFmtId="0" fontId="59" fillId="0" borderId="12" xfId="0" applyFont="1" applyBorder="1" applyAlignment="1">
      <alignment horizontal="center"/>
    </xf>
    <xf numFmtId="0" fontId="59" fillId="0" borderId="77" xfId="0" applyFont="1" applyBorder="1" applyAlignment="1">
      <alignment horizontal="center"/>
    </xf>
    <xf numFmtId="0" fontId="59" fillId="0" borderId="77" xfId="0" applyFont="1" applyBorder="1" applyAlignment="1">
      <alignment horizontal="center" wrapText="1"/>
    </xf>
    <xf numFmtId="0" fontId="29" fillId="0" borderId="58" xfId="0" applyFont="1" applyBorder="1"/>
    <xf numFmtId="0" fontId="59" fillId="0" borderId="52" xfId="0" applyFont="1" applyBorder="1" applyAlignment="1">
      <alignment horizontal="center" wrapText="1"/>
    </xf>
    <xf numFmtId="0" fontId="59" fillId="0" borderId="1" xfId="0" applyFont="1" applyBorder="1" applyAlignment="1">
      <alignment horizontal="center" wrapText="1"/>
    </xf>
    <xf numFmtId="0" fontId="59" fillId="0" borderId="73" xfId="0" applyFont="1" applyBorder="1" applyAlignment="1">
      <alignment horizontal="center"/>
    </xf>
    <xf numFmtId="0" fontId="59" fillId="0" borderId="73" xfId="0" applyFont="1" applyBorder="1" applyAlignment="1">
      <alignment horizontal="center" wrapText="1"/>
    </xf>
    <xf numFmtId="0" fontId="29" fillId="0" borderId="78" xfId="0" applyFont="1" applyBorder="1"/>
    <xf numFmtId="0" fontId="59" fillId="0" borderId="63" xfId="0" applyFont="1" applyBorder="1" applyAlignment="1">
      <alignment horizontal="center"/>
    </xf>
    <xf numFmtId="0" fontId="59" fillId="0" borderId="12" xfId="0" applyFont="1" applyBorder="1" applyAlignment="1">
      <alignment horizontal="center" wrapText="1"/>
    </xf>
    <xf numFmtId="0" fontId="29" fillId="0" borderId="65" xfId="0" applyFont="1" applyBorder="1"/>
    <xf numFmtId="0" fontId="60" fillId="0" borderId="4" xfId="0" applyFont="1" applyBorder="1" applyAlignment="1">
      <alignment horizontal="center" vertical="center"/>
    </xf>
    <xf numFmtId="0" fontId="61" fillId="0" borderId="4" xfId="0" applyFont="1" applyBorder="1" applyAlignment="1">
      <alignment horizontal="center" vertical="center"/>
    </xf>
    <xf numFmtId="0" fontId="61" fillId="0" borderId="21" xfId="0" applyFont="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center" vertical="center" wrapText="1"/>
    </xf>
    <xf numFmtId="0" fontId="59" fillId="0" borderId="34" xfId="0" applyFont="1" applyBorder="1" applyAlignment="1">
      <alignment horizontal="center" vertical="center" wrapText="1"/>
    </xf>
    <xf numFmtId="0" fontId="59" fillId="0" borderId="34" xfId="0" applyFont="1" applyBorder="1" applyAlignment="1">
      <alignment horizontal="center" vertical="center"/>
    </xf>
    <xf numFmtId="0" fontId="59" fillId="0" borderId="12" xfId="0" applyFont="1" applyBorder="1" applyAlignment="1">
      <alignment horizontal="center" vertical="center"/>
    </xf>
    <xf numFmtId="0" fontId="59" fillId="0" borderId="12" xfId="0" applyFont="1" applyBorder="1" applyAlignment="1">
      <alignment horizontal="center" vertical="center" wrapText="1"/>
    </xf>
    <xf numFmtId="0" fontId="59" fillId="0" borderId="67" xfId="0" applyFont="1" applyBorder="1" applyAlignment="1">
      <alignment horizontal="center" vertical="center"/>
    </xf>
    <xf numFmtId="0" fontId="59" fillId="0" borderId="32" xfId="0" applyFont="1" applyBorder="1" applyAlignment="1">
      <alignment horizontal="center" vertical="center"/>
    </xf>
    <xf numFmtId="0" fontId="59" fillId="0" borderId="70" xfId="0" applyFont="1" applyBorder="1" applyAlignment="1">
      <alignment horizontal="center" vertical="center"/>
    </xf>
    <xf numFmtId="0" fontId="59" fillId="0" borderId="31" xfId="0" applyFont="1" applyBorder="1" applyAlignment="1">
      <alignment horizontal="center" vertical="center"/>
    </xf>
    <xf numFmtId="0" fontId="59" fillId="0" borderId="69" xfId="0" applyFont="1" applyBorder="1" applyAlignment="1">
      <alignment horizontal="center" vertical="center"/>
    </xf>
    <xf numFmtId="0" fontId="59" fillId="0" borderId="47" xfId="0" applyFont="1" applyBorder="1" applyAlignment="1">
      <alignment horizontal="center" vertical="center"/>
    </xf>
    <xf numFmtId="0" fontId="60" fillId="0" borderId="21" xfId="0" applyFont="1" applyBorder="1" applyAlignment="1">
      <alignment horizontal="center" vertical="center"/>
    </xf>
    <xf numFmtId="0" fontId="59" fillId="0" borderId="67" xfId="0" applyFont="1" applyBorder="1" applyAlignment="1">
      <alignment horizontal="center"/>
    </xf>
    <xf numFmtId="0" fontId="59" fillId="0" borderId="44" xfId="0" applyFont="1" applyBorder="1" applyAlignment="1">
      <alignment horizontal="center"/>
    </xf>
    <xf numFmtId="0" fontId="59" fillId="0" borderId="31" xfId="0" applyFont="1" applyBorder="1" applyAlignment="1">
      <alignment horizontal="center"/>
    </xf>
    <xf numFmtId="0" fontId="59" fillId="0" borderId="67"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79" xfId="0" applyFont="1" applyBorder="1" applyAlignment="1">
      <alignment horizontal="center" vertical="center"/>
    </xf>
    <xf numFmtId="0" fontId="59" fillId="0" borderId="73" xfId="0" applyFont="1" applyBorder="1" applyAlignment="1">
      <alignment horizontal="center" vertical="center"/>
    </xf>
    <xf numFmtId="0" fontId="59" fillId="0" borderId="79" xfId="0" applyFont="1" applyBorder="1" applyAlignment="1">
      <alignment horizontal="center"/>
    </xf>
    <xf numFmtId="0" fontId="59" fillId="0" borderId="80" xfId="0" applyFont="1" applyBorder="1" applyAlignment="1">
      <alignment horizontal="center"/>
    </xf>
    <xf numFmtId="0" fontId="59" fillId="0" borderId="80" xfId="0" applyFont="1" applyBorder="1" applyAlignment="1">
      <alignment horizontal="center" vertical="center" wrapText="1"/>
    </xf>
    <xf numFmtId="0" fontId="59" fillId="0" borderId="80" xfId="0" applyFont="1" applyBorder="1" applyAlignment="1">
      <alignment horizontal="center" vertical="center"/>
    </xf>
    <xf numFmtId="0" fontId="59" fillId="0" borderId="73" xfId="0" applyFont="1" applyBorder="1" applyAlignment="1">
      <alignment horizontal="center" vertical="center" wrapText="1"/>
    </xf>
    <xf numFmtId="0" fontId="59" fillId="0" borderId="77" xfId="0" applyFont="1" applyBorder="1" applyAlignment="1">
      <alignment horizontal="center" vertical="center" wrapText="1"/>
    </xf>
    <xf numFmtId="0" fontId="59" fillId="0" borderId="77" xfId="0" applyFont="1" applyBorder="1" applyAlignment="1">
      <alignment horizontal="center" vertical="center"/>
    </xf>
    <xf numFmtId="0" fontId="60" fillId="0" borderId="13"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7" fillId="14" borderId="55" xfId="0" applyFont="1" applyFill="1" applyBorder="1" applyAlignment="1" applyProtection="1">
      <alignment horizontal="center" vertical="center" wrapText="1"/>
    </xf>
    <xf numFmtId="0" fontId="2" fillId="14" borderId="55" xfId="0" applyFont="1" applyFill="1" applyBorder="1" applyAlignment="1" applyProtection="1">
      <alignment horizontal="center" vertical="center" wrapText="1"/>
      <protection locked="0"/>
    </xf>
    <xf numFmtId="0" fontId="27" fillId="0" borderId="55" xfId="0" applyFont="1" applyBorder="1" applyAlignment="1" applyProtection="1">
      <alignment horizontal="center" vertical="center" wrapText="1"/>
    </xf>
    <xf numFmtId="0" fontId="27" fillId="14" borderId="55" xfId="0" applyFont="1" applyFill="1" applyBorder="1" applyAlignment="1" applyProtection="1">
      <alignment horizontal="center" vertical="center"/>
    </xf>
    <xf numFmtId="0" fontId="27" fillId="14" borderId="7" xfId="0" applyFont="1" applyFill="1" applyBorder="1" applyAlignment="1" applyProtection="1">
      <alignment horizontal="center" vertical="center" wrapText="1"/>
    </xf>
    <xf numFmtId="0" fontId="27" fillId="14" borderId="30" xfId="0" applyFont="1" applyFill="1" applyBorder="1" applyAlignment="1" applyProtection="1">
      <alignment horizontal="center" vertical="center" wrapText="1"/>
    </xf>
    <xf numFmtId="0" fontId="27" fillId="14" borderId="7" xfId="0" applyFont="1" applyFill="1" applyBorder="1" applyAlignment="1" applyProtection="1">
      <alignment horizontal="center" vertical="center"/>
    </xf>
    <xf numFmtId="0" fontId="27" fillId="14" borderId="44"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xf>
    <xf numFmtId="0" fontId="59" fillId="0" borderId="73" xfId="0" applyFont="1" applyBorder="1" applyAlignment="1">
      <alignment horizontal="center" vertical="center"/>
    </xf>
    <xf numFmtId="0" fontId="59" fillId="0" borderId="52" xfId="0" applyFont="1" applyBorder="1" applyAlignment="1">
      <alignment horizontal="center" vertical="center"/>
    </xf>
    <xf numFmtId="0" fontId="59" fillId="0" borderId="19" xfId="0" applyFont="1" applyBorder="1" applyAlignment="1">
      <alignment horizontal="center" vertical="center"/>
    </xf>
    <xf numFmtId="0" fontId="59" fillId="0" borderId="1" xfId="0" applyFont="1" applyBorder="1" applyAlignment="1">
      <alignment horizontal="center" vertical="center"/>
    </xf>
    <xf numFmtId="0" fontId="59" fillId="0" borderId="12" xfId="0" applyFont="1" applyBorder="1" applyAlignment="1">
      <alignment horizontal="center" vertical="center"/>
    </xf>
    <xf numFmtId="0" fontId="59" fillId="0" borderId="1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63" xfId="0" applyFont="1" applyBorder="1" applyAlignment="1">
      <alignment horizontal="center" vertical="center"/>
    </xf>
    <xf numFmtId="0" fontId="59" fillId="0" borderId="73" xfId="0" applyFont="1" applyBorder="1" applyAlignment="1">
      <alignment horizontal="center" vertical="center" wrapText="1"/>
    </xf>
    <xf numFmtId="0" fontId="59" fillId="0" borderId="52" xfId="0" applyFont="1" applyBorder="1" applyAlignment="1">
      <alignment horizontal="center" vertical="center" wrapText="1"/>
    </xf>
    <xf numFmtId="0" fontId="60" fillId="0" borderId="16" xfId="0" applyFont="1" applyBorder="1" applyAlignment="1">
      <alignment horizontal="center" vertical="center"/>
    </xf>
    <xf numFmtId="0" fontId="60" fillId="0" borderId="26" xfId="0" applyFont="1" applyBorder="1" applyAlignment="1">
      <alignment horizontal="center" vertical="center"/>
    </xf>
    <xf numFmtId="0" fontId="59" fillId="0" borderId="63" xfId="0" applyFont="1" applyBorder="1" applyAlignment="1">
      <alignment horizontal="center" vertical="center" wrapText="1"/>
    </xf>
    <xf numFmtId="0" fontId="59" fillId="0" borderId="24" xfId="0" applyFont="1" applyBorder="1" applyAlignment="1">
      <alignment horizontal="center" vertical="center"/>
    </xf>
    <xf numFmtId="0" fontId="59" fillId="0" borderId="24" xfId="0" applyFont="1" applyBorder="1" applyAlignment="1">
      <alignment horizontal="center" vertical="center" wrapText="1"/>
    </xf>
    <xf numFmtId="0" fontId="59" fillId="0" borderId="19" xfId="0" applyFont="1" applyBorder="1" applyAlignment="1">
      <alignment horizontal="center" vertical="center"/>
    </xf>
    <xf numFmtId="0" fontId="59" fillId="0" borderId="12" xfId="0" applyFont="1" applyBorder="1" applyAlignment="1">
      <alignment horizontal="center" vertical="center"/>
    </xf>
    <xf numFmtId="0" fontId="59" fillId="0" borderId="12" xfId="0" applyFont="1" applyBorder="1" applyAlignment="1">
      <alignment horizontal="center" vertical="center" wrapText="1"/>
    </xf>
    <xf numFmtId="0" fontId="2" fillId="14" borderId="45" xfId="0" applyFont="1" applyFill="1" applyBorder="1" applyAlignment="1" applyProtection="1">
      <alignment horizontal="center" vertical="center" wrapText="1"/>
      <protection locked="0"/>
    </xf>
    <xf numFmtId="0" fontId="2" fillId="14" borderId="10" xfId="0" applyFont="1" applyFill="1" applyBorder="1" applyAlignment="1" applyProtection="1">
      <alignment horizontal="center" vertical="center" wrapText="1"/>
      <protection hidden="1"/>
    </xf>
    <xf numFmtId="0" fontId="2" fillId="14" borderId="60" xfId="0" applyFont="1" applyFill="1" applyBorder="1" applyAlignment="1" applyProtection="1">
      <alignment horizontal="center" vertical="center" wrapText="1"/>
      <protection hidden="1"/>
    </xf>
    <xf numFmtId="14" fontId="27" fillId="14" borderId="33" xfId="0" applyNumberFormat="1" applyFont="1" applyFill="1" applyBorder="1" applyAlignment="1" applyProtection="1">
      <alignment horizontal="center" vertical="center"/>
    </xf>
    <xf numFmtId="14" fontId="27" fillId="14" borderId="7" xfId="0" applyNumberFormat="1" applyFont="1" applyFill="1" applyBorder="1" applyAlignment="1" applyProtection="1">
      <alignment horizontal="center" vertical="center"/>
    </xf>
    <xf numFmtId="0" fontId="27" fillId="14" borderId="10" xfId="0" applyFont="1" applyFill="1" applyBorder="1" applyAlignment="1" applyProtection="1">
      <alignment horizontal="center" vertical="center" wrapText="1"/>
    </xf>
    <xf numFmtId="0" fontId="23" fillId="14" borderId="54" xfId="0" applyFont="1" applyFill="1" applyBorder="1" applyProtection="1"/>
    <xf numFmtId="0" fontId="23" fillId="14" borderId="10" xfId="0" applyFont="1" applyFill="1" applyBorder="1" applyAlignment="1" applyProtection="1"/>
    <xf numFmtId="0" fontId="23" fillId="14" borderId="10" xfId="0" applyFont="1" applyFill="1" applyBorder="1" applyProtection="1"/>
    <xf numFmtId="0" fontId="23" fillId="14" borderId="38" xfId="0" applyFont="1" applyFill="1" applyBorder="1" applyProtection="1"/>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29" fillId="0" borderId="23" xfId="0" applyFont="1"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29" fillId="0" borderId="50" xfId="0" applyFont="1" applyBorder="1" applyAlignment="1">
      <alignment horizontal="center" vertical="center"/>
    </xf>
    <xf numFmtId="0" fontId="29" fillId="0" borderId="53" xfId="0" applyFont="1"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59" fillId="0" borderId="21" xfId="0" applyFont="1" applyBorder="1" applyAlignment="1">
      <alignment horizontal="center" vertical="center"/>
    </xf>
    <xf numFmtId="9" fontId="2" fillId="14" borderId="54" xfId="0" applyNumberFormat="1" applyFont="1" applyFill="1" applyBorder="1" applyAlignment="1" applyProtection="1">
      <alignment horizontal="center" vertical="center" wrapText="1"/>
    </xf>
    <xf numFmtId="0" fontId="29" fillId="0" borderId="67" xfId="0" applyFont="1" applyBorder="1" applyAlignment="1">
      <alignment horizontal="center" vertical="center"/>
    </xf>
    <xf numFmtId="0" fontId="29" fillId="0" borderId="31" xfId="0" applyFont="1" applyBorder="1" applyAlignment="1">
      <alignment horizontal="center" vertical="center"/>
    </xf>
    <xf numFmtId="0" fontId="29" fillId="0" borderId="17" xfId="0" applyFont="1" applyBorder="1" applyAlignment="1">
      <alignment horizontal="center" vertical="center"/>
    </xf>
    <xf numFmtId="0" fontId="28" fillId="0" borderId="21" xfId="0" applyFont="1" applyBorder="1" applyAlignment="1">
      <alignment horizontal="center" vertical="center"/>
    </xf>
    <xf numFmtId="0" fontId="29" fillId="0" borderId="24" xfId="0" applyFont="1" applyBorder="1" applyAlignment="1">
      <alignment horizontal="center" vertical="center"/>
    </xf>
    <xf numFmtId="0" fontId="59" fillId="0" borderId="42" xfId="0" applyFont="1" applyBorder="1" applyAlignment="1">
      <alignment horizontal="center" vertical="center"/>
    </xf>
    <xf numFmtId="0" fontId="59" fillId="0" borderId="32" xfId="0" applyFont="1" applyBorder="1" applyAlignment="1">
      <alignment horizontal="center"/>
    </xf>
    <xf numFmtId="0" fontId="59" fillId="0" borderId="48" xfId="0" applyFont="1" applyBorder="1" applyAlignment="1">
      <alignment horizontal="center"/>
    </xf>
    <xf numFmtId="0" fontId="59" fillId="0" borderId="42" xfId="0" applyFont="1" applyBorder="1" applyAlignment="1">
      <alignment horizontal="center"/>
    </xf>
    <xf numFmtId="0" fontId="59" fillId="0" borderId="48" xfId="0" applyFont="1" applyBorder="1" applyAlignment="1">
      <alignment horizontal="center" vertical="center"/>
    </xf>
    <xf numFmtId="0" fontId="59" fillId="0" borderId="44" xfId="0" applyFont="1" applyBorder="1" applyAlignment="1">
      <alignment horizontal="center" vertical="center"/>
    </xf>
    <xf numFmtId="0" fontId="29" fillId="0" borderId="72" xfId="0" applyFont="1" applyBorder="1"/>
    <xf numFmtId="0" fontId="29" fillId="0" borderId="70" xfId="0" applyFont="1" applyBorder="1" applyAlignment="1">
      <alignment horizontal="center" vertical="center"/>
    </xf>
    <xf numFmtId="165" fontId="29" fillId="0" borderId="18" xfId="16" applyNumberFormat="1" applyFont="1" applyBorder="1" applyAlignment="1">
      <alignment horizontal="center" vertical="center"/>
    </xf>
    <xf numFmtId="165" fontId="29" fillId="0" borderId="20" xfId="16" applyNumberFormat="1" applyFont="1" applyBorder="1" applyAlignment="1">
      <alignment horizontal="center" vertical="center"/>
    </xf>
    <xf numFmtId="165" fontId="29" fillId="0" borderId="2" xfId="16" applyNumberFormat="1" applyFont="1" applyBorder="1" applyAlignment="1">
      <alignment horizontal="center" vertical="center"/>
    </xf>
    <xf numFmtId="165" fontId="29" fillId="0" borderId="23" xfId="16" applyNumberFormat="1" applyFont="1" applyBorder="1" applyAlignment="1">
      <alignment horizontal="center" vertical="center"/>
    </xf>
    <xf numFmtId="165" fontId="29" fillId="0" borderId="5" xfId="16" applyNumberFormat="1" applyFont="1" applyBorder="1" applyAlignment="1">
      <alignment horizontal="center" vertical="center"/>
    </xf>
    <xf numFmtId="0" fontId="29" fillId="0" borderId="41" xfId="0" applyFont="1" applyBorder="1" applyAlignment="1">
      <alignment horizontal="center" vertical="center"/>
    </xf>
    <xf numFmtId="0" fontId="29" fillId="0" borderId="69" xfId="0" applyFont="1" applyBorder="1" applyAlignment="1">
      <alignment horizontal="center" vertical="center"/>
    </xf>
    <xf numFmtId="0" fontId="29" fillId="0" borderId="3" xfId="0" applyFont="1" applyBorder="1" applyAlignment="1">
      <alignment horizontal="center" vertical="center"/>
    </xf>
    <xf numFmtId="165" fontId="29" fillId="0" borderId="50" xfId="16" applyNumberFormat="1" applyFont="1" applyBorder="1" applyAlignment="1">
      <alignment horizontal="center" vertical="center"/>
    </xf>
    <xf numFmtId="165" fontId="29" fillId="0" borderId="53" xfId="16" applyNumberFormat="1" applyFont="1" applyBorder="1" applyAlignment="1">
      <alignment horizontal="center" vertical="center"/>
    </xf>
    <xf numFmtId="165" fontId="29" fillId="0" borderId="10" xfId="16" applyNumberFormat="1" applyFont="1" applyBorder="1" applyAlignment="1">
      <alignment horizontal="center" vertical="center"/>
    </xf>
    <xf numFmtId="0" fontId="29" fillId="0" borderId="51" xfId="0" applyFont="1" applyBorder="1" applyAlignment="1">
      <alignment horizontal="center" vertical="center"/>
    </xf>
    <xf numFmtId="0" fontId="29" fillId="0" borderId="0" xfId="0" applyFont="1" applyAlignment="1">
      <alignment horizontal="center" vertical="center"/>
    </xf>
    <xf numFmtId="0" fontId="28" fillId="0" borderId="15" xfId="0" applyFont="1" applyBorder="1" applyAlignment="1">
      <alignment horizontal="center" vertical="center"/>
    </xf>
    <xf numFmtId="0" fontId="28" fillId="0" borderId="47" xfId="0" applyFont="1" applyBorder="1" applyAlignment="1">
      <alignment horizontal="center" vertical="center"/>
    </xf>
    <xf numFmtId="0" fontId="28" fillId="0" borderId="58" xfId="0" applyFont="1" applyBorder="1" applyAlignment="1">
      <alignment horizontal="center" vertical="center"/>
    </xf>
    <xf numFmtId="0" fontId="28" fillId="0" borderId="49" xfId="0" applyFont="1" applyBorder="1" applyAlignment="1">
      <alignment horizontal="center" vertical="center"/>
    </xf>
    <xf numFmtId="0" fontId="28" fillId="0" borderId="14" xfId="0" applyFont="1" applyBorder="1" applyAlignment="1">
      <alignment horizontal="center" vertical="center"/>
    </xf>
    <xf numFmtId="0" fontId="28" fillId="0" borderId="35" xfId="0" applyFont="1" applyBorder="1" applyAlignment="1">
      <alignment horizontal="center" vertical="center"/>
    </xf>
    <xf numFmtId="0" fontId="28" fillId="0" borderId="29" xfId="0" applyFont="1" applyBorder="1" applyAlignment="1">
      <alignment horizontal="center" vertical="center"/>
    </xf>
    <xf numFmtId="0" fontId="26" fillId="0" borderId="1" xfId="0" applyFont="1" applyBorder="1" applyAlignment="1">
      <alignment horizontal="center"/>
    </xf>
    <xf numFmtId="0" fontId="26" fillId="0" borderId="23" xfId="0" applyFont="1" applyBorder="1" applyAlignment="1">
      <alignment horizontal="center"/>
    </xf>
    <xf numFmtId="0" fontId="0" fillId="0" borderId="71" xfId="0" applyBorder="1"/>
    <xf numFmtId="0" fontId="26" fillId="0" borderId="73" xfId="0" applyFont="1" applyBorder="1" applyAlignment="1">
      <alignment horizontal="center"/>
    </xf>
    <xf numFmtId="0" fontId="26" fillId="0" borderId="78" xfId="0" applyFont="1" applyBorder="1" applyAlignment="1">
      <alignment horizontal="center"/>
    </xf>
    <xf numFmtId="0" fontId="0" fillId="0" borderId="64" xfId="0" applyBorder="1"/>
    <xf numFmtId="0" fontId="26" fillId="0" borderId="63" xfId="0" applyFont="1" applyBorder="1" applyAlignment="1">
      <alignment horizontal="center"/>
    </xf>
    <xf numFmtId="0" fontId="26" fillId="0" borderId="65" xfId="0" applyFont="1" applyBorder="1" applyAlignment="1">
      <alignment horizontal="center"/>
    </xf>
    <xf numFmtId="0" fontId="29" fillId="0" borderId="5" xfId="0" applyFont="1" applyBorder="1" applyAlignment="1">
      <alignment horizontal="center" vertical="center"/>
    </xf>
    <xf numFmtId="0" fontId="59" fillId="0" borderId="52" xfId="0" applyFont="1" applyBorder="1" applyAlignment="1">
      <alignment horizontal="center" vertical="center"/>
    </xf>
    <xf numFmtId="0" fontId="59" fillId="0" borderId="63" xfId="0" applyFont="1" applyBorder="1" applyAlignment="1">
      <alignment horizontal="center" vertical="center"/>
    </xf>
    <xf numFmtId="0" fontId="59" fillId="0" borderId="42" xfId="0" applyFont="1" applyBorder="1" applyAlignment="1">
      <alignment horizontal="center" vertical="center"/>
    </xf>
    <xf numFmtId="0" fontId="59" fillId="0" borderId="80" xfId="0" applyFont="1" applyBorder="1" applyAlignment="1">
      <alignment horizontal="center" vertical="center"/>
    </xf>
    <xf numFmtId="0" fontId="59" fillId="0" borderId="19" xfId="0" applyFont="1" applyBorder="1" applyAlignment="1">
      <alignment horizontal="center" vertical="center"/>
    </xf>
    <xf numFmtId="0" fontId="59" fillId="0" borderId="1" xfId="0" applyFont="1" applyBorder="1" applyAlignment="1">
      <alignment horizontal="center" vertical="center"/>
    </xf>
    <xf numFmtId="0" fontId="59" fillId="0" borderId="1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52" xfId="0" applyFont="1" applyBorder="1" applyAlignment="1">
      <alignment horizontal="center" vertical="center" wrapText="1"/>
    </xf>
    <xf numFmtId="0" fontId="59" fillId="0" borderId="63" xfId="0" applyFont="1" applyBorder="1" applyAlignment="1">
      <alignment horizontal="center" vertical="center" wrapText="1"/>
    </xf>
    <xf numFmtId="0" fontId="26" fillId="0" borderId="11" xfId="0" applyFont="1" applyBorder="1" applyAlignment="1">
      <alignment horizontal="center"/>
    </xf>
    <xf numFmtId="0" fontId="65" fillId="0" borderId="46" xfId="0" applyFont="1" applyFill="1" applyBorder="1" applyAlignment="1" applyProtection="1">
      <alignment vertical="center" wrapText="1"/>
      <protection hidden="1"/>
    </xf>
    <xf numFmtId="0" fontId="65" fillId="0" borderId="56" xfId="0" applyFont="1" applyFill="1" applyBorder="1" applyAlignment="1" applyProtection="1">
      <alignment vertical="center" wrapText="1"/>
      <protection hidden="1"/>
    </xf>
    <xf numFmtId="0" fontId="65" fillId="0" borderId="57" xfId="0" applyFont="1" applyFill="1" applyBorder="1" applyAlignment="1" applyProtection="1">
      <alignment vertical="center" wrapText="1"/>
      <protection hidden="1"/>
    </xf>
    <xf numFmtId="0" fontId="63" fillId="0" borderId="18" xfId="0" applyFont="1" applyBorder="1" applyAlignment="1" applyProtection="1">
      <alignment vertical="center" wrapText="1"/>
      <protection hidden="1"/>
    </xf>
    <xf numFmtId="0" fontId="63" fillId="0" borderId="2" xfId="0" applyFont="1" applyBorder="1" applyAlignment="1" applyProtection="1">
      <alignment vertical="center" wrapText="1"/>
      <protection hidden="1"/>
    </xf>
    <xf numFmtId="0" fontId="63" fillId="0" borderId="50" xfId="0" applyFont="1" applyBorder="1" applyAlignment="1" applyProtection="1">
      <alignment vertical="center" wrapText="1"/>
      <protection hidden="1"/>
    </xf>
    <xf numFmtId="0" fontId="63" fillId="0" borderId="3" xfId="0" applyFont="1" applyBorder="1" applyAlignment="1" applyProtection="1">
      <alignment vertical="center" wrapText="1"/>
      <protection hidden="1"/>
    </xf>
    <xf numFmtId="0" fontId="63" fillId="14" borderId="3" xfId="0" applyFont="1" applyFill="1" applyBorder="1" applyAlignment="1" applyProtection="1">
      <alignment vertical="center" wrapText="1"/>
      <protection hidden="1"/>
    </xf>
    <xf numFmtId="0" fontId="63" fillId="0" borderId="3" xfId="0" applyFont="1" applyBorder="1" applyAlignment="1">
      <alignment wrapText="1"/>
    </xf>
    <xf numFmtId="0" fontId="63" fillId="0" borderId="62" xfId="0" applyFont="1" applyBorder="1" applyAlignment="1" applyProtection="1">
      <alignment vertical="center" wrapText="1"/>
      <protection hidden="1"/>
    </xf>
    <xf numFmtId="0" fontId="63" fillId="0" borderId="50" xfId="0" applyFont="1" applyBorder="1" applyAlignment="1">
      <alignment wrapText="1"/>
    </xf>
    <xf numFmtId="0" fontId="63" fillId="0" borderId="8" xfId="0" applyFont="1" applyBorder="1" applyAlignment="1" applyProtection="1">
      <alignment vertical="center" wrapText="1"/>
      <protection hidden="1"/>
    </xf>
    <xf numFmtId="0" fontId="63" fillId="0" borderId="21" xfId="0" applyFont="1" applyBorder="1" applyAlignment="1" applyProtection="1">
      <alignment vertical="center" wrapText="1"/>
      <protection hidden="1"/>
    </xf>
    <xf numFmtId="0" fontId="64" fillId="0" borderId="47" xfId="0" applyFont="1" applyBorder="1" applyAlignment="1">
      <alignment vertical="center" wrapText="1"/>
    </xf>
    <xf numFmtId="0" fontId="64" fillId="0" borderId="62" xfId="0" applyFont="1" applyBorder="1" applyAlignment="1">
      <alignment vertical="center" wrapText="1"/>
    </xf>
    <xf numFmtId="0" fontId="64" fillId="0" borderId="13" xfId="0" applyFont="1" applyBorder="1" applyAlignment="1">
      <alignment vertical="center" wrapText="1"/>
    </xf>
    <xf numFmtId="0" fontId="63" fillId="0" borderId="46" xfId="0" applyFont="1" applyBorder="1" applyAlignment="1" applyProtection="1">
      <alignment vertical="center" wrapText="1"/>
      <protection hidden="1"/>
    </xf>
    <xf numFmtId="0" fontId="63" fillId="0" borderId="56" xfId="0" applyFont="1" applyBorder="1" applyAlignment="1" applyProtection="1">
      <alignment vertical="center" wrapText="1"/>
      <protection hidden="1"/>
    </xf>
    <xf numFmtId="0" fontId="63" fillId="0" borderId="57" xfId="0" applyFont="1" applyBorder="1" applyAlignment="1" applyProtection="1">
      <alignment vertical="center" wrapText="1"/>
      <protection hidden="1"/>
    </xf>
    <xf numFmtId="0" fontId="63" fillId="0" borderId="36" xfId="0" applyFont="1" applyBorder="1" applyAlignment="1" applyProtection="1">
      <alignment vertical="center" wrapText="1"/>
      <protection hidden="1"/>
    </xf>
    <xf numFmtId="0" fontId="63" fillId="0" borderId="18" xfId="0" applyFont="1" applyBorder="1" applyAlignment="1" applyProtection="1">
      <alignment vertical="center"/>
      <protection hidden="1"/>
    </xf>
    <xf numFmtId="0" fontId="63" fillId="0" borderId="47" xfId="0" applyFont="1" applyBorder="1" applyAlignment="1" applyProtection="1">
      <alignment vertical="center" wrapText="1"/>
      <protection hidden="1"/>
    </xf>
    <xf numFmtId="0" fontId="63" fillId="0" borderId="19" xfId="0" applyFont="1" applyFill="1" applyBorder="1" applyAlignment="1" applyProtection="1">
      <alignment vertical="center" wrapText="1"/>
      <protection locked="0"/>
    </xf>
    <xf numFmtId="0" fontId="63" fillId="0" borderId="1" xfId="0" applyFont="1" applyBorder="1" applyAlignment="1" applyProtection="1">
      <alignment vertical="center" wrapText="1"/>
      <protection hidden="1"/>
    </xf>
    <xf numFmtId="0" fontId="63" fillId="0" borderId="12" xfId="0" applyFont="1" applyBorder="1" applyAlignment="1" applyProtection="1">
      <alignment vertical="center" wrapText="1"/>
      <protection hidden="1"/>
    </xf>
    <xf numFmtId="0" fontId="65" fillId="0" borderId="66" xfId="0" applyFont="1" applyBorder="1" applyAlignment="1" applyProtection="1">
      <alignment vertical="center" wrapText="1"/>
      <protection hidden="1"/>
    </xf>
    <xf numFmtId="0" fontId="63" fillId="0" borderId="24" xfId="0" applyFont="1" applyBorder="1" applyAlignment="1" applyProtection="1">
      <alignment vertical="center" wrapText="1"/>
      <protection hidden="1"/>
    </xf>
    <xf numFmtId="0" fontId="63" fillId="0" borderId="71" xfId="0" applyFont="1" applyBorder="1" applyAlignment="1" applyProtection="1">
      <alignment vertical="center" wrapText="1"/>
      <protection hidden="1"/>
    </xf>
    <xf numFmtId="0" fontId="63" fillId="0" borderId="51" xfId="0" applyFont="1" applyBorder="1" applyAlignment="1" applyProtection="1">
      <alignment vertical="center" wrapText="1"/>
      <protection hidden="1"/>
    </xf>
    <xf numFmtId="0" fontId="63" fillId="0" borderId="6" xfId="0" applyFont="1" applyBorder="1" applyAlignment="1" applyProtection="1">
      <alignment vertical="center" wrapText="1"/>
      <protection hidden="1"/>
    </xf>
    <xf numFmtId="0" fontId="63" fillId="0" borderId="55" xfId="0" applyFont="1" applyBorder="1" applyAlignment="1" applyProtection="1">
      <alignment vertical="center" wrapText="1"/>
      <protection hidden="1"/>
    </xf>
    <xf numFmtId="0" fontId="63" fillId="0" borderId="18" xfId="0" applyFont="1" applyBorder="1" applyAlignment="1" applyProtection="1">
      <alignment horizontal="left" wrapText="1"/>
      <protection hidden="1"/>
    </xf>
    <xf numFmtId="0" fontId="63" fillId="14" borderId="50" xfId="0" applyFont="1" applyFill="1" applyBorder="1" applyAlignment="1" applyProtection="1">
      <alignment vertical="center" wrapText="1"/>
      <protection hidden="1"/>
    </xf>
    <xf numFmtId="0" fontId="59" fillId="14" borderId="24" xfId="0" applyFont="1" applyFill="1" applyBorder="1" applyAlignment="1">
      <alignment horizontal="center" vertical="center"/>
    </xf>
    <xf numFmtId="0" fontId="59" fillId="14" borderId="24" xfId="0" applyFont="1" applyFill="1" applyBorder="1" applyAlignment="1">
      <alignment horizontal="center" vertical="center" wrapText="1"/>
    </xf>
    <xf numFmtId="0" fontId="59" fillId="14" borderId="69" xfId="0" applyFont="1" applyFill="1" applyBorder="1" applyAlignment="1">
      <alignment horizontal="center" vertical="center"/>
    </xf>
    <xf numFmtId="0" fontId="29" fillId="0" borderId="18" xfId="0" applyFont="1" applyBorder="1" applyAlignment="1">
      <alignment horizontal="center"/>
    </xf>
    <xf numFmtId="0" fontId="29" fillId="0" borderId="20" xfId="0" applyFont="1" applyBorder="1" applyAlignment="1">
      <alignment horizontal="center"/>
    </xf>
    <xf numFmtId="0" fontId="29" fillId="0" borderId="23" xfId="0" applyFont="1" applyBorder="1" applyAlignment="1">
      <alignment horizontal="center"/>
    </xf>
    <xf numFmtId="0" fontId="29" fillId="0" borderId="50" xfId="0" applyFont="1" applyBorder="1" applyAlignment="1">
      <alignment horizontal="center"/>
    </xf>
    <xf numFmtId="0" fontId="29" fillId="0" borderId="53" xfId="0" applyFont="1" applyBorder="1" applyAlignment="1">
      <alignment horizontal="center"/>
    </xf>
    <xf numFmtId="0" fontId="2" fillId="0" borderId="18" xfId="0" applyFont="1" applyFill="1" applyBorder="1" applyAlignment="1" applyProtection="1">
      <alignment horizontal="left" vertical="center" wrapText="1"/>
      <protection hidden="1"/>
    </xf>
    <xf numFmtId="0" fontId="27" fillId="0" borderId="2" xfId="0" applyFont="1" applyBorder="1" applyAlignment="1" applyProtection="1">
      <alignment horizontal="left" vertical="center" wrapText="1"/>
      <protection hidden="1"/>
    </xf>
    <xf numFmtId="0" fontId="27" fillId="0" borderId="3" xfId="0" applyFont="1" applyBorder="1" applyAlignment="1" applyProtection="1">
      <alignment horizontal="left" vertical="center" wrapText="1"/>
      <protection hidden="1"/>
    </xf>
    <xf numFmtId="0" fontId="27" fillId="0" borderId="18" xfId="0" applyFont="1" applyBorder="1" applyAlignment="1" applyProtection="1">
      <alignment horizontal="left" vertical="center" wrapText="1"/>
      <protection hidden="1"/>
    </xf>
    <xf numFmtId="0" fontId="66" fillId="0" borderId="1" xfId="0" applyFont="1" applyBorder="1" applyAlignment="1">
      <alignment horizontal="center" vertical="center" wrapText="1"/>
    </xf>
    <xf numFmtId="0" fontId="26" fillId="0" borderId="8" xfId="0" applyFont="1" applyBorder="1" applyAlignment="1">
      <alignment horizontal="center"/>
    </xf>
    <xf numFmtId="0" fontId="29" fillId="0" borderId="66" xfId="0" applyFont="1" applyBorder="1" applyAlignment="1">
      <alignment horizontal="center" vertical="center"/>
    </xf>
    <xf numFmtId="0" fontId="29" fillId="0" borderId="44" xfId="0" applyFont="1" applyBorder="1" applyAlignment="1">
      <alignment horizontal="center" vertical="center"/>
    </xf>
    <xf numFmtId="0" fontId="0" fillId="14" borderId="37" xfId="0" applyFill="1" applyBorder="1" applyAlignment="1">
      <alignment horizontal="left" vertical="center"/>
    </xf>
    <xf numFmtId="0" fontId="0" fillId="14" borderId="28" xfId="0" applyFill="1" applyBorder="1" applyAlignment="1">
      <alignment horizontal="left" vertical="center"/>
    </xf>
    <xf numFmtId="0" fontId="0" fillId="14" borderId="29" xfId="0" applyFill="1" applyBorder="1" applyAlignment="1">
      <alignment horizontal="left" vertical="center"/>
    </xf>
    <xf numFmtId="0" fontId="27" fillId="0" borderId="77" xfId="0" applyFont="1" applyBorder="1" applyAlignment="1" applyProtection="1">
      <alignment vertical="center" wrapText="1"/>
      <protection hidden="1"/>
    </xf>
    <xf numFmtId="0" fontId="27" fillId="0" borderId="52" xfId="0" applyFont="1" applyBorder="1" applyAlignment="1" applyProtection="1">
      <alignment vertical="center" wrapText="1"/>
      <protection hidden="1"/>
    </xf>
    <xf numFmtId="0" fontId="27" fillId="0" borderId="63" xfId="0" applyFont="1" applyBorder="1" applyAlignment="1" applyProtection="1">
      <alignment vertical="center" wrapText="1"/>
      <protection hidden="1"/>
    </xf>
    <xf numFmtId="0" fontId="61" fillId="14" borderId="21" xfId="0" applyFont="1" applyFill="1" applyBorder="1" applyAlignment="1">
      <alignment horizontal="center" vertical="center"/>
    </xf>
    <xf numFmtId="0" fontId="61" fillId="14" borderId="16" xfId="0" applyFont="1" applyFill="1" applyBorder="1" applyAlignment="1">
      <alignment horizontal="center" vertical="center"/>
    </xf>
    <xf numFmtId="0" fontId="61" fillId="14" borderId="13" xfId="0" applyFont="1" applyFill="1" applyBorder="1" applyAlignment="1">
      <alignment horizontal="center" vertical="center"/>
    </xf>
    <xf numFmtId="0" fontId="60" fillId="14" borderId="21" xfId="0" applyFont="1" applyFill="1" applyBorder="1" applyAlignment="1">
      <alignment horizontal="center" vertical="center"/>
    </xf>
    <xf numFmtId="0" fontId="61" fillId="14" borderId="35" xfId="0" applyFont="1" applyFill="1" applyBorder="1" applyAlignment="1">
      <alignment horizontal="center" vertical="center"/>
    </xf>
    <xf numFmtId="0" fontId="2" fillId="14" borderId="36" xfId="0" applyFont="1" applyFill="1" applyBorder="1" applyAlignment="1" applyProtection="1">
      <alignment horizontal="center" vertical="center" wrapText="1"/>
      <protection locked="0"/>
    </xf>
    <xf numFmtId="0" fontId="27" fillId="14" borderId="7"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 fillId="14" borderId="57" xfId="0" applyFont="1" applyFill="1" applyBorder="1" applyAlignment="1" applyProtection="1">
      <alignment horizontal="center" vertical="center" wrapText="1"/>
      <protection locked="0"/>
    </xf>
    <xf numFmtId="0" fontId="2" fillId="14" borderId="45" xfId="0" applyFont="1" applyFill="1" applyBorder="1" applyAlignment="1">
      <alignment horizontal="center" vertical="center" wrapText="1"/>
    </xf>
    <xf numFmtId="0" fontId="2" fillId="14" borderId="5" xfId="0" applyFont="1" applyFill="1" applyBorder="1" applyAlignment="1" applyProtection="1">
      <alignment horizontal="center" vertical="center" wrapText="1"/>
      <protection locked="0"/>
    </xf>
    <xf numFmtId="0" fontId="27" fillId="14" borderId="66" xfId="0" applyFont="1" applyFill="1" applyBorder="1" applyAlignment="1" applyProtection="1">
      <alignment horizontal="center" vertical="center" wrapText="1"/>
      <protection locked="0"/>
    </xf>
    <xf numFmtId="0" fontId="27" fillId="14" borderId="70" xfId="0" applyFont="1" applyFill="1" applyBorder="1" applyAlignment="1" applyProtection="1">
      <alignment horizontal="center" vertical="center" wrapText="1"/>
      <protection locked="0"/>
    </xf>
    <xf numFmtId="0" fontId="27" fillId="14" borderId="34" xfId="0" applyFont="1" applyFill="1" applyBorder="1" applyAlignment="1" applyProtection="1">
      <alignment horizontal="center" vertical="center" wrapText="1"/>
      <protection locked="0"/>
    </xf>
    <xf numFmtId="0" fontId="31" fillId="14" borderId="7" xfId="0" applyFont="1" applyFill="1" applyBorder="1" applyAlignment="1" applyProtection="1">
      <alignment horizontal="center" vertical="center" wrapText="1"/>
      <protection locked="0"/>
    </xf>
    <xf numFmtId="0" fontId="2" fillId="14" borderId="10"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xf>
    <xf numFmtId="0" fontId="2" fillId="14" borderId="10" xfId="0" applyFont="1" applyFill="1" applyBorder="1" applyAlignment="1" applyProtection="1">
      <alignment horizontal="center" vertical="center"/>
    </xf>
    <xf numFmtId="0" fontId="2" fillId="14" borderId="7" xfId="0" applyFont="1" applyFill="1" applyBorder="1" applyAlignment="1" applyProtection="1">
      <alignment horizontal="center" vertical="center"/>
    </xf>
    <xf numFmtId="0" fontId="27" fillId="14" borderId="55" xfId="0" applyFont="1" applyFill="1" applyBorder="1" applyAlignment="1" applyProtection="1">
      <alignment horizontal="justify" vertical="center" wrapText="1"/>
      <protection locked="0"/>
    </xf>
    <xf numFmtId="0" fontId="23" fillId="0" borderId="26" xfId="0" applyFont="1" applyBorder="1" applyAlignment="1" applyProtection="1">
      <alignment horizontal="left" vertical="top" wrapText="1"/>
    </xf>
    <xf numFmtId="0" fontId="27" fillId="14" borderId="26"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xf>
    <xf numFmtId="0" fontId="27" fillId="14" borderId="42"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xf>
    <xf numFmtId="0" fontId="29" fillId="0" borderId="1" xfId="0" applyFont="1" applyBorder="1" applyAlignment="1">
      <alignment horizontal="center" vertical="center"/>
    </xf>
    <xf numFmtId="0" fontId="29" fillId="0" borderId="30" xfId="0" applyFont="1" applyBorder="1" applyAlignment="1">
      <alignment horizontal="center" vertical="center"/>
    </xf>
    <xf numFmtId="0" fontId="59" fillId="0" borderId="52" xfId="0" applyFont="1" applyBorder="1" applyAlignment="1">
      <alignment horizontal="center" vertical="center"/>
    </xf>
    <xf numFmtId="0" fontId="59" fillId="0" borderId="52" xfId="0" applyFont="1" applyBorder="1" applyAlignment="1">
      <alignment horizontal="center" vertical="center" wrapText="1"/>
    </xf>
    <xf numFmtId="0" fontId="59" fillId="0" borderId="42" xfId="0" applyFont="1" applyBorder="1" applyAlignment="1">
      <alignment horizontal="center" vertical="center"/>
    </xf>
    <xf numFmtId="0" fontId="63" fillId="0" borderId="43" xfId="0" applyFont="1" applyBorder="1" applyAlignment="1" applyProtection="1">
      <alignment vertical="top" wrapText="1"/>
      <protection hidden="1"/>
    </xf>
    <xf numFmtId="0" fontId="29" fillId="0" borderId="61" xfId="0" applyFont="1" applyBorder="1" applyAlignment="1">
      <alignment horizontal="center"/>
    </xf>
    <xf numFmtId="0" fontId="2" fillId="0" borderId="1" xfId="0" applyFont="1" applyBorder="1" applyAlignment="1">
      <alignment horizontal="center" vertical="center" wrapText="1"/>
    </xf>
    <xf numFmtId="0" fontId="2" fillId="0" borderId="83" xfId="0" applyFont="1" applyFill="1" applyBorder="1" applyAlignment="1" applyProtection="1">
      <alignment vertical="center" wrapText="1"/>
      <protection hidden="1"/>
    </xf>
    <xf numFmtId="0" fontId="2" fillId="0" borderId="1" xfId="0" applyFont="1" applyFill="1" applyBorder="1" applyAlignment="1" applyProtection="1">
      <alignment horizontal="center" vertical="center" wrapText="1"/>
      <protection hidden="1"/>
    </xf>
    <xf numFmtId="0" fontId="2" fillId="0" borderId="34" xfId="0" applyFont="1" applyFill="1" applyBorder="1" applyAlignment="1" applyProtection="1">
      <alignment horizontal="center" vertical="center" wrapText="1"/>
      <protection hidden="1"/>
    </xf>
    <xf numFmtId="0" fontId="23" fillId="0" borderId="5" xfId="0" applyFont="1" applyFill="1" applyBorder="1" applyAlignment="1" applyProtection="1">
      <alignment horizontal="justify" vertical="center" wrapText="1"/>
      <protection locked="0"/>
    </xf>
    <xf numFmtId="0" fontId="57" fillId="14" borderId="33" xfId="0" applyFont="1" applyFill="1" applyBorder="1" applyAlignment="1" applyProtection="1">
      <alignment horizontal="center" vertical="center" wrapText="1"/>
    </xf>
    <xf numFmtId="0" fontId="57" fillId="0" borderId="56" xfId="0" applyFont="1" applyFill="1" applyBorder="1" applyAlignment="1" applyProtection="1">
      <alignment horizontal="center" vertical="center" wrapText="1"/>
      <protection locked="0"/>
    </xf>
    <xf numFmtId="0" fontId="57" fillId="0" borderId="44" xfId="0" applyFont="1" applyFill="1" applyBorder="1" applyAlignment="1" applyProtection="1">
      <alignment horizontal="center" vertical="center" wrapText="1"/>
      <protection locked="0"/>
    </xf>
    <xf numFmtId="0" fontId="2" fillId="0" borderId="6" xfId="0" applyFont="1" applyBorder="1" applyAlignment="1" applyProtection="1">
      <alignment horizontal="justify" vertical="center" wrapText="1"/>
      <protection hidden="1"/>
    </xf>
    <xf numFmtId="0" fontId="2" fillId="14" borderId="7" xfId="0" applyFont="1" applyFill="1" applyBorder="1" applyAlignment="1" applyProtection="1">
      <alignment horizontal="justify" vertical="center" wrapText="1"/>
      <protection hidden="1"/>
    </xf>
    <xf numFmtId="0" fontId="2" fillId="0" borderId="6" xfId="0" applyFont="1" applyFill="1" applyBorder="1" applyAlignment="1" applyProtection="1">
      <alignment horizontal="justify" vertical="center" wrapText="1"/>
      <protection locked="0"/>
    </xf>
    <xf numFmtId="0" fontId="2" fillId="0" borderId="46"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justify" vertical="center" wrapText="1"/>
      <protection hidden="1"/>
    </xf>
    <xf numFmtId="0" fontId="27" fillId="14" borderId="0" xfId="0" applyFont="1" applyFill="1" applyBorder="1" applyAlignment="1" applyProtection="1">
      <alignment horizontal="center" vertical="center"/>
    </xf>
    <xf numFmtId="0" fontId="23" fillId="14" borderId="7" xfId="0" applyFont="1" applyFill="1" applyBorder="1" applyAlignment="1" applyProtection="1">
      <alignment vertical="center" wrapText="1"/>
      <protection locked="0"/>
    </xf>
    <xf numFmtId="0" fontId="27" fillId="14" borderId="39" xfId="0" applyFont="1" applyFill="1" applyBorder="1" applyAlignment="1" applyProtection="1">
      <alignment horizontal="center" vertical="center" wrapText="1"/>
      <protection locked="0"/>
    </xf>
    <xf numFmtId="0" fontId="27" fillId="14" borderId="55" xfId="0" applyFont="1" applyFill="1" applyBorder="1" applyAlignment="1" applyProtection="1">
      <alignment horizontal="center" vertical="center" wrapText="1"/>
      <protection locked="0"/>
    </xf>
    <xf numFmtId="0" fontId="2" fillId="14" borderId="4" xfId="0" applyFont="1" applyFill="1" applyBorder="1" applyAlignment="1" applyProtection="1">
      <alignment horizontal="center" vertical="center" wrapText="1"/>
      <protection locked="0"/>
    </xf>
    <xf numFmtId="0" fontId="2" fillId="14" borderId="26"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 fillId="14" borderId="39" xfId="0" applyFont="1" applyFill="1" applyBorder="1" applyAlignment="1" applyProtection="1">
      <alignment horizontal="center" vertical="center" wrapText="1"/>
      <protection locked="0"/>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0" borderId="39" xfId="0" applyFont="1" applyBorder="1" applyAlignment="1" applyProtection="1">
      <alignment horizontal="center" vertical="center" wrapText="1"/>
      <protection hidden="1"/>
    </xf>
    <xf numFmtId="0" fontId="2" fillId="0" borderId="55" xfId="0" applyFont="1" applyBorder="1" applyAlignment="1" applyProtection="1">
      <alignment horizontal="center" vertical="center" wrapText="1"/>
      <protection hidden="1"/>
    </xf>
    <xf numFmtId="0" fontId="27" fillId="14" borderId="26"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hidden="1"/>
    </xf>
    <xf numFmtId="0" fontId="27" fillId="14" borderId="56"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hidden="1"/>
    </xf>
    <xf numFmtId="0" fontId="27" fillId="14" borderId="54" xfId="0" applyFont="1" applyFill="1" applyBorder="1" applyAlignment="1" applyProtection="1">
      <alignment horizontal="center" vertical="center" wrapText="1"/>
      <protection locked="0"/>
    </xf>
    <xf numFmtId="0" fontId="27" fillId="14" borderId="10" xfId="0" applyFont="1" applyFill="1" applyBorder="1" applyAlignment="1" applyProtection="1">
      <alignment horizontal="center" vertical="center" wrapText="1"/>
      <protection locked="0"/>
    </xf>
    <xf numFmtId="0" fontId="27" fillId="14" borderId="68" xfId="0" applyFont="1" applyFill="1" applyBorder="1" applyAlignment="1" applyProtection="1">
      <alignment horizontal="center" vertical="center" wrapText="1"/>
      <protection locked="0"/>
    </xf>
    <xf numFmtId="0" fontId="23" fillId="14" borderId="39" xfId="0" applyFont="1" applyFill="1" applyBorder="1" applyAlignment="1" applyProtection="1">
      <alignment horizontal="center" vertical="center" wrapText="1"/>
    </xf>
    <xf numFmtId="0" fontId="23" fillId="14" borderId="55" xfId="0" applyFont="1" applyFill="1" applyBorder="1" applyAlignment="1" applyProtection="1">
      <alignment horizontal="center" vertical="center" wrapText="1"/>
    </xf>
    <xf numFmtId="0" fontId="27" fillId="14" borderId="5" xfId="0" applyFont="1" applyFill="1" applyBorder="1" applyAlignment="1" applyProtection="1">
      <alignment horizontal="center" vertical="center" wrapText="1"/>
      <protection locked="0"/>
    </xf>
    <xf numFmtId="0" fontId="27" fillId="0" borderId="55" xfId="0" applyFont="1" applyBorder="1" applyAlignment="1" applyProtection="1">
      <alignment horizontal="center" vertical="center" wrapText="1"/>
      <protection hidden="1"/>
    </xf>
    <xf numFmtId="0" fontId="2" fillId="0" borderId="55" xfId="0" applyFont="1" applyFill="1" applyBorder="1" applyAlignment="1" applyProtection="1">
      <alignment horizontal="center" vertical="center" wrapText="1"/>
      <protection hidden="1"/>
    </xf>
    <xf numFmtId="0" fontId="2" fillId="14" borderId="26"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 fillId="14" borderId="55" xfId="0" applyFont="1" applyFill="1" applyBorder="1" applyAlignment="1">
      <alignment horizontal="center" vertical="center" wrapText="1"/>
    </xf>
    <xf numFmtId="0" fontId="27" fillId="0" borderId="26" xfId="0" applyFont="1" applyBorder="1" applyAlignment="1" applyProtection="1">
      <alignment horizontal="center" vertical="center" wrapText="1"/>
      <protection locked="0"/>
    </xf>
    <xf numFmtId="14" fontId="27" fillId="0" borderId="54" xfId="0" applyNumberFormat="1" applyFont="1" applyFill="1" applyBorder="1" applyAlignment="1" applyProtection="1">
      <alignment horizontal="center" vertical="center" wrapText="1"/>
    </xf>
    <xf numFmtId="0" fontId="27" fillId="14" borderId="54" xfId="0" applyFont="1" applyFill="1" applyBorder="1" applyAlignment="1" applyProtection="1">
      <alignment horizontal="center" vertical="center"/>
    </xf>
    <xf numFmtId="0" fontId="27" fillId="0" borderId="27"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protection locked="0"/>
    </xf>
    <xf numFmtId="0" fontId="2" fillId="0" borderId="60"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1" fontId="2" fillId="0" borderId="55" xfId="0" applyNumberFormat="1" applyFont="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14" borderId="54"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1" fontId="2" fillId="0" borderId="39" xfId="0" applyNumberFormat="1" applyFont="1" applyBorder="1" applyAlignment="1" applyProtection="1">
      <alignment horizontal="center" vertical="center" wrapText="1"/>
      <protection locked="0"/>
    </xf>
    <xf numFmtId="0" fontId="27" fillId="14" borderId="45"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wrapText="1"/>
      <protection locked="0"/>
    </xf>
    <xf numFmtId="1" fontId="27" fillId="0" borderId="26" xfId="0" applyNumberFormat="1" applyFont="1" applyBorder="1" applyAlignment="1" applyProtection="1">
      <alignment horizontal="center" vertical="center" wrapText="1"/>
      <protection locked="0"/>
    </xf>
    <xf numFmtId="0" fontId="2" fillId="14" borderId="4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14" borderId="8" xfId="0" applyFont="1" applyFill="1" applyBorder="1" applyAlignment="1">
      <alignment horizontal="center" vertical="center" wrapText="1"/>
    </xf>
    <xf numFmtId="0" fontId="15" fillId="21" borderId="4"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7" fillId="14" borderId="1"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hidden="1"/>
    </xf>
    <xf numFmtId="0" fontId="2" fillId="0" borderId="7" xfId="0" applyFont="1" applyBorder="1" applyAlignment="1">
      <alignment horizontal="center" vertical="center" wrapText="1"/>
    </xf>
    <xf numFmtId="0" fontId="2" fillId="14" borderId="9" xfId="0" applyFont="1" applyFill="1" applyBorder="1" applyAlignment="1">
      <alignment horizontal="center" vertical="center" wrapText="1"/>
    </xf>
    <xf numFmtId="0" fontId="27" fillId="0" borderId="54" xfId="0" applyFont="1" applyBorder="1" applyAlignment="1" applyProtection="1">
      <alignment horizontal="center" vertical="center" wrapText="1"/>
      <protection hidden="1"/>
    </xf>
    <xf numFmtId="0" fontId="27" fillId="14" borderId="55" xfId="0" applyFont="1" applyFill="1" applyBorder="1" applyAlignment="1">
      <alignment horizontal="center" vertical="center" wrapText="1"/>
    </xf>
    <xf numFmtId="0" fontId="2" fillId="14" borderId="7"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xf>
    <xf numFmtId="0" fontId="31" fillId="14" borderId="55" xfId="0" applyFont="1" applyFill="1" applyBorder="1" applyAlignment="1" applyProtection="1">
      <alignment horizontal="center" vertical="center" wrapText="1"/>
      <protection locked="0"/>
    </xf>
    <xf numFmtId="0" fontId="2" fillId="14" borderId="66" xfId="0" applyFont="1" applyFill="1" applyBorder="1" applyAlignment="1">
      <alignment horizontal="center" vertical="center" wrapText="1"/>
    </xf>
    <xf numFmtId="0" fontId="2" fillId="0" borderId="31" xfId="0" applyFont="1" applyFill="1" applyBorder="1" applyAlignment="1" applyProtection="1">
      <alignment horizontal="center" vertical="center" wrapText="1"/>
      <protection locked="0"/>
    </xf>
    <xf numFmtId="0" fontId="27" fillId="0" borderId="46" xfId="0" applyFont="1" applyBorder="1" applyAlignment="1" applyProtection="1">
      <alignment horizontal="justify" vertical="center" wrapText="1"/>
      <protection hidden="1"/>
    </xf>
    <xf numFmtId="0" fontId="27" fillId="0" borderId="60" xfId="0" applyFont="1" applyBorder="1" applyAlignment="1" applyProtection="1">
      <alignment horizontal="justify" vertical="center" wrapText="1"/>
      <protection hidden="1"/>
    </xf>
    <xf numFmtId="0" fontId="29" fillId="0" borderId="45" xfId="0" applyFont="1" applyBorder="1" applyAlignment="1">
      <alignment horizontal="center" vertical="center"/>
    </xf>
    <xf numFmtId="0" fontId="29" fillId="0" borderId="40" xfId="0" applyFont="1" applyBorder="1" applyAlignment="1">
      <alignment horizontal="center" vertical="center"/>
    </xf>
    <xf numFmtId="0" fontId="2" fillId="14" borderId="7"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hidden="1"/>
    </xf>
    <xf numFmtId="14" fontId="2" fillId="0" borderId="0" xfId="0" applyNumberFormat="1" applyFont="1" applyFill="1" applyBorder="1" applyAlignment="1" applyProtection="1">
      <alignment horizontal="center" vertical="center" wrapText="1"/>
      <protection locked="0"/>
    </xf>
    <xf numFmtId="0" fontId="2" fillId="14" borderId="26" xfId="0" applyFont="1" applyFill="1" applyBorder="1" applyAlignment="1" applyProtection="1">
      <alignment horizontal="justify" vertical="center" wrapText="1"/>
      <protection locked="0"/>
    </xf>
    <xf numFmtId="0" fontId="31" fillId="14" borderId="7" xfId="0" applyFont="1" applyFill="1" applyBorder="1" applyAlignment="1">
      <alignment horizontal="center" vertical="center" wrapText="1"/>
    </xf>
    <xf numFmtId="0" fontId="2" fillId="14" borderId="25" xfId="0" applyFont="1" applyFill="1" applyBorder="1" applyAlignment="1" applyProtection="1">
      <alignment horizontal="center" vertical="center" wrapText="1"/>
      <protection locked="0"/>
    </xf>
    <xf numFmtId="0" fontId="27" fillId="14" borderId="7" xfId="0" applyFont="1" applyFill="1" applyBorder="1" applyAlignment="1">
      <alignment horizontal="center" wrapText="1"/>
    </xf>
    <xf numFmtId="0" fontId="23" fillId="14" borderId="7" xfId="0" applyFont="1" applyFill="1" applyBorder="1" applyAlignment="1" applyProtection="1">
      <alignment horizontal="center" vertical="center" wrapText="1"/>
      <protection locked="0"/>
    </xf>
    <xf numFmtId="0" fontId="23" fillId="14" borderId="7" xfId="0" applyFont="1" applyFill="1" applyBorder="1" applyAlignment="1">
      <alignment horizontal="center" wrapText="1"/>
    </xf>
    <xf numFmtId="0" fontId="23" fillId="14" borderId="7" xfId="0" applyFont="1" applyFill="1" applyBorder="1" applyAlignment="1">
      <alignment horizontal="center" vertical="center" wrapText="1"/>
    </xf>
    <xf numFmtId="0" fontId="2" fillId="14" borderId="39" xfId="0" applyFont="1" applyFill="1" applyBorder="1" applyAlignment="1">
      <alignment vertical="center" wrapText="1"/>
    </xf>
    <xf numFmtId="0" fontId="27" fillId="0" borderId="36" xfId="0" applyFont="1" applyFill="1" applyBorder="1" applyAlignment="1" applyProtection="1">
      <alignment horizontal="center" vertical="center" wrapText="1"/>
      <protection locked="0"/>
    </xf>
    <xf numFmtId="14" fontId="2" fillId="0" borderId="46" xfId="0" applyNumberFormat="1" applyFont="1" applyFill="1" applyBorder="1" applyAlignment="1" applyProtection="1">
      <alignment horizontal="center" vertical="center" wrapText="1"/>
      <protection locked="0"/>
    </xf>
    <xf numFmtId="14" fontId="27" fillId="0" borderId="56" xfId="0" applyNumberFormat="1" applyFont="1" applyFill="1" applyBorder="1" applyAlignment="1" applyProtection="1">
      <alignment horizontal="center" vertical="center" wrapText="1"/>
      <protection locked="0"/>
    </xf>
    <xf numFmtId="14" fontId="27" fillId="0" borderId="46" xfId="0" applyNumberFormat="1" applyFont="1" applyFill="1" applyBorder="1" applyAlignment="1" applyProtection="1">
      <alignment horizontal="center" vertical="center" wrapText="1"/>
      <protection locked="0"/>
    </xf>
    <xf numFmtId="14" fontId="27" fillId="0" borderId="60" xfId="0" applyNumberFormat="1" applyFont="1" applyFill="1" applyBorder="1" applyAlignment="1" applyProtection="1">
      <alignment horizontal="center" vertical="center" wrapText="1"/>
      <protection locked="0"/>
    </xf>
    <xf numFmtId="14" fontId="27" fillId="14" borderId="56" xfId="0" applyNumberFormat="1" applyFont="1" applyFill="1" applyBorder="1" applyAlignment="1" applyProtection="1">
      <alignment horizontal="center" vertical="center" wrapText="1"/>
      <protection locked="0"/>
    </xf>
    <xf numFmtId="0" fontId="27" fillId="0" borderId="46" xfId="0" applyFont="1" applyFill="1" applyBorder="1" applyAlignment="1" applyProtection="1">
      <alignment horizontal="center" vertical="center" wrapText="1"/>
      <protection locked="0"/>
    </xf>
    <xf numFmtId="0" fontId="27" fillId="0" borderId="56"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57" fillId="0" borderId="81" xfId="0" applyFont="1" applyFill="1" applyBorder="1" applyAlignment="1" applyProtection="1">
      <alignment horizontal="justify" vertical="center" wrapText="1"/>
    </xf>
    <xf numFmtId="0" fontId="57" fillId="0" borderId="5" xfId="0" applyFont="1" applyFill="1" applyBorder="1" applyAlignment="1" applyProtection="1">
      <alignment vertical="center" wrapText="1"/>
    </xf>
    <xf numFmtId="0" fontId="57" fillId="0" borderId="7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0" fontId="57" fillId="0" borderId="4" xfId="0" applyFont="1" applyFill="1" applyBorder="1" applyAlignment="1" applyProtection="1">
      <alignment horizontal="justify" vertical="center" wrapText="1"/>
      <protection locked="0"/>
    </xf>
    <xf numFmtId="0" fontId="57" fillId="0" borderId="7" xfId="0" applyFont="1" applyFill="1" applyBorder="1" applyAlignment="1" applyProtection="1">
      <alignment horizontal="justify" vertical="center" wrapText="1"/>
      <protection locked="0"/>
    </xf>
    <xf numFmtId="0" fontId="56" fillId="0" borderId="6" xfId="0" applyFont="1" applyBorder="1" applyAlignment="1">
      <alignment horizontal="center" vertical="center" wrapText="1"/>
    </xf>
    <xf numFmtId="0" fontId="27" fillId="0" borderId="7" xfId="0" applyFont="1" applyBorder="1" applyAlignment="1" applyProtection="1">
      <alignment horizontal="center" vertical="center" wrapText="1"/>
      <protection hidden="1"/>
    </xf>
    <xf numFmtId="0" fontId="27" fillId="0" borderId="7" xfId="0" applyFont="1" applyBorder="1" applyAlignment="1">
      <alignment horizontal="center" vertical="center" wrapText="1"/>
    </xf>
    <xf numFmtId="0" fontId="2" fillId="14" borderId="46" xfId="0" applyFont="1" applyFill="1" applyBorder="1" applyAlignment="1" applyProtection="1">
      <alignment horizontal="center" vertical="center" wrapText="1"/>
    </xf>
    <xf numFmtId="0" fontId="57" fillId="0" borderId="67" xfId="0" applyFont="1" applyFill="1" applyBorder="1" applyAlignment="1" applyProtection="1">
      <alignment vertical="center" wrapText="1"/>
    </xf>
    <xf numFmtId="0" fontId="57" fillId="0" borderId="31" xfId="0" applyFont="1" applyFill="1" applyBorder="1" applyAlignment="1" applyProtection="1">
      <alignment vertical="center" wrapText="1"/>
    </xf>
    <xf numFmtId="0" fontId="57" fillId="14" borderId="44" xfId="0" applyFont="1" applyFill="1" applyBorder="1" applyAlignment="1" applyProtection="1">
      <alignment vertical="center" wrapText="1"/>
    </xf>
    <xf numFmtId="14" fontId="27" fillId="0" borderId="9" xfId="0" applyNumberFormat="1" applyFont="1" applyBorder="1" applyAlignment="1" applyProtection="1">
      <alignment horizontal="center" vertical="center"/>
    </xf>
    <xf numFmtId="17" fontId="27" fillId="14" borderId="9" xfId="0" applyNumberFormat="1" applyFont="1" applyFill="1" applyBorder="1" applyAlignment="1" applyProtection="1">
      <alignment horizontal="center" vertical="center"/>
    </xf>
    <xf numFmtId="0" fontId="27" fillId="14" borderId="10" xfId="0" applyFont="1" applyFill="1" applyBorder="1" applyAlignment="1" applyProtection="1">
      <alignment horizontal="center" vertical="center"/>
    </xf>
    <xf numFmtId="0" fontId="27" fillId="0" borderId="10" xfId="0" applyFont="1" applyBorder="1" applyAlignment="1" applyProtection="1">
      <alignment horizontal="center" vertical="center" wrapText="1"/>
    </xf>
    <xf numFmtId="14" fontId="27" fillId="14" borderId="70" xfId="0" applyNumberFormat="1" applyFont="1" applyFill="1" applyBorder="1" applyAlignment="1" applyProtection="1">
      <alignment horizontal="center" vertical="center" wrapText="1"/>
    </xf>
    <xf numFmtId="14" fontId="27" fillId="14" borderId="9" xfId="0" applyNumberFormat="1" applyFont="1" applyFill="1" applyBorder="1" applyAlignment="1" applyProtection="1">
      <alignment horizontal="center" vertical="center"/>
    </xf>
    <xf numFmtId="14" fontId="27" fillId="14" borderId="10" xfId="0" applyNumberFormat="1" applyFont="1" applyFill="1" applyBorder="1" applyAlignment="1" applyProtection="1">
      <alignment horizontal="center" vertical="center"/>
    </xf>
    <xf numFmtId="14" fontId="27" fillId="14" borderId="54" xfId="0" applyNumberFormat="1" applyFont="1" applyFill="1" applyBorder="1" applyAlignment="1" applyProtection="1">
      <alignment horizontal="center" vertical="center"/>
    </xf>
    <xf numFmtId="0" fontId="57" fillId="14" borderId="6" xfId="0" applyFont="1" applyFill="1" applyBorder="1" applyAlignment="1" applyProtection="1">
      <alignment horizontal="justify" vertical="center" wrapText="1"/>
      <protection locked="0"/>
    </xf>
    <xf numFmtId="0" fontId="2" fillId="14" borderId="55" xfId="0" applyFont="1" applyFill="1" applyBorder="1" applyAlignment="1" applyProtection="1">
      <alignment horizontal="center" wrapText="1"/>
    </xf>
    <xf numFmtId="0" fontId="2" fillId="14" borderId="7" xfId="0" applyFont="1" applyFill="1" applyBorder="1" applyAlignment="1" applyProtection="1">
      <alignment horizontal="center" vertical="top" wrapText="1"/>
    </xf>
    <xf numFmtId="0" fontId="27" fillId="14" borderId="35" xfId="0" applyFont="1" applyFill="1" applyBorder="1" applyAlignment="1" applyProtection="1">
      <alignment horizontal="justify" vertical="center" wrapText="1"/>
      <protection locked="0"/>
    </xf>
    <xf numFmtId="0" fontId="23" fillId="0" borderId="28" xfId="0" applyFont="1" applyBorder="1" applyProtection="1"/>
    <xf numFmtId="0" fontId="2" fillId="0" borderId="22" xfId="0" applyFont="1" applyBorder="1" applyProtection="1"/>
    <xf numFmtId="0" fontId="2" fillId="0" borderId="6" xfId="0" applyFont="1" applyFill="1" applyBorder="1" applyAlignment="1" applyProtection="1">
      <alignment horizontal="center" vertical="center" wrapText="1"/>
    </xf>
    <xf numFmtId="0" fontId="2" fillId="14" borderId="0" xfId="0" applyFont="1" applyFill="1" applyBorder="1" applyAlignment="1" applyProtection="1">
      <alignment vertical="center"/>
    </xf>
    <xf numFmtId="0" fontId="57" fillId="0" borderId="0" xfId="0" applyFont="1" applyBorder="1" applyProtection="1"/>
    <xf numFmtId="0" fontId="57" fillId="0" borderId="0" xfId="0" applyFont="1" applyProtection="1"/>
    <xf numFmtId="0" fontId="2" fillId="0" borderId="0" xfId="0" applyFont="1" applyBorder="1" applyProtection="1"/>
    <xf numFmtId="0" fontId="2" fillId="0" borderId="28" xfId="0" applyFont="1" applyBorder="1" applyProtection="1"/>
    <xf numFmtId="0" fontId="0" fillId="28" borderId="0" xfId="0" applyFill="1"/>
    <xf numFmtId="0" fontId="65" fillId="0" borderId="35" xfId="0" applyFont="1" applyBorder="1" applyAlignment="1" applyProtection="1">
      <alignment vertical="center" wrapText="1"/>
      <protection hidden="1"/>
    </xf>
    <xf numFmtId="0" fontId="31" fillId="0" borderId="64" xfId="0" applyFont="1" applyBorder="1" applyAlignment="1">
      <alignment horizontal="center" vertical="center"/>
    </xf>
    <xf numFmtId="0" fontId="31" fillId="0" borderId="63" xfId="0" applyFont="1" applyBorder="1" applyAlignment="1">
      <alignment horizontal="center" vertical="center" wrapText="1"/>
    </xf>
    <xf numFmtId="0" fontId="31" fillId="0" borderId="63" xfId="0" applyFont="1" applyBorder="1" applyAlignment="1">
      <alignment horizontal="center" vertical="center"/>
    </xf>
    <xf numFmtId="0" fontId="31" fillId="0" borderId="80" xfId="0" applyFont="1" applyBorder="1" applyAlignment="1">
      <alignment horizontal="center" vertical="center"/>
    </xf>
    <xf numFmtId="0" fontId="65" fillId="0" borderId="6" xfId="0" applyFont="1" applyBorder="1" applyAlignment="1" applyProtection="1">
      <alignment vertical="center" wrapText="1"/>
      <protection hidden="1"/>
    </xf>
    <xf numFmtId="0" fontId="31" fillId="0" borderId="18" xfId="0" applyFont="1" applyBorder="1" applyAlignment="1">
      <alignment horizontal="center" vertical="center"/>
    </xf>
    <xf numFmtId="0" fontId="31" fillId="0" borderId="19" xfId="0" applyFont="1" applyBorder="1" applyAlignment="1">
      <alignment horizontal="center" vertical="center" wrapText="1"/>
    </xf>
    <xf numFmtId="0" fontId="31" fillId="0" borderId="19" xfId="0" applyFont="1" applyBorder="1" applyAlignment="1">
      <alignment horizontal="center" vertical="center"/>
    </xf>
    <xf numFmtId="0" fontId="31" fillId="0" borderId="67" xfId="0" applyFont="1" applyBorder="1" applyAlignment="1">
      <alignment horizontal="center" vertical="center"/>
    </xf>
    <xf numFmtId="0" fontId="23" fillId="14" borderId="7" xfId="0" applyFont="1" applyFill="1" applyBorder="1" applyAlignment="1" applyProtection="1">
      <alignment horizontal="center" vertical="center"/>
    </xf>
    <xf numFmtId="0" fontId="23" fillId="14" borderId="8" xfId="0" applyFont="1" applyFill="1" applyBorder="1" applyAlignment="1" applyProtection="1">
      <alignment horizontal="center" vertical="center"/>
    </xf>
    <xf numFmtId="0" fontId="29" fillId="0" borderId="31" xfId="0" applyFont="1" applyBorder="1" applyAlignment="1">
      <alignment horizontal="center" wrapText="1"/>
    </xf>
    <xf numFmtId="0" fontId="29" fillId="0" borderId="30" xfId="0" applyFont="1" applyBorder="1" applyAlignment="1">
      <alignment horizontal="center" wrapText="1"/>
    </xf>
    <xf numFmtId="0" fontId="29" fillId="0" borderId="5" xfId="0" applyFont="1" applyBorder="1" applyAlignment="1">
      <alignment horizontal="center" wrapText="1"/>
    </xf>
    <xf numFmtId="14" fontId="29" fillId="0" borderId="31" xfId="0" applyNumberFormat="1" applyFont="1" applyBorder="1" applyAlignment="1">
      <alignment horizontal="center" vertical="center"/>
    </xf>
    <xf numFmtId="0" fontId="29" fillId="0" borderId="30" xfId="0" applyFont="1" applyBorder="1" applyAlignment="1">
      <alignment horizontal="center" vertical="center"/>
    </xf>
    <xf numFmtId="0" fontId="29" fillId="0" borderId="5" xfId="0" applyFont="1" applyBorder="1" applyAlignment="1">
      <alignment horizontal="center" vertical="center"/>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3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 xfId="0" applyBorder="1" applyAlignment="1">
      <alignment horizontal="center"/>
    </xf>
    <xf numFmtId="0" fontId="29" fillId="0" borderId="1" xfId="0" applyFont="1" applyBorder="1" applyAlignment="1">
      <alignment horizontal="center"/>
    </xf>
    <xf numFmtId="0" fontId="0" fillId="34" borderId="1" xfId="0" applyFill="1" applyBorder="1" applyAlignment="1">
      <alignment horizontal="center"/>
    </xf>
    <xf numFmtId="0" fontId="0" fillId="0" borderId="1" xfId="0" applyBorder="1" applyAlignment="1">
      <alignment horizontal="center" wrapText="1"/>
    </xf>
    <xf numFmtId="0" fontId="27" fillId="0" borderId="1" xfId="0" applyFont="1" applyBorder="1" applyAlignment="1" applyProtection="1">
      <alignment horizontal="center"/>
    </xf>
    <xf numFmtId="0" fontId="26" fillId="0" borderId="1" xfId="0" applyFont="1" applyBorder="1" applyAlignment="1" applyProtection="1">
      <alignment horizontal="center"/>
    </xf>
    <xf numFmtId="0" fontId="7" fillId="0" borderId="1" xfId="0" applyFont="1" applyBorder="1" applyAlignment="1" applyProtection="1">
      <alignment horizontal="center"/>
    </xf>
    <xf numFmtId="0" fontId="7" fillId="0" borderId="31"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left"/>
    </xf>
    <xf numFmtId="0" fontId="37" fillId="0" borderId="5" xfId="0" applyFont="1" applyBorder="1" applyAlignment="1" applyProtection="1">
      <alignment horizontal="left"/>
    </xf>
    <xf numFmtId="0" fontId="11" fillId="0" borderId="1" xfId="0" applyFont="1" applyBorder="1" applyAlignment="1" applyProtection="1">
      <alignment horizontal="center"/>
    </xf>
    <xf numFmtId="0" fontId="11" fillId="0" borderId="31" xfId="0" applyFont="1" applyBorder="1" applyAlignment="1" applyProtection="1">
      <alignment horizontal="left"/>
    </xf>
    <xf numFmtId="0" fontId="11" fillId="0" borderId="5" xfId="0" applyFont="1" applyBorder="1" applyAlignment="1" applyProtection="1">
      <alignment horizontal="left"/>
    </xf>
    <xf numFmtId="0" fontId="27" fillId="0" borderId="39" xfId="0" applyFont="1" applyFill="1" applyBorder="1" applyAlignment="1" applyProtection="1">
      <alignment horizontal="center" vertical="center" wrapText="1"/>
      <protection hidden="1"/>
    </xf>
    <xf numFmtId="0" fontId="27" fillId="0" borderId="26" xfId="0" applyFont="1" applyFill="1" applyBorder="1" applyAlignment="1" applyProtection="1">
      <alignment horizontal="center" vertical="center" wrapText="1"/>
      <protection hidden="1"/>
    </xf>
    <xf numFmtId="0" fontId="27" fillId="0" borderId="55" xfId="0" applyFont="1" applyFill="1" applyBorder="1" applyAlignment="1" applyProtection="1">
      <alignment horizontal="center" vertical="center" wrapText="1"/>
      <protection hidden="1"/>
    </xf>
    <xf numFmtId="0" fontId="27" fillId="0" borderId="35" xfId="0" applyFont="1" applyFill="1" applyBorder="1" applyAlignment="1" applyProtection="1">
      <alignment horizontal="center" vertical="center" wrapText="1"/>
      <protection hidden="1"/>
    </xf>
    <xf numFmtId="0" fontId="2" fillId="14" borderId="4" xfId="0" applyFont="1" applyFill="1" applyBorder="1" applyAlignment="1" applyProtection="1">
      <alignment horizontal="center" vertical="center" wrapText="1"/>
      <protection locked="0"/>
    </xf>
    <xf numFmtId="0" fontId="2" fillId="14" borderId="26"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14" borderId="36" xfId="0" applyFont="1" applyFill="1" applyBorder="1" applyAlignment="1" applyProtection="1">
      <alignment horizontal="center" vertical="center" wrapText="1"/>
      <protection locked="0"/>
    </xf>
    <xf numFmtId="0" fontId="2" fillId="14" borderId="16" xfId="0" applyFont="1" applyFill="1" applyBorder="1" applyAlignment="1" applyProtection="1">
      <alignment horizontal="center" vertical="center" wrapText="1"/>
      <protection locked="0"/>
    </xf>
    <xf numFmtId="0" fontId="2" fillId="14" borderId="60"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27" fillId="0" borderId="60"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2" fillId="14" borderId="39" xfId="0" applyFont="1" applyFill="1" applyBorder="1" applyAlignment="1" applyProtection="1">
      <alignment horizontal="center" vertical="center" wrapText="1"/>
      <protection locked="0"/>
    </xf>
    <xf numFmtId="0" fontId="2" fillId="14" borderId="35" xfId="0" applyFont="1" applyFill="1" applyBorder="1" applyAlignment="1" applyProtection="1">
      <alignment horizontal="center" vertical="center" wrapText="1"/>
      <protection locked="0"/>
    </xf>
    <xf numFmtId="0" fontId="62" fillId="14" borderId="4" xfId="0" applyFont="1" applyFill="1" applyBorder="1" applyAlignment="1">
      <alignment horizontal="center" vertical="center" textRotation="90" wrapText="1"/>
    </xf>
    <xf numFmtId="0" fontId="62" fillId="14" borderId="26" xfId="0" applyFont="1" applyFill="1" applyBorder="1" applyAlignment="1">
      <alignment horizontal="center" vertical="center" textRotation="90" wrapText="1"/>
    </xf>
    <xf numFmtId="0" fontId="62" fillId="14" borderId="35" xfId="0" applyFont="1" applyFill="1" applyBorder="1" applyAlignment="1">
      <alignment horizontal="center" vertical="center" textRotation="90" wrapText="1"/>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14" borderId="39" xfId="0" applyFont="1" applyFill="1" applyBorder="1" applyAlignment="1">
      <alignment horizontal="center" vertical="center" wrapText="1"/>
    </xf>
    <xf numFmtId="0" fontId="2" fillId="0" borderId="2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55" xfId="0" applyFont="1" applyBorder="1" applyAlignment="1" applyProtection="1">
      <alignment horizontal="center" vertical="center" wrapText="1"/>
      <protection hidden="1"/>
    </xf>
    <xf numFmtId="0" fontId="27" fillId="14" borderId="39" xfId="0" applyFont="1" applyFill="1" applyBorder="1" applyAlignment="1" applyProtection="1">
      <alignment horizontal="center" vertical="center"/>
      <protection locked="0"/>
    </xf>
    <xf numFmtId="0" fontId="27" fillId="14" borderId="26" xfId="0" applyFont="1" applyFill="1" applyBorder="1" applyAlignment="1" applyProtection="1">
      <alignment horizontal="center" vertical="center"/>
      <protection locked="0"/>
    </xf>
    <xf numFmtId="0" fontId="27" fillId="14" borderId="3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7" fillId="0" borderId="35" xfId="0" applyFont="1" applyFill="1" applyBorder="1" applyAlignment="1" applyProtection="1">
      <alignment horizontal="center" vertical="center" wrapText="1"/>
      <protection locked="0"/>
    </xf>
    <xf numFmtId="0" fontId="27" fillId="14" borderId="16"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protection locked="0"/>
    </xf>
    <xf numFmtId="0" fontId="27" fillId="14" borderId="10" xfId="0" applyFont="1" applyFill="1" applyBorder="1" applyAlignment="1" applyProtection="1">
      <alignment horizontal="center" vertical="center" wrapText="1"/>
      <protection locked="0"/>
    </xf>
    <xf numFmtId="0" fontId="27" fillId="14" borderId="27"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hidden="1"/>
    </xf>
    <xf numFmtId="0" fontId="27" fillId="14" borderId="7"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14" fontId="27" fillId="0" borderId="68" xfId="0" applyNumberFormat="1" applyFont="1" applyFill="1" applyBorder="1" applyAlignment="1" applyProtection="1">
      <alignment horizontal="center" vertical="center" wrapText="1"/>
      <protection locked="0"/>
    </xf>
    <xf numFmtId="14" fontId="27" fillId="0" borderId="16" xfId="0" applyNumberFormat="1" applyFont="1" applyFill="1" applyBorder="1" applyAlignment="1" applyProtection="1">
      <alignment horizontal="center" vertical="center" wrapText="1"/>
      <protection locked="0"/>
    </xf>
    <xf numFmtId="14" fontId="27" fillId="0" borderId="60" xfId="0" applyNumberFormat="1" applyFont="1" applyFill="1" applyBorder="1" applyAlignment="1" applyProtection="1">
      <alignment horizontal="center" vertical="center" wrapText="1"/>
      <protection locked="0"/>
    </xf>
    <xf numFmtId="0" fontId="2" fillId="14" borderId="39" xfId="0" applyFont="1" applyFill="1" applyBorder="1" applyAlignment="1" applyProtection="1">
      <alignment horizontal="center" vertical="center" wrapText="1"/>
      <protection hidden="1"/>
    </xf>
    <xf numFmtId="0" fontId="2" fillId="14" borderId="26" xfId="0" applyFont="1" applyFill="1" applyBorder="1" applyAlignment="1" applyProtection="1">
      <alignment horizontal="center" vertical="center" wrapText="1"/>
      <protection hidden="1"/>
    </xf>
    <xf numFmtId="0" fontId="2" fillId="14" borderId="55" xfId="0" applyFont="1" applyFill="1" applyBorder="1" applyAlignment="1" applyProtection="1">
      <alignment horizontal="center" vertical="center" wrapText="1"/>
      <protection hidden="1"/>
    </xf>
    <xf numFmtId="0" fontId="2" fillId="0" borderId="38"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wrapText="1"/>
      <protection locked="0"/>
    </xf>
    <xf numFmtId="0" fontId="2" fillId="0" borderId="68"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60" xfId="0" applyFont="1" applyFill="1" applyBorder="1" applyAlignment="1" applyProtection="1">
      <alignment horizontal="center" vertical="center" wrapText="1"/>
      <protection locked="0"/>
    </xf>
    <xf numFmtId="0" fontId="23" fillId="14" borderId="39" xfId="0" applyFont="1" applyFill="1" applyBorder="1" applyAlignment="1" applyProtection="1">
      <alignment horizontal="center" vertical="center" wrapText="1"/>
    </xf>
    <xf numFmtId="0" fontId="23" fillId="14" borderId="26" xfId="0" applyFont="1" applyFill="1" applyBorder="1" applyAlignment="1" applyProtection="1">
      <alignment horizontal="center" vertical="center" wrapText="1"/>
    </xf>
    <xf numFmtId="0" fontId="23" fillId="14" borderId="55" xfId="0" applyFont="1" applyFill="1" applyBorder="1" applyAlignment="1" applyProtection="1">
      <alignment horizontal="center" vertical="center" wrapText="1"/>
    </xf>
    <xf numFmtId="0" fontId="27" fillId="14" borderId="30" xfId="0" applyFont="1" applyFill="1" applyBorder="1" applyAlignment="1" applyProtection="1">
      <alignment horizontal="center" vertical="center" wrapText="1"/>
      <protection locked="0"/>
    </xf>
    <xf numFmtId="0" fontId="27" fillId="14" borderId="45" xfId="0" applyFont="1" applyFill="1" applyBorder="1" applyAlignment="1" applyProtection="1">
      <alignment horizontal="center" vertical="center" wrapText="1"/>
      <protection locked="0"/>
    </xf>
    <xf numFmtId="0" fontId="27" fillId="14" borderId="39" xfId="0" applyFont="1" applyFill="1" applyBorder="1" applyAlignment="1" applyProtection="1">
      <alignment horizontal="center" vertical="center" wrapText="1"/>
      <protection locked="0"/>
    </xf>
    <xf numFmtId="0" fontId="27" fillId="14" borderId="55" xfId="0" applyFont="1" applyFill="1" applyBorder="1" applyAlignment="1" applyProtection="1">
      <alignment horizontal="center" vertical="center" wrapText="1"/>
      <protection locked="0"/>
    </xf>
    <xf numFmtId="0" fontId="27" fillId="14" borderId="38"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14" borderId="53" xfId="0" applyFont="1" applyFill="1" applyBorder="1" applyAlignment="1">
      <alignment horizontal="center" vertical="center" wrapText="1"/>
    </xf>
    <xf numFmtId="0" fontId="2" fillId="14" borderId="72" xfId="0" applyFont="1" applyFill="1" applyBorder="1" applyAlignment="1">
      <alignment horizontal="center" vertical="center" wrapText="1"/>
    </xf>
    <xf numFmtId="0" fontId="27" fillId="0" borderId="26" xfId="0" applyFont="1" applyBorder="1" applyAlignment="1" applyProtection="1">
      <alignment horizontal="center" vertical="center" wrapText="1"/>
      <protection hidden="1"/>
    </xf>
    <xf numFmtId="0" fontId="27" fillId="0" borderId="55" xfId="0" applyFont="1" applyBorder="1" applyAlignment="1" applyProtection="1">
      <alignment horizontal="center" vertical="center" wrapText="1"/>
      <protection hidden="1"/>
    </xf>
    <xf numFmtId="0" fontId="27" fillId="0" borderId="39" xfId="0" applyFont="1" applyBorder="1" applyAlignment="1" applyProtection="1">
      <alignment horizontal="center" vertical="center" wrapText="1"/>
      <protection hidden="1"/>
    </xf>
    <xf numFmtId="0" fontId="27" fillId="0" borderId="27" xfId="0" applyFont="1" applyFill="1" applyBorder="1" applyAlignment="1" applyProtection="1">
      <alignment horizontal="center" vertical="center" wrapText="1"/>
    </xf>
    <xf numFmtId="0" fontId="27" fillId="0" borderId="54" xfId="0" applyFont="1" applyFill="1" applyBorder="1" applyAlignment="1" applyProtection="1">
      <alignment horizontal="center" vertical="center" wrapText="1"/>
    </xf>
    <xf numFmtId="0" fontId="27" fillId="0" borderId="4" xfId="0" applyFont="1" applyFill="1" applyBorder="1" applyAlignment="1" applyProtection="1">
      <alignment horizontal="center" vertical="center" wrapText="1"/>
    </xf>
    <xf numFmtId="0" fontId="27" fillId="0" borderId="55"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protection hidden="1"/>
    </xf>
    <xf numFmtId="0" fontId="2" fillId="0" borderId="55" xfId="0" applyFont="1" applyFill="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 fillId="14" borderId="36" xfId="0" applyFont="1" applyFill="1" applyBorder="1" applyAlignment="1" applyProtection="1">
      <alignment horizontal="center" vertical="center" wrapText="1"/>
    </xf>
    <xf numFmtId="0" fontId="2" fillId="14" borderId="16" xfId="0" applyFont="1" applyFill="1" applyBorder="1" applyAlignment="1" applyProtection="1">
      <alignment horizontal="center" vertical="center" wrapText="1"/>
    </xf>
    <xf numFmtId="0" fontId="2" fillId="14" borderId="37" xfId="0" applyFont="1" applyFill="1" applyBorder="1" applyAlignment="1" applyProtection="1">
      <alignment horizontal="center" vertical="center" wrapText="1"/>
    </xf>
    <xf numFmtId="0" fontId="23" fillId="0" borderId="39"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3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14" borderId="66" xfId="0" applyFont="1" applyFill="1" applyBorder="1" applyAlignment="1" applyProtection="1">
      <alignment horizontal="center" vertical="center"/>
      <protection locked="0"/>
    </xf>
    <xf numFmtId="0" fontId="2" fillId="14" borderId="5" xfId="0" applyFont="1" applyFill="1" applyBorder="1" applyAlignment="1" applyProtection="1">
      <alignment horizontal="center" vertical="center"/>
      <protection locked="0"/>
    </xf>
    <xf numFmtId="0" fontId="2" fillId="14" borderId="55" xfId="0" applyFont="1" applyFill="1" applyBorder="1" applyAlignment="1" applyProtection="1">
      <alignment horizontal="center" vertical="center"/>
      <protection locked="0"/>
    </xf>
    <xf numFmtId="0" fontId="2" fillId="14" borderId="7" xfId="0" applyFont="1" applyFill="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14" borderId="54"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14" borderId="39" xfId="0" applyFont="1" applyFill="1" applyBorder="1" applyAlignment="1" applyProtection="1">
      <alignment horizontal="center" vertical="center"/>
      <protection locked="0"/>
    </xf>
    <xf numFmtId="0" fontId="27" fillId="14" borderId="26"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hidden="1"/>
    </xf>
    <xf numFmtId="0" fontId="27" fillId="0" borderId="16" xfId="0" applyFont="1" applyFill="1" applyBorder="1" applyAlignment="1" applyProtection="1">
      <alignment horizontal="center" vertical="center"/>
      <protection hidden="1"/>
    </xf>
    <xf numFmtId="0" fontId="27" fillId="0" borderId="60" xfId="0" applyFont="1" applyFill="1" applyBorder="1" applyAlignment="1" applyProtection="1">
      <alignment horizontal="center" vertical="center"/>
      <protection hidden="1"/>
    </xf>
    <xf numFmtId="0" fontId="27" fillId="0" borderId="68" xfId="0" applyFont="1" applyFill="1" applyBorder="1" applyAlignment="1" applyProtection="1">
      <alignment horizontal="center" vertical="center" wrapText="1"/>
      <protection hidden="1"/>
    </xf>
    <xf numFmtId="0" fontId="27" fillId="0" borderId="60" xfId="0" applyFont="1" applyFill="1" applyBorder="1" applyAlignment="1" applyProtection="1">
      <alignment horizontal="center" vertical="center" wrapText="1"/>
      <protection hidden="1"/>
    </xf>
    <xf numFmtId="1" fontId="2" fillId="0" borderId="4" xfId="0" applyNumberFormat="1" applyFont="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1" fontId="2" fillId="0" borderId="55" xfId="0" applyNumberFormat="1" applyFont="1" applyBorder="1" applyAlignment="1" applyProtection="1">
      <alignment horizontal="center" vertical="center" wrapText="1"/>
      <protection locked="0"/>
    </xf>
    <xf numFmtId="0" fontId="2" fillId="14" borderId="55" xfId="0" applyFont="1" applyFill="1" applyBorder="1" applyAlignment="1">
      <alignment horizontal="center" vertical="center" wrapText="1"/>
    </xf>
    <xf numFmtId="0" fontId="23" fillId="0" borderId="39" xfId="0" applyFont="1" applyBorder="1" applyAlignment="1" applyProtection="1">
      <alignment horizontal="left" vertical="center" wrapText="1"/>
    </xf>
    <xf numFmtId="0" fontId="23" fillId="0" borderId="26" xfId="0" applyFont="1" applyBorder="1" applyAlignment="1" applyProtection="1">
      <alignment horizontal="left" vertical="center" wrapText="1"/>
    </xf>
    <xf numFmtId="0" fontId="23" fillId="0" borderId="55" xfId="0" applyFont="1" applyBorder="1" applyAlignment="1" applyProtection="1">
      <alignment horizontal="left" vertical="center" wrapText="1"/>
    </xf>
    <xf numFmtId="0" fontId="23" fillId="0" borderId="35" xfId="0" applyFont="1" applyBorder="1" applyAlignment="1" applyProtection="1">
      <alignment horizontal="left" vertical="center" wrapText="1"/>
    </xf>
    <xf numFmtId="0" fontId="23" fillId="14" borderId="4" xfId="0" applyFont="1" applyFill="1" applyBorder="1" applyAlignment="1" applyProtection="1">
      <alignment horizontal="left" vertical="center" wrapText="1"/>
    </xf>
    <xf numFmtId="0" fontId="23" fillId="14" borderId="26" xfId="0" applyFont="1" applyFill="1" applyBorder="1" applyAlignment="1" applyProtection="1">
      <alignment horizontal="left" vertical="center" wrapText="1"/>
    </xf>
    <xf numFmtId="0" fontId="23" fillId="14" borderId="55" xfId="0" applyFont="1" applyFill="1" applyBorder="1" applyAlignment="1" applyProtection="1">
      <alignment horizontal="left" vertical="center" wrapText="1"/>
    </xf>
    <xf numFmtId="0" fontId="2" fillId="14" borderId="39" xfId="0" applyFont="1" applyFill="1" applyBorder="1" applyAlignment="1" applyProtection="1">
      <alignment horizontal="center" vertical="center" wrapText="1"/>
    </xf>
    <xf numFmtId="0" fontId="2" fillId="14" borderId="55" xfId="0" applyFont="1" applyFill="1" applyBorder="1" applyAlignment="1" applyProtection="1">
      <alignment horizontal="center" vertical="center" wrapText="1"/>
    </xf>
    <xf numFmtId="0" fontId="23" fillId="0" borderId="39" xfId="0" applyFont="1" applyBorder="1" applyAlignment="1" applyProtection="1">
      <alignment horizontal="left" vertical="top" wrapText="1"/>
    </xf>
    <xf numFmtId="0" fontId="23" fillId="0" borderId="26" xfId="0" applyFont="1" applyBorder="1" applyAlignment="1" applyProtection="1">
      <alignment horizontal="left" vertical="top" wrapText="1"/>
    </xf>
    <xf numFmtId="0" fontId="23" fillId="0" borderId="55" xfId="0" applyFont="1" applyBorder="1" applyAlignment="1" applyProtection="1">
      <alignment horizontal="left" vertical="top" wrapText="1"/>
    </xf>
    <xf numFmtId="0" fontId="27" fillId="14" borderId="39" xfId="0" applyFont="1" applyFill="1" applyBorder="1" applyAlignment="1" applyProtection="1">
      <alignment horizontal="left" vertical="center" wrapText="1"/>
    </xf>
    <xf numFmtId="0" fontId="27" fillId="14" borderId="26" xfId="0" applyFont="1" applyFill="1" applyBorder="1" applyAlignment="1" applyProtection="1">
      <alignment horizontal="left" vertical="center" wrapText="1"/>
    </xf>
    <xf numFmtId="0" fontId="27" fillId="14" borderId="55" xfId="0" applyFont="1" applyFill="1" applyBorder="1" applyAlignment="1" applyProtection="1">
      <alignment horizontal="left" vertical="center" wrapText="1"/>
    </xf>
    <xf numFmtId="0" fontId="27" fillId="14" borderId="39"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xf>
    <xf numFmtId="0" fontId="27" fillId="14" borderId="55" xfId="0" applyFont="1" applyFill="1" applyBorder="1" applyAlignment="1" applyProtection="1">
      <alignment horizontal="center" vertical="center"/>
    </xf>
    <xf numFmtId="0" fontId="27" fillId="14" borderId="26"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7" fillId="14" borderId="35" xfId="0" applyFont="1" applyFill="1" applyBorder="1" applyAlignment="1" applyProtection="1">
      <alignment horizontal="left" vertical="center" wrapText="1"/>
    </xf>
    <xf numFmtId="0" fontId="23" fillId="0" borderId="4" xfId="0" applyFont="1" applyBorder="1" applyAlignment="1" applyProtection="1">
      <alignment horizontal="left" vertical="center" wrapText="1"/>
    </xf>
    <xf numFmtId="0" fontId="27" fillId="0" borderId="39"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0" fontId="23" fillId="0" borderId="4" xfId="0" applyFont="1" applyBorder="1" applyAlignment="1" applyProtection="1">
      <alignment horizontal="left" vertical="top" wrapText="1"/>
    </xf>
    <xf numFmtId="0" fontId="54" fillId="14" borderId="4" xfId="0" applyFont="1" applyFill="1" applyBorder="1" applyAlignment="1" applyProtection="1">
      <alignment horizontal="left" vertical="top" wrapText="1"/>
    </xf>
    <xf numFmtId="0" fontId="54" fillId="14" borderId="26" xfId="0" applyFont="1" applyFill="1" applyBorder="1" applyAlignment="1" applyProtection="1">
      <alignment horizontal="left" vertical="top"/>
    </xf>
    <xf numFmtId="0" fontId="54" fillId="14" borderId="35" xfId="0" applyFont="1" applyFill="1" applyBorder="1" applyAlignment="1" applyProtection="1">
      <alignment horizontal="left" vertical="top"/>
    </xf>
    <xf numFmtId="0" fontId="23" fillId="0" borderId="26" xfId="0" applyFont="1" applyBorder="1" applyAlignment="1" applyProtection="1">
      <alignment horizontal="left" wrapText="1"/>
    </xf>
    <xf numFmtId="0" fontId="23" fillId="0" borderId="35" xfId="0" applyFont="1" applyBorder="1" applyAlignment="1" applyProtection="1">
      <alignment horizontal="left" wrapText="1"/>
    </xf>
    <xf numFmtId="0" fontId="23" fillId="0" borderId="35" xfId="0" applyFont="1" applyBorder="1" applyAlignment="1" applyProtection="1">
      <alignment horizontal="left" vertical="top" wrapText="1"/>
    </xf>
    <xf numFmtId="0" fontId="54" fillId="14" borderId="39" xfId="0" applyFont="1" applyFill="1" applyBorder="1" applyAlignment="1" applyProtection="1">
      <alignment horizontal="left" vertical="top" wrapText="1"/>
    </xf>
    <xf numFmtId="0" fontId="54" fillId="14" borderId="55" xfId="0" applyFont="1" applyFill="1" applyBorder="1" applyAlignment="1" applyProtection="1">
      <alignment horizontal="left" vertical="top"/>
    </xf>
    <xf numFmtId="0" fontId="54" fillId="14" borderId="26" xfId="0" applyFont="1" applyFill="1" applyBorder="1" applyAlignment="1" applyProtection="1">
      <alignment horizontal="left" vertical="center" wrapText="1"/>
    </xf>
    <xf numFmtId="0" fontId="54" fillId="14" borderId="26" xfId="0" applyFont="1" applyFill="1" applyBorder="1" applyAlignment="1" applyProtection="1">
      <alignment horizontal="left" vertical="center"/>
    </xf>
    <xf numFmtId="0" fontId="54" fillId="14" borderId="35" xfId="0" applyFont="1" applyFill="1" applyBorder="1" applyAlignment="1" applyProtection="1">
      <alignment horizontal="left" vertical="center"/>
    </xf>
    <xf numFmtId="0" fontId="23" fillId="0" borderId="39" xfId="0" applyFont="1" applyBorder="1" applyAlignment="1" applyProtection="1">
      <alignment horizontal="left" wrapText="1"/>
    </xf>
    <xf numFmtId="0" fontId="23" fillId="0" borderId="26"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14" borderId="26" xfId="0" applyFont="1" applyFill="1" applyBorder="1" applyAlignment="1" applyProtection="1">
      <alignment horizontal="left" vertical="center"/>
    </xf>
    <xf numFmtId="0" fontId="23" fillId="14" borderId="35" xfId="0" applyFont="1" applyFill="1" applyBorder="1" applyAlignment="1" applyProtection="1">
      <alignment horizontal="left" vertical="center"/>
    </xf>
    <xf numFmtId="0" fontId="57" fillId="0" borderId="4" xfId="0" applyFont="1" applyBorder="1" applyAlignment="1" applyProtection="1">
      <alignment horizontal="left" vertical="center" wrapText="1"/>
    </xf>
    <xf numFmtId="0" fontId="57" fillId="0" borderId="26" xfId="0" applyFont="1" applyBorder="1" applyAlignment="1" applyProtection="1">
      <alignment horizontal="left" vertical="center"/>
    </xf>
    <xf numFmtId="0" fontId="57" fillId="0" borderId="35" xfId="0" applyFont="1" applyBorder="1" applyAlignment="1" applyProtection="1">
      <alignment horizontal="left" vertical="center"/>
    </xf>
    <xf numFmtId="0" fontId="23" fillId="14" borderId="39" xfId="0" applyFont="1" applyFill="1" applyBorder="1" applyAlignment="1" applyProtection="1">
      <alignment horizontal="left" vertical="center" wrapText="1"/>
    </xf>
    <xf numFmtId="0" fontId="23" fillId="14" borderId="35" xfId="0" applyFont="1" applyFill="1" applyBorder="1" applyAlignment="1" applyProtection="1">
      <alignment horizontal="left" vertical="center" wrapText="1"/>
    </xf>
    <xf numFmtId="0" fontId="23" fillId="14" borderId="39" xfId="0" applyFont="1" applyFill="1" applyBorder="1" applyAlignment="1" applyProtection="1">
      <alignment horizontal="center" vertical="center" wrapText="1"/>
      <protection locked="0"/>
    </xf>
    <xf numFmtId="0" fontId="23" fillId="14" borderId="26" xfId="0" applyFont="1" applyFill="1" applyBorder="1" applyAlignment="1" applyProtection="1">
      <alignment horizontal="center" vertical="center" wrapText="1"/>
      <protection locked="0"/>
    </xf>
    <xf numFmtId="0" fontId="23" fillId="14" borderId="55" xfId="0" applyFont="1" applyFill="1" applyBorder="1" applyAlignment="1" applyProtection="1">
      <alignment horizontal="center" vertical="center" wrapText="1"/>
      <protection locked="0"/>
    </xf>
    <xf numFmtId="0" fontId="27" fillId="36" borderId="26" xfId="0" applyFont="1" applyFill="1" applyBorder="1" applyAlignment="1" applyProtection="1">
      <alignment horizontal="center" vertical="center" wrapText="1"/>
      <protection locked="0"/>
    </xf>
    <xf numFmtId="14" fontId="27" fillId="14" borderId="16" xfId="0" applyNumberFormat="1" applyFont="1" applyFill="1" applyBorder="1" applyAlignment="1" applyProtection="1">
      <alignment horizontal="center" vertical="center" wrapText="1"/>
      <protection locked="0"/>
    </xf>
    <xf numFmtId="14" fontId="27" fillId="14" borderId="37" xfId="0" applyNumberFormat="1" applyFont="1" applyFill="1" applyBorder="1" applyAlignment="1" applyProtection="1">
      <alignment horizontal="center" vertical="center" wrapText="1"/>
      <protection locked="0"/>
    </xf>
    <xf numFmtId="0" fontId="27" fillId="14" borderId="68" xfId="0" applyFont="1" applyFill="1" applyBorder="1" applyAlignment="1" applyProtection="1">
      <alignment horizontal="center" vertical="center" wrapText="1"/>
      <protection locked="0"/>
    </xf>
    <xf numFmtId="0" fontId="27" fillId="14" borderId="37" xfId="0" applyFont="1" applyFill="1" applyBorder="1" applyAlignment="1" applyProtection="1">
      <alignment horizontal="center" vertical="center" wrapText="1"/>
      <protection locked="0"/>
    </xf>
    <xf numFmtId="14" fontId="27" fillId="0" borderId="36" xfId="0" applyNumberFormat="1" applyFont="1" applyFill="1" applyBorder="1" applyAlignment="1" applyProtection="1">
      <alignment horizontal="center" vertical="center" wrapText="1"/>
      <protection locked="0"/>
    </xf>
    <xf numFmtId="14" fontId="27" fillId="0" borderId="37" xfId="0" applyNumberFormat="1" applyFont="1" applyFill="1" applyBorder="1" applyAlignment="1" applyProtection="1">
      <alignment horizontal="center" vertical="center" wrapText="1"/>
      <protection locked="0"/>
    </xf>
    <xf numFmtId="0" fontId="2" fillId="14" borderId="60" xfId="0" applyFont="1" applyFill="1" applyBorder="1" applyAlignment="1" applyProtection="1">
      <alignment horizontal="center" vertical="center" wrapText="1"/>
    </xf>
    <xf numFmtId="0" fontId="2" fillId="36" borderId="26" xfId="0" applyFont="1" applyFill="1" applyBorder="1" applyAlignment="1" applyProtection="1">
      <alignment horizontal="center" vertical="center" wrapText="1"/>
      <protection hidden="1"/>
    </xf>
    <xf numFmtId="0" fontId="27" fillId="0" borderId="38"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14" borderId="26" xfId="0" applyFont="1" applyFill="1" applyBorder="1" applyAlignment="1" applyProtection="1">
      <alignment horizontal="center" vertical="center" wrapText="1"/>
    </xf>
    <xf numFmtId="14" fontId="2" fillId="14" borderId="4" xfId="0" applyNumberFormat="1" applyFont="1" applyFill="1" applyBorder="1" applyAlignment="1" applyProtection="1">
      <alignment horizontal="center" vertical="center" wrapText="1"/>
    </xf>
    <xf numFmtId="14" fontId="2" fillId="14" borderId="26" xfId="0" applyNumberFormat="1" applyFont="1" applyFill="1" applyBorder="1" applyAlignment="1" applyProtection="1">
      <alignment horizontal="center" vertical="center" wrapText="1"/>
    </xf>
    <xf numFmtId="14" fontId="2" fillId="14" borderId="55" xfId="0" applyNumberFormat="1" applyFont="1" applyFill="1" applyBorder="1" applyAlignment="1" applyProtection="1">
      <alignment horizontal="center" vertical="center" wrapText="1"/>
    </xf>
    <xf numFmtId="14" fontId="2" fillId="14" borderId="39" xfId="0" applyNumberFormat="1" applyFont="1" applyFill="1" applyBorder="1" applyAlignment="1" applyProtection="1">
      <alignment horizontal="center" vertical="center" wrapText="1"/>
    </xf>
    <xf numFmtId="0" fontId="27" fillId="14" borderId="39" xfId="0" applyFont="1" applyFill="1" applyBorder="1" applyAlignment="1" applyProtection="1">
      <alignment horizontal="justify" vertical="center" wrapText="1"/>
    </xf>
    <xf numFmtId="0" fontId="27" fillId="14" borderId="26" xfId="0" applyFont="1" applyFill="1" applyBorder="1" applyAlignment="1" applyProtection="1">
      <alignment horizontal="justify" vertical="center" wrapText="1"/>
    </xf>
    <xf numFmtId="0" fontId="27" fillId="14" borderId="55" xfId="0" applyFont="1" applyFill="1" applyBorder="1" applyAlignment="1" applyProtection="1">
      <alignment horizontal="justify" vertical="center" wrapText="1"/>
    </xf>
    <xf numFmtId="0" fontId="27" fillId="0" borderId="39" xfId="0" applyFont="1" applyBorder="1" applyAlignment="1" applyProtection="1">
      <alignment horizontal="left" vertical="center" wrapText="1"/>
    </xf>
    <xf numFmtId="0" fontId="27" fillId="0" borderId="26" xfId="0" applyFont="1" applyBorder="1" applyAlignment="1" applyProtection="1">
      <alignment horizontal="left" vertical="center" wrapText="1"/>
    </xf>
    <xf numFmtId="0" fontId="27" fillId="0" borderId="55" xfId="0" applyFont="1" applyBorder="1" applyAlignment="1" applyProtection="1">
      <alignment horizontal="left" vertical="center" wrapText="1"/>
    </xf>
    <xf numFmtId="0" fontId="27" fillId="14" borderId="4" xfId="0" applyFont="1" applyFill="1" applyBorder="1" applyAlignment="1" applyProtection="1">
      <alignment horizontal="justify" vertical="center" wrapText="1"/>
    </xf>
    <xf numFmtId="0" fontId="27" fillId="14" borderId="35" xfId="0" applyFont="1" applyFill="1" applyBorder="1" applyAlignment="1" applyProtection="1">
      <alignment horizontal="justify" vertical="center" wrapText="1"/>
    </xf>
    <xf numFmtId="0" fontId="27" fillId="14" borderId="4" xfId="0" applyFont="1" applyFill="1" applyBorder="1" applyAlignment="1" applyProtection="1">
      <alignment horizontal="justify" wrapText="1"/>
    </xf>
    <xf numFmtId="0" fontId="27" fillId="14" borderId="26" xfId="0" applyFont="1" applyFill="1" applyBorder="1" applyAlignment="1" applyProtection="1">
      <alignment horizontal="justify" wrapText="1"/>
    </xf>
    <xf numFmtId="0" fontId="27" fillId="14" borderId="35" xfId="0" applyFont="1" applyFill="1" applyBorder="1" applyAlignment="1" applyProtection="1">
      <alignment horizontal="justify" wrapText="1"/>
    </xf>
    <xf numFmtId="0" fontId="27" fillId="14" borderId="4" xfId="0" applyFont="1" applyFill="1" applyBorder="1" applyAlignment="1" applyProtection="1">
      <alignment horizontal="justify" vertical="top" wrapText="1"/>
    </xf>
    <xf numFmtId="0" fontId="27" fillId="14" borderId="26" xfId="0" applyFont="1" applyFill="1" applyBorder="1" applyAlignment="1" applyProtection="1">
      <alignment horizontal="justify" vertical="top" wrapText="1"/>
    </xf>
    <xf numFmtId="0" fontId="27" fillId="14" borderId="35" xfId="0" applyFont="1" applyFill="1" applyBorder="1" applyAlignment="1" applyProtection="1">
      <alignment horizontal="justify" vertical="top" wrapText="1"/>
    </xf>
    <xf numFmtId="0" fontId="23" fillId="14" borderId="4" xfId="0" applyFont="1" applyFill="1" applyBorder="1" applyAlignment="1" applyProtection="1">
      <alignment horizontal="justify" vertical="center" wrapText="1"/>
    </xf>
    <xf numFmtId="0" fontId="23" fillId="14" borderId="26" xfId="0" applyFont="1" applyFill="1" applyBorder="1" applyAlignment="1" applyProtection="1">
      <alignment horizontal="justify" vertical="center" wrapText="1"/>
    </xf>
    <xf numFmtId="0" fontId="23" fillId="14" borderId="35" xfId="0" applyFont="1" applyFill="1" applyBorder="1" applyAlignment="1" applyProtection="1">
      <alignment horizontal="justify" vertical="center" wrapText="1"/>
    </xf>
    <xf numFmtId="0" fontId="23" fillId="14" borderId="55" xfId="0" applyFont="1" applyFill="1" applyBorder="1" applyAlignment="1" applyProtection="1">
      <alignment horizontal="justify" vertical="center" wrapText="1"/>
    </xf>
    <xf numFmtId="0" fontId="23" fillId="14" borderId="26" xfId="0" applyFont="1" applyFill="1" applyBorder="1" applyAlignment="1" applyProtection="1">
      <alignment horizontal="left" vertical="top" wrapText="1"/>
    </xf>
    <xf numFmtId="0" fontId="23" fillId="14" borderId="26" xfId="0" applyFont="1" applyFill="1" applyBorder="1" applyAlignment="1" applyProtection="1">
      <alignment horizontal="left" vertical="top"/>
    </xf>
    <xf numFmtId="0" fontId="23" fillId="14" borderId="35" xfId="0" applyFont="1" applyFill="1" applyBorder="1" applyAlignment="1" applyProtection="1">
      <alignment horizontal="left" vertical="top"/>
    </xf>
    <xf numFmtId="0" fontId="23" fillId="14" borderId="4" xfId="0" applyFont="1" applyFill="1" applyBorder="1" applyAlignment="1" applyProtection="1">
      <alignment horizontal="justify" vertical="top" wrapText="1"/>
    </xf>
    <xf numFmtId="0" fontId="23" fillId="14" borderId="26" xfId="0" applyFont="1" applyFill="1" applyBorder="1" applyAlignment="1" applyProtection="1">
      <alignment horizontal="justify" vertical="top" wrapText="1"/>
    </xf>
    <xf numFmtId="0" fontId="23" fillId="14" borderId="35" xfId="0" applyFont="1" applyFill="1" applyBorder="1" applyAlignment="1" applyProtection="1">
      <alignment horizontal="justify" vertical="top" wrapText="1"/>
    </xf>
    <xf numFmtId="0" fontId="27" fillId="14" borderId="35" xfId="0" applyFont="1" applyFill="1" applyBorder="1" applyAlignment="1" applyProtection="1">
      <alignment horizontal="center" vertical="center"/>
    </xf>
    <xf numFmtId="0" fontId="27" fillId="14" borderId="35" xfId="0" applyFont="1" applyFill="1" applyBorder="1" applyAlignment="1" applyProtection="1">
      <alignment horizontal="center" vertical="center" wrapText="1"/>
    </xf>
    <xf numFmtId="0" fontId="2" fillId="14" borderId="39" xfId="0" applyFont="1" applyFill="1" applyBorder="1" applyAlignment="1" applyProtection="1">
      <alignment horizontal="justify" vertical="center" wrapText="1"/>
    </xf>
    <xf numFmtId="0" fontId="2" fillId="14" borderId="26" xfId="0" applyFont="1" applyFill="1" applyBorder="1" applyAlignment="1" applyProtection="1">
      <alignment horizontal="justify" vertical="center" wrapText="1"/>
    </xf>
    <xf numFmtId="0" fontId="2" fillId="14" borderId="55" xfId="0" applyFont="1" applyFill="1" applyBorder="1" applyAlignment="1" applyProtection="1">
      <alignment horizontal="justify" vertical="center" wrapText="1"/>
    </xf>
    <xf numFmtId="14" fontId="2" fillId="14" borderId="35" xfId="0" applyNumberFormat="1" applyFont="1" applyFill="1" applyBorder="1" applyAlignment="1" applyProtection="1">
      <alignment horizontal="center" vertical="center" wrapText="1"/>
    </xf>
    <xf numFmtId="0" fontId="2" fillId="14" borderId="35" xfId="0" applyFont="1" applyFill="1" applyBorder="1" applyAlignment="1" applyProtection="1">
      <alignment horizontal="justify" vertical="center" wrapText="1"/>
    </xf>
    <xf numFmtId="0" fontId="2" fillId="13" borderId="4" xfId="0" applyFont="1" applyFill="1" applyBorder="1" applyAlignment="1" applyProtection="1">
      <alignment horizontal="center" vertical="center" wrapText="1"/>
      <protection locked="0"/>
    </xf>
    <xf numFmtId="0" fontId="2" fillId="13" borderId="26" xfId="0" applyFont="1" applyFill="1" applyBorder="1" applyAlignment="1" applyProtection="1">
      <alignment horizontal="center" vertical="center" wrapText="1"/>
      <protection locked="0"/>
    </xf>
    <xf numFmtId="0" fontId="2" fillId="13" borderId="55" xfId="0" applyFont="1" applyFill="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55" xfId="0" applyFont="1" applyBorder="1" applyAlignment="1" applyProtection="1">
      <alignment horizontal="center" vertical="center" wrapText="1"/>
      <protection locked="0"/>
    </xf>
    <xf numFmtId="0" fontId="23" fillId="14" borderId="39" xfId="0" applyFont="1" applyFill="1" applyBorder="1" applyAlignment="1">
      <alignment horizontal="center" wrapText="1"/>
    </xf>
    <xf numFmtId="0" fontId="23" fillId="14" borderId="55" xfId="0" applyFont="1" applyFill="1" applyBorder="1" applyAlignment="1">
      <alignment horizontal="center" wrapText="1"/>
    </xf>
    <xf numFmtId="0" fontId="27" fillId="0" borderId="4" xfId="0" applyFont="1" applyBorder="1" applyAlignment="1" applyProtection="1">
      <alignment horizontal="center" vertical="center" wrapText="1"/>
    </xf>
    <xf numFmtId="14" fontId="27" fillId="0" borderId="38" xfId="0" applyNumberFormat="1" applyFont="1" applyFill="1" applyBorder="1" applyAlignment="1" applyProtection="1">
      <alignment horizontal="center" vertical="center" wrapText="1"/>
    </xf>
    <xf numFmtId="14" fontId="27" fillId="0" borderId="54" xfId="0" applyNumberFormat="1" applyFont="1" applyFill="1" applyBorder="1" applyAlignment="1" applyProtection="1">
      <alignment horizontal="center" vertical="center" wrapText="1"/>
    </xf>
    <xf numFmtId="0" fontId="27" fillId="0" borderId="3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55" xfId="0" applyFont="1" applyBorder="1" applyAlignment="1" applyProtection="1">
      <alignment horizontal="center" vertical="center"/>
    </xf>
    <xf numFmtId="0" fontId="23" fillId="0" borderId="4" xfId="0" applyFont="1" applyFill="1" applyBorder="1" applyAlignment="1" applyProtection="1">
      <alignment horizontal="center" vertical="center" wrapText="1"/>
    </xf>
    <xf numFmtId="0" fontId="23" fillId="0" borderId="55" xfId="0" applyFont="1" applyFill="1" applyBorder="1" applyAlignment="1" applyProtection="1">
      <alignment horizontal="center" vertical="center" wrapText="1"/>
    </xf>
    <xf numFmtId="0" fontId="27" fillId="14" borderId="25" xfId="0" applyFont="1" applyFill="1" applyBorder="1" applyAlignment="1" applyProtection="1">
      <alignment horizontal="center" vertical="center"/>
    </xf>
    <xf numFmtId="0" fontId="27" fillId="14" borderId="27" xfId="0" applyFont="1" applyFill="1" applyBorder="1" applyAlignment="1" applyProtection="1">
      <alignment horizontal="center" vertical="center"/>
    </xf>
    <xf numFmtId="0" fontId="27" fillId="14" borderId="54" xfId="0" applyFont="1" applyFill="1" applyBorder="1" applyAlignment="1" applyProtection="1">
      <alignment horizontal="center" vertical="center"/>
    </xf>
    <xf numFmtId="0" fontId="27" fillId="14" borderId="25" xfId="0" applyFont="1" applyFill="1" applyBorder="1" applyAlignment="1" applyProtection="1">
      <alignment horizontal="center" vertical="center" wrapText="1"/>
    </xf>
    <xf numFmtId="0" fontId="27" fillId="14" borderId="27" xfId="0" applyFont="1" applyFill="1" applyBorder="1" applyAlignment="1" applyProtection="1">
      <alignment horizontal="center" vertical="center" wrapText="1"/>
    </xf>
    <xf numFmtId="0" fontId="27" fillId="14" borderId="54" xfId="0" applyFont="1" applyFill="1" applyBorder="1" applyAlignment="1" applyProtection="1">
      <alignment horizontal="center" vertical="center" wrapText="1"/>
    </xf>
    <xf numFmtId="14" fontId="27" fillId="0" borderId="40" xfId="0" applyNumberFormat="1" applyFont="1" applyBorder="1" applyAlignment="1" applyProtection="1">
      <alignment horizontal="center" vertical="center" wrapText="1"/>
    </xf>
    <xf numFmtId="14" fontId="27" fillId="0" borderId="0" xfId="0" applyNumberFormat="1" applyFont="1" applyBorder="1" applyAlignment="1" applyProtection="1">
      <alignment horizontal="center" vertical="center" wrapText="1"/>
    </xf>
    <xf numFmtId="14" fontId="27" fillId="0" borderId="45" xfId="0" applyNumberFormat="1" applyFont="1" applyBorder="1" applyAlignment="1" applyProtection="1">
      <alignment horizontal="center" vertical="center" wrapText="1"/>
    </xf>
    <xf numFmtId="0" fontId="27" fillId="14" borderId="40"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37" xfId="0" applyBorder="1" applyAlignment="1">
      <alignment horizontal="center" vertical="center" wrapText="1"/>
    </xf>
    <xf numFmtId="0" fontId="27" fillId="14" borderId="35" xfId="0" applyFont="1" applyFill="1" applyBorder="1" applyAlignment="1" applyProtection="1">
      <alignment horizontal="center" vertical="center" wrapText="1"/>
      <protection locked="0"/>
    </xf>
    <xf numFmtId="0" fontId="27" fillId="14" borderId="29" xfId="0" applyFont="1" applyFill="1" applyBorder="1" applyAlignment="1" applyProtection="1">
      <alignment horizontal="center" vertical="center" wrapText="1"/>
      <protection locked="0"/>
    </xf>
    <xf numFmtId="17" fontId="27" fillId="14" borderId="4" xfId="0" applyNumberFormat="1" applyFont="1" applyFill="1" applyBorder="1" applyAlignment="1" applyProtection="1">
      <alignment horizontal="center" vertical="center" wrapText="1"/>
    </xf>
    <xf numFmtId="14" fontId="27" fillId="0" borderId="29" xfId="0" applyNumberFormat="1"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protection hidden="1"/>
    </xf>
    <xf numFmtId="0" fontId="27" fillId="0" borderId="29" xfId="0" applyFont="1" applyFill="1" applyBorder="1" applyAlignment="1" applyProtection="1">
      <alignment horizontal="center" vertical="center" wrapText="1"/>
      <protection hidden="1"/>
    </xf>
    <xf numFmtId="9" fontId="27" fillId="14" borderId="4" xfId="0" applyNumberFormat="1" applyFont="1" applyFill="1" applyBorder="1" applyAlignment="1" applyProtection="1">
      <alignment horizontal="center" vertical="center"/>
    </xf>
    <xf numFmtId="0" fontId="2" fillId="14" borderId="36"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60" xfId="0" applyFont="1" applyFill="1" applyBorder="1" applyAlignment="1">
      <alignment horizontal="center" vertical="center" wrapText="1"/>
    </xf>
    <xf numFmtId="0" fontId="27" fillId="14" borderId="39" xfId="0" applyFont="1" applyFill="1" applyBorder="1" applyAlignment="1" applyProtection="1">
      <alignment horizontal="center" vertical="center" wrapText="1"/>
      <protection hidden="1"/>
    </xf>
    <xf numFmtId="0" fontId="27" fillId="14" borderId="55" xfId="0" applyFont="1" applyFill="1" applyBorder="1" applyAlignment="1" applyProtection="1">
      <alignment horizontal="center" vertical="center" wrapText="1"/>
      <protection hidden="1"/>
    </xf>
    <xf numFmtId="0" fontId="27" fillId="0" borderId="37" xfId="0" applyFont="1" applyFill="1" applyBorder="1" applyAlignment="1" applyProtection="1">
      <alignment horizontal="center" vertical="center" wrapText="1"/>
      <protection hidden="1"/>
    </xf>
    <xf numFmtId="0" fontId="27" fillId="13" borderId="4"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27" fillId="13" borderId="55" xfId="0" applyFont="1" applyFill="1" applyBorder="1" applyAlignment="1" applyProtection="1">
      <alignment horizontal="center" vertical="center" wrapText="1"/>
      <protection locked="0"/>
    </xf>
    <xf numFmtId="1" fontId="2" fillId="13" borderId="4" xfId="0" applyNumberFormat="1" applyFont="1" applyFill="1" applyBorder="1" applyAlignment="1" applyProtection="1">
      <alignment horizontal="center" vertical="center" wrapText="1"/>
      <protection locked="0"/>
    </xf>
    <xf numFmtId="1" fontId="2" fillId="13" borderId="26" xfId="0" applyNumberFormat="1" applyFont="1" applyFill="1" applyBorder="1" applyAlignment="1" applyProtection="1">
      <alignment horizontal="center" vertical="center" wrapText="1"/>
      <protection locked="0"/>
    </xf>
    <xf numFmtId="1" fontId="2" fillId="13" borderId="55" xfId="0" applyNumberFormat="1" applyFont="1" applyFill="1" applyBorder="1" applyAlignment="1" applyProtection="1">
      <alignment horizontal="center" vertical="center" wrapText="1"/>
      <protection locked="0"/>
    </xf>
    <xf numFmtId="0" fontId="27" fillId="14" borderId="29"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xf>
    <xf numFmtId="0" fontId="27" fillId="14" borderId="60"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protection locked="0"/>
    </xf>
    <xf numFmtId="0" fontId="2" fillId="14" borderId="6" xfId="0" applyFont="1" applyFill="1" applyBorder="1" applyAlignment="1" applyProtection="1">
      <alignment horizontal="center" vertical="center"/>
      <protection locked="0"/>
    </xf>
    <xf numFmtId="0" fontId="2" fillId="14" borderId="24" xfId="0" applyFont="1" applyFill="1" applyBorder="1" applyAlignment="1" applyProtection="1">
      <alignment horizontal="left" vertical="center" wrapText="1"/>
      <protection locked="0"/>
    </xf>
    <xf numFmtId="0" fontId="2" fillId="14" borderId="52" xfId="0" applyFont="1" applyFill="1" applyBorder="1" applyAlignment="1" applyProtection="1">
      <alignment horizontal="left" vertical="center" wrapText="1"/>
      <protection locked="0"/>
    </xf>
    <xf numFmtId="0" fontId="2" fillId="14" borderId="63" xfId="0" applyFont="1" applyFill="1" applyBorder="1" applyAlignment="1" applyProtection="1">
      <alignment horizontal="left" vertical="center" wrapText="1"/>
      <protection locked="0"/>
    </xf>
    <xf numFmtId="0" fontId="2" fillId="0" borderId="50" xfId="0" applyFont="1" applyFill="1" applyBorder="1" applyAlignment="1" applyProtection="1">
      <alignment horizontal="center" vertical="center" wrapText="1"/>
    </xf>
    <xf numFmtId="0" fontId="2" fillId="0" borderId="62"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2" fillId="0" borderId="63" xfId="0" applyFont="1" applyFill="1" applyBorder="1" applyAlignment="1" applyProtection="1">
      <alignment horizontal="center" vertical="center" wrapText="1"/>
      <protection locked="0"/>
    </xf>
    <xf numFmtId="9" fontId="2" fillId="0" borderId="53" xfId="0" applyNumberFormat="1" applyFont="1" applyFill="1" applyBorder="1" applyAlignment="1" applyProtection="1">
      <alignment horizontal="center" vertical="center"/>
    </xf>
    <xf numFmtId="9" fontId="2" fillId="0" borderId="61" xfId="0" applyNumberFormat="1" applyFont="1" applyFill="1" applyBorder="1" applyAlignment="1" applyProtection="1">
      <alignment horizontal="center" vertical="center"/>
    </xf>
    <xf numFmtId="9" fontId="2" fillId="0" borderId="65" xfId="0" applyNumberFormat="1" applyFont="1" applyFill="1" applyBorder="1" applyAlignment="1" applyProtection="1">
      <alignment horizontal="center" vertical="center"/>
    </xf>
    <xf numFmtId="0" fontId="27" fillId="14" borderId="4" xfId="0" applyFont="1" applyFill="1" applyBorder="1" applyAlignment="1" applyProtection="1">
      <alignment horizontal="left" wrapText="1"/>
    </xf>
    <xf numFmtId="0" fontId="27" fillId="14" borderId="26" xfId="0" applyFont="1" applyFill="1" applyBorder="1" applyAlignment="1" applyProtection="1">
      <alignment horizontal="left" wrapText="1"/>
    </xf>
    <xf numFmtId="0" fontId="27" fillId="14" borderId="55" xfId="0" applyFont="1" applyFill="1" applyBorder="1" applyAlignment="1" applyProtection="1">
      <alignment horizontal="left" wrapText="1"/>
    </xf>
    <xf numFmtId="0" fontId="27" fillId="14" borderId="4" xfId="0" applyFont="1" applyFill="1" applyBorder="1" applyAlignment="1" applyProtection="1">
      <alignment horizontal="center" vertical="center" wrapText="1"/>
      <protection locked="0"/>
    </xf>
    <xf numFmtId="0" fontId="27" fillId="14" borderId="55" xfId="0" applyFont="1" applyFill="1" applyBorder="1" applyAlignment="1" applyProtection="1">
      <alignment horizontal="center" vertical="center"/>
      <protection locked="0"/>
    </xf>
    <xf numFmtId="0" fontId="27" fillId="14" borderId="7" xfId="0" applyFont="1" applyFill="1" applyBorder="1" applyAlignment="1" applyProtection="1">
      <alignment horizontal="center" vertical="center"/>
      <protection locked="0"/>
    </xf>
    <xf numFmtId="0" fontId="23" fillId="14" borderId="4" xfId="0" applyFont="1" applyFill="1" applyBorder="1" applyAlignment="1" applyProtection="1">
      <alignment horizontal="center" vertical="center" wrapText="1"/>
    </xf>
    <xf numFmtId="0" fontId="23" fillId="14" borderId="35"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5" xfId="0" applyFont="1" applyBorder="1" applyAlignment="1">
      <alignment horizontal="center" vertical="center" wrapText="1"/>
    </xf>
    <xf numFmtId="0" fontId="23" fillId="0" borderId="36"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60" xfId="0" applyFont="1" applyBorder="1" applyAlignment="1" applyProtection="1">
      <alignment horizontal="center" vertical="center" wrapText="1"/>
    </xf>
    <xf numFmtId="0" fontId="2" fillId="14" borderId="35" xfId="0" applyFont="1" applyFill="1" applyBorder="1" applyAlignment="1" applyProtection="1">
      <alignment horizontal="center" vertical="center" wrapText="1"/>
    </xf>
    <xf numFmtId="14" fontId="27" fillId="14" borderId="40" xfId="0" applyNumberFormat="1" applyFont="1" applyFill="1" applyBorder="1" applyAlignment="1" applyProtection="1">
      <alignment horizontal="center" vertical="center" wrapText="1"/>
    </xf>
    <xf numFmtId="14" fontId="27" fillId="14" borderId="0" xfId="0" applyNumberFormat="1" applyFont="1" applyFill="1" applyBorder="1" applyAlignment="1" applyProtection="1">
      <alignment horizontal="center" vertical="center" wrapText="1"/>
    </xf>
    <xf numFmtId="14" fontId="27" fillId="14" borderId="45" xfId="0" applyNumberFormat="1"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 fillId="14" borderId="25"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protection locked="0"/>
    </xf>
    <xf numFmtId="0" fontId="2" fillId="14" borderId="54" xfId="0" applyFont="1" applyFill="1" applyBorder="1" applyAlignment="1" applyProtection="1">
      <alignment horizontal="center" vertical="center" wrapText="1"/>
      <protection locked="0"/>
    </xf>
    <xf numFmtId="0" fontId="10" fillId="14" borderId="4" xfId="0" applyFont="1" applyFill="1" applyBorder="1" applyAlignment="1" applyProtection="1">
      <alignment horizontal="center" vertical="center"/>
      <protection locked="0"/>
    </xf>
    <xf numFmtId="0" fontId="10" fillId="14" borderId="26" xfId="0" applyFont="1" applyFill="1" applyBorder="1" applyAlignment="1" applyProtection="1">
      <alignment horizontal="center" vertical="center"/>
      <protection locked="0"/>
    </xf>
    <xf numFmtId="0" fontId="10" fillId="14" borderId="55" xfId="0" applyFont="1" applyFill="1" applyBorder="1" applyAlignment="1" applyProtection="1">
      <alignment horizontal="center" vertical="center"/>
      <protection locked="0"/>
    </xf>
    <xf numFmtId="0" fontId="2" fillId="14" borderId="68" xfId="0" applyFont="1" applyFill="1" applyBorder="1" applyAlignment="1" applyProtection="1">
      <alignment horizontal="center" vertical="center" wrapText="1"/>
      <protection locked="0"/>
    </xf>
    <xf numFmtId="0" fontId="2" fillId="36" borderId="39" xfId="0" applyFont="1" applyFill="1" applyBorder="1" applyAlignment="1" applyProtection="1">
      <alignment horizontal="center" vertical="center" wrapText="1"/>
      <protection locked="0"/>
    </xf>
    <xf numFmtId="0" fontId="2" fillId="36" borderId="26" xfId="0" applyFont="1" applyFill="1" applyBorder="1" applyAlignment="1" applyProtection="1">
      <alignment horizontal="center" vertical="center" wrapText="1"/>
      <protection locked="0"/>
    </xf>
    <xf numFmtId="0" fontId="2" fillId="36" borderId="35" xfId="0" applyFont="1" applyFill="1" applyBorder="1" applyAlignment="1" applyProtection="1">
      <alignment horizontal="center" vertical="center" wrapText="1"/>
      <protection locked="0"/>
    </xf>
    <xf numFmtId="0" fontId="2" fillId="14" borderId="9" xfId="0" applyFont="1" applyFill="1" applyBorder="1" applyAlignment="1" applyProtection="1">
      <alignment horizontal="center" vertical="center"/>
      <protection locked="0"/>
    </xf>
    <xf numFmtId="0" fontId="2" fillId="14" borderId="10" xfId="0" applyFont="1" applyFill="1" applyBorder="1" applyAlignment="1" applyProtection="1">
      <alignment horizontal="center" vertical="center"/>
      <protection locked="0"/>
    </xf>
    <xf numFmtId="0" fontId="2" fillId="14" borderId="38" xfId="0" applyFont="1" applyFill="1" applyBorder="1" applyAlignment="1" applyProtection="1">
      <alignment horizontal="center" vertical="center"/>
      <protection locked="0"/>
    </xf>
    <xf numFmtId="0" fontId="27" fillId="36" borderId="4" xfId="0" applyFont="1" applyFill="1" applyBorder="1" applyAlignment="1" applyProtection="1">
      <alignment horizontal="center" vertical="center" wrapText="1"/>
      <protection locked="0"/>
    </xf>
    <xf numFmtId="0" fontId="27" fillId="36" borderId="55"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xf>
    <xf numFmtId="0" fontId="27" fillId="14" borderId="7" xfId="0" applyFont="1" applyFill="1" applyBorder="1" applyAlignment="1" applyProtection="1">
      <alignment horizontal="center" vertical="center" wrapText="1"/>
    </xf>
    <xf numFmtId="0" fontId="2" fillId="0" borderId="4" xfId="0" applyFont="1" applyFill="1" applyBorder="1" applyAlignment="1" applyProtection="1">
      <alignment horizontal="justify" vertical="center" wrapText="1"/>
      <protection locked="0"/>
    </xf>
    <xf numFmtId="0" fontId="2" fillId="0" borderId="55" xfId="0" applyFont="1" applyFill="1" applyBorder="1" applyAlignment="1" applyProtection="1">
      <alignment horizontal="justify" vertical="center" wrapText="1"/>
      <protection locked="0"/>
    </xf>
    <xf numFmtId="0" fontId="28" fillId="0" borderId="39"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28" fillId="0" borderId="55" xfId="0" applyFont="1" applyFill="1" applyBorder="1" applyAlignment="1" applyProtection="1">
      <alignment horizontal="center" vertical="center" wrapText="1"/>
      <protection locked="0"/>
    </xf>
    <xf numFmtId="0" fontId="27" fillId="0" borderId="45"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14" borderId="38" xfId="0" applyFont="1" applyFill="1" applyBorder="1" applyAlignment="1" applyProtection="1">
      <alignment horizontal="center" vertical="center"/>
    </xf>
    <xf numFmtId="0" fontId="27" fillId="14" borderId="29" xfId="0" applyFont="1" applyFill="1" applyBorder="1" applyAlignment="1" applyProtection="1">
      <alignment horizontal="center" vertical="center"/>
    </xf>
    <xf numFmtId="0" fontId="27" fillId="14" borderId="25" xfId="0" applyFont="1" applyFill="1" applyBorder="1" applyAlignment="1" applyProtection="1">
      <alignment horizontal="center" vertical="center" wrapText="1"/>
      <protection locked="0"/>
    </xf>
    <xf numFmtId="0" fontId="57" fillId="14" borderId="39" xfId="0" applyFont="1" applyFill="1" applyBorder="1" applyAlignment="1" applyProtection="1">
      <alignment horizontal="center" vertical="center" wrapText="1"/>
      <protection locked="0"/>
    </xf>
    <xf numFmtId="0" fontId="57" fillId="14" borderId="26" xfId="0" applyFont="1" applyFill="1" applyBorder="1" applyAlignment="1" applyProtection="1">
      <alignment horizontal="center" vertical="center" wrapText="1"/>
      <protection locked="0"/>
    </xf>
    <xf numFmtId="0" fontId="57" fillId="14" borderId="55" xfId="0" applyFont="1" applyFill="1" applyBorder="1" applyAlignment="1" applyProtection="1">
      <alignment horizontal="center" vertical="center" wrapText="1"/>
      <protection locked="0"/>
    </xf>
    <xf numFmtId="0" fontId="57" fillId="0" borderId="69" xfId="0" applyFont="1" applyFill="1" applyBorder="1" applyAlignment="1" applyProtection="1">
      <alignment horizontal="center" vertical="center" wrapText="1"/>
      <protection locked="0"/>
    </xf>
    <xf numFmtId="0" fontId="57" fillId="0" borderId="42" xfId="0" applyFont="1" applyFill="1" applyBorder="1" applyAlignment="1" applyProtection="1">
      <alignment horizontal="center" vertical="center" wrapText="1"/>
      <protection locked="0"/>
    </xf>
    <xf numFmtId="0" fontId="57" fillId="0" borderId="44" xfId="0" applyFont="1" applyFill="1" applyBorder="1" applyAlignment="1" applyProtection="1">
      <alignment horizontal="center" vertical="center" wrapText="1"/>
      <protection locked="0"/>
    </xf>
    <xf numFmtId="0" fontId="27" fillId="0" borderId="27" xfId="0" applyFont="1" applyBorder="1" applyAlignment="1" applyProtection="1">
      <alignment horizontal="center" vertical="center" wrapText="1"/>
    </xf>
    <xf numFmtId="0" fontId="27" fillId="0" borderId="54" xfId="0" applyFont="1" applyBorder="1" applyAlignment="1" applyProtection="1">
      <alignment horizontal="center" vertical="center" wrapText="1"/>
    </xf>
    <xf numFmtId="0" fontId="2" fillId="14" borderId="68" xfId="0" applyFont="1" applyFill="1" applyBorder="1" applyAlignment="1" applyProtection="1">
      <alignment horizontal="center" vertical="center" wrapText="1"/>
    </xf>
    <xf numFmtId="0" fontId="23" fillId="0" borderId="39" xfId="0" applyFont="1" applyFill="1" applyBorder="1" applyAlignment="1" applyProtection="1">
      <alignment horizontal="center" vertical="center" wrapText="1"/>
    </xf>
    <xf numFmtId="0" fontId="23" fillId="0" borderId="26"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27" fillId="0" borderId="40"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 fillId="36" borderId="4" xfId="0" applyFont="1" applyFill="1" applyBorder="1" applyAlignment="1" applyProtection="1">
      <alignment horizontal="center" vertical="center" wrapText="1"/>
      <protection hidden="1"/>
    </xf>
    <xf numFmtId="0" fontId="2" fillId="36" borderId="55" xfId="0" applyFont="1" applyFill="1" applyBorder="1" applyAlignment="1" applyProtection="1">
      <alignment horizontal="center" vertical="center" wrapText="1"/>
      <protection hidden="1"/>
    </xf>
    <xf numFmtId="0" fontId="2" fillId="36" borderId="4" xfId="0" applyFont="1" applyFill="1" applyBorder="1" applyAlignment="1" applyProtection="1">
      <alignment horizontal="center" vertical="center" wrapText="1"/>
      <protection locked="0"/>
    </xf>
    <xf numFmtId="0" fontId="2" fillId="36" borderId="55" xfId="0" applyFont="1" applyFill="1" applyBorder="1" applyAlignment="1" applyProtection="1">
      <alignment horizontal="center" vertical="center" wrapText="1"/>
      <protection locked="0"/>
    </xf>
    <xf numFmtId="0" fontId="27" fillId="0" borderId="26" xfId="0" applyFont="1" applyBorder="1" applyAlignment="1" applyProtection="1">
      <alignment horizontal="center" vertical="center"/>
      <protection hidden="1"/>
    </xf>
    <xf numFmtId="0" fontId="27" fillId="0" borderId="55" xfId="0" applyFont="1" applyBorder="1" applyAlignment="1" applyProtection="1">
      <alignment horizontal="center" vertical="center"/>
      <protection hidden="1"/>
    </xf>
    <xf numFmtId="0" fontId="2" fillId="13" borderId="4" xfId="0" applyFont="1" applyFill="1" applyBorder="1" applyAlignment="1" applyProtection="1">
      <alignment horizontal="center" vertical="center" wrapText="1"/>
      <protection hidden="1"/>
    </xf>
    <xf numFmtId="0" fontId="2" fillId="13" borderId="26" xfId="0" applyFont="1" applyFill="1" applyBorder="1" applyAlignment="1" applyProtection="1">
      <alignment horizontal="center" vertical="center" wrapText="1"/>
      <protection hidden="1"/>
    </xf>
    <xf numFmtId="0" fontId="2" fillId="13" borderId="55" xfId="0" applyFont="1" applyFill="1" applyBorder="1" applyAlignment="1" applyProtection="1">
      <alignment horizontal="center" vertical="center" wrapText="1"/>
      <protection hidden="1"/>
    </xf>
    <xf numFmtId="0" fontId="27" fillId="0" borderId="7" xfId="0" applyFont="1" applyBorder="1" applyAlignment="1" applyProtection="1">
      <alignment horizontal="center" vertical="center"/>
    </xf>
    <xf numFmtId="0" fontId="27" fillId="14" borderId="7" xfId="0" applyFont="1" applyFill="1" applyBorder="1" applyAlignment="1" applyProtection="1">
      <alignment horizontal="center" vertical="center"/>
    </xf>
    <xf numFmtId="0" fontId="27" fillId="14" borderId="59" xfId="0" applyFont="1" applyFill="1" applyBorder="1" applyAlignment="1" applyProtection="1">
      <alignment horizontal="center" vertical="center" wrapText="1"/>
    </xf>
    <xf numFmtId="0" fontId="27" fillId="14" borderId="8" xfId="0" applyFont="1" applyFill="1" applyBorder="1" applyAlignment="1" applyProtection="1">
      <alignment horizontal="center" vertical="center" wrapText="1"/>
    </xf>
    <xf numFmtId="0" fontId="27" fillId="14" borderId="8" xfId="0" applyFont="1" applyFill="1" applyBorder="1" applyAlignment="1" applyProtection="1">
      <alignment horizontal="center" vertical="center"/>
    </xf>
    <xf numFmtId="0" fontId="27" fillId="14" borderId="26" xfId="0" applyFont="1" applyFill="1" applyBorder="1" applyAlignment="1" applyProtection="1">
      <alignment horizontal="center" vertical="center" wrapText="1"/>
      <protection hidden="1"/>
    </xf>
    <xf numFmtId="14" fontId="27" fillId="14" borderId="26" xfId="0" applyNumberFormat="1" applyFont="1" applyFill="1" applyBorder="1" applyAlignment="1" applyProtection="1">
      <alignment horizontal="center" vertical="center"/>
    </xf>
    <xf numFmtId="14" fontId="27" fillId="14" borderId="55" xfId="0" applyNumberFormat="1" applyFont="1" applyFill="1" applyBorder="1" applyAlignment="1" applyProtection="1">
      <alignment horizontal="center" vertical="center"/>
    </xf>
    <xf numFmtId="0" fontId="27" fillId="0" borderId="42" xfId="0" applyFont="1" applyFill="1" applyBorder="1" applyAlignment="1" applyProtection="1">
      <alignment horizontal="center" vertical="center" wrapText="1"/>
      <protection hidden="1"/>
    </xf>
    <xf numFmtId="0" fontId="27" fillId="0" borderId="42" xfId="0" applyFont="1" applyFill="1" applyBorder="1" applyAlignment="1" applyProtection="1">
      <alignment horizontal="center" vertical="center"/>
      <protection hidden="1"/>
    </xf>
    <xf numFmtId="0" fontId="27" fillId="0" borderId="44" xfId="0" applyFont="1" applyFill="1" applyBorder="1" applyAlignment="1" applyProtection="1">
      <alignment horizontal="center" vertical="center"/>
      <protection hidden="1"/>
    </xf>
    <xf numFmtId="0" fontId="27" fillId="14" borderId="39" xfId="0" applyFont="1" applyFill="1" applyBorder="1" applyAlignment="1" applyProtection="1">
      <alignment horizontal="center" vertical="center"/>
    </xf>
    <xf numFmtId="0" fontId="2" fillId="0" borderId="37"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0" fontId="2" fillId="0" borderId="39" xfId="0" applyFont="1" applyFill="1" applyBorder="1" applyAlignment="1" applyProtection="1">
      <alignment horizontal="center" wrapText="1"/>
      <protection hidden="1"/>
    </xf>
    <xf numFmtId="0" fontId="2" fillId="0" borderId="55" xfId="0" applyFont="1" applyFill="1" applyBorder="1" applyAlignment="1" applyProtection="1">
      <alignment horizontal="center" wrapText="1"/>
      <protection hidden="1"/>
    </xf>
    <xf numFmtId="0" fontId="2" fillId="0" borderId="11" xfId="0" applyFont="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7" fillId="0" borderId="3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5" xfId="0" applyFont="1" applyBorder="1" applyAlignment="1">
      <alignment horizontal="center" vertical="center" wrapText="1"/>
    </xf>
    <xf numFmtId="0" fontId="10" fillId="14" borderId="35"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hidden="1"/>
    </xf>
    <xf numFmtId="0" fontId="2" fillId="14" borderId="26" xfId="0" applyFont="1" applyFill="1" applyBorder="1" applyAlignment="1" applyProtection="1">
      <alignment horizontal="center" vertical="center"/>
      <protection locked="0"/>
    </xf>
    <xf numFmtId="0" fontId="2" fillId="14" borderId="38"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hidden="1"/>
    </xf>
    <xf numFmtId="0" fontId="10" fillId="14" borderId="39" xfId="0" applyFont="1" applyFill="1" applyBorder="1" applyAlignment="1" applyProtection="1">
      <alignment horizontal="center" vertical="center"/>
      <protection locked="0"/>
    </xf>
    <xf numFmtId="0" fontId="2" fillId="14" borderId="27" xfId="0" applyFont="1" applyFill="1" applyBorder="1" applyAlignment="1">
      <alignment horizontal="center" vertical="center" wrapText="1"/>
    </xf>
    <xf numFmtId="0" fontId="2" fillId="14" borderId="9" xfId="0" applyFont="1" applyFill="1" applyBorder="1" applyAlignment="1">
      <alignment horizontal="center" vertical="center" wrapText="1"/>
    </xf>
    <xf numFmtId="1" fontId="2" fillId="0" borderId="39" xfId="0" applyNumberFormat="1" applyFont="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0" fontId="27" fillId="14" borderId="8" xfId="0" applyFont="1" applyFill="1" applyBorder="1" applyAlignment="1" applyProtection="1">
      <alignment horizontal="center" vertical="center" wrapText="1"/>
      <protection locked="0"/>
    </xf>
    <xf numFmtId="1" fontId="2" fillId="0" borderId="39" xfId="0" applyNumberFormat="1" applyFont="1" applyFill="1" applyBorder="1" applyAlignment="1" applyProtection="1">
      <alignment horizontal="center" vertical="center" wrapText="1"/>
      <protection locked="0"/>
    </xf>
    <xf numFmtId="1" fontId="2" fillId="0" borderId="26" xfId="0" applyNumberFormat="1" applyFont="1" applyFill="1" applyBorder="1" applyAlignment="1" applyProtection="1">
      <alignment horizontal="center" vertical="center" wrapText="1"/>
      <protection locked="0"/>
    </xf>
    <xf numFmtId="1" fontId="2" fillId="0" borderId="55" xfId="0" applyNumberFormat="1" applyFont="1" applyFill="1" applyBorder="1" applyAlignment="1" applyProtection="1">
      <alignment horizontal="center" vertical="center" wrapText="1"/>
      <protection locked="0"/>
    </xf>
    <xf numFmtId="0" fontId="31" fillId="14" borderId="39" xfId="0" applyFont="1" applyFill="1" applyBorder="1" applyAlignment="1" applyProtection="1">
      <alignment horizontal="center" vertical="center" wrapText="1"/>
      <protection locked="0"/>
    </xf>
    <xf numFmtId="0" fontId="31" fillId="14" borderId="26" xfId="0" applyFont="1" applyFill="1" applyBorder="1" applyAlignment="1" applyProtection="1">
      <alignment horizontal="center" vertical="center" wrapText="1"/>
      <protection locked="0"/>
    </xf>
    <xf numFmtId="0" fontId="31" fillId="14" borderId="55" xfId="0" applyFont="1" applyFill="1" applyBorder="1" applyAlignment="1" applyProtection="1">
      <alignment horizontal="center" vertical="center" wrapText="1"/>
      <protection locked="0"/>
    </xf>
    <xf numFmtId="0" fontId="2" fillId="14" borderId="25" xfId="0" applyFont="1" applyFill="1" applyBorder="1" applyAlignment="1">
      <alignment horizontal="center" vertical="center" wrapText="1"/>
    </xf>
    <xf numFmtId="0" fontId="2" fillId="0" borderId="39" xfId="0" applyFont="1" applyBorder="1" applyAlignment="1" applyProtection="1">
      <alignment horizontal="center" vertical="center" wrapText="1"/>
      <protection locked="0"/>
    </xf>
    <xf numFmtId="0" fontId="31" fillId="14" borderId="39" xfId="0" applyFont="1" applyFill="1" applyBorder="1" applyAlignment="1">
      <alignment horizontal="center" vertical="center" wrapText="1"/>
    </xf>
    <xf numFmtId="0" fontId="31" fillId="14" borderId="55" xfId="0" applyFont="1" applyFill="1" applyBorder="1" applyAlignment="1">
      <alignment horizontal="center" vertical="center" wrapText="1"/>
    </xf>
    <xf numFmtId="0" fontId="2" fillId="14" borderId="29"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protection locked="0"/>
    </xf>
    <xf numFmtId="0" fontId="2" fillId="0" borderId="35" xfId="0" applyFont="1" applyBorder="1" applyAlignment="1" applyProtection="1">
      <alignment horizontal="center" vertical="center" wrapText="1"/>
      <protection locked="0"/>
    </xf>
    <xf numFmtId="0" fontId="31" fillId="14" borderId="35" xfId="0" applyFont="1" applyFill="1" applyBorder="1" applyAlignment="1" applyProtection="1">
      <alignment horizontal="center" vertical="center" wrapText="1"/>
      <protection locked="0"/>
    </xf>
    <xf numFmtId="0" fontId="2" fillId="14" borderId="35" xfId="0" applyFont="1" applyFill="1" applyBorder="1" applyAlignment="1" applyProtection="1">
      <alignment horizontal="center" vertical="center"/>
      <protection locked="0"/>
    </xf>
    <xf numFmtId="0" fontId="10" fillId="14" borderId="4" xfId="0" applyFont="1" applyFill="1" applyBorder="1" applyAlignment="1">
      <alignment horizontal="center" vertical="center" textRotation="90" wrapText="1"/>
    </xf>
    <xf numFmtId="0" fontId="10" fillId="14" borderId="26" xfId="0" applyFont="1" applyFill="1" applyBorder="1" applyAlignment="1">
      <alignment horizontal="center" vertical="center" textRotation="90" wrapText="1"/>
    </xf>
    <xf numFmtId="0" fontId="10" fillId="14" borderId="35" xfId="0" applyFont="1" applyFill="1" applyBorder="1" applyAlignment="1">
      <alignment horizontal="center" vertical="center" textRotation="90" wrapText="1"/>
    </xf>
    <xf numFmtId="0" fontId="2" fillId="0" borderId="4" xfId="0" applyFont="1" applyFill="1" applyBorder="1" applyAlignment="1" applyProtection="1">
      <alignment horizontal="center" vertical="center" wrapText="1"/>
      <protection hidden="1"/>
    </xf>
    <xf numFmtId="0" fontId="10" fillId="14" borderId="7" xfId="0" applyFont="1" applyFill="1" applyBorder="1" applyAlignment="1" applyProtection="1">
      <alignment horizontal="center" vertical="center"/>
      <protection locked="0"/>
    </xf>
    <xf numFmtId="0" fontId="10" fillId="14" borderId="8" xfId="0" applyFont="1" applyFill="1" applyBorder="1" applyAlignment="1" applyProtection="1">
      <alignment horizontal="center" vertical="center"/>
      <protection locked="0"/>
    </xf>
    <xf numFmtId="0" fontId="10" fillId="14" borderId="68" xfId="0" applyFont="1" applyFill="1" applyBorder="1" applyAlignment="1" applyProtection="1">
      <alignment horizontal="center" vertical="center"/>
      <protection locked="0"/>
    </xf>
    <xf numFmtId="0" fontId="10" fillId="14" borderId="16" xfId="0" applyFont="1" applyFill="1" applyBorder="1" applyAlignment="1" applyProtection="1">
      <alignment horizontal="center" vertical="center"/>
      <protection locked="0"/>
    </xf>
    <xf numFmtId="0" fontId="10" fillId="14" borderId="60" xfId="0" applyFont="1" applyFill="1" applyBorder="1" applyAlignment="1" applyProtection="1">
      <alignment horizontal="center" vertical="center"/>
      <protection locked="0"/>
    </xf>
    <xf numFmtId="0" fontId="2" fillId="36" borderId="39" xfId="0" applyFont="1" applyFill="1" applyBorder="1" applyAlignment="1" applyProtection="1">
      <alignment horizontal="center" vertical="center" wrapText="1"/>
      <protection hidden="1"/>
    </xf>
    <xf numFmtId="1" fontId="2" fillId="36" borderId="39" xfId="0" applyNumberFormat="1" applyFont="1" applyFill="1" applyBorder="1" applyAlignment="1" applyProtection="1">
      <alignment horizontal="center" vertical="center" wrapText="1"/>
      <protection locked="0"/>
    </xf>
    <xf numFmtId="1" fontId="2" fillId="36" borderId="26" xfId="0" applyNumberFormat="1" applyFont="1" applyFill="1" applyBorder="1" applyAlignment="1" applyProtection="1">
      <alignment horizontal="center" vertical="center" wrapText="1"/>
      <protection locked="0"/>
    </xf>
    <xf numFmtId="1" fontId="2" fillId="36" borderId="35" xfId="0" applyNumberFormat="1" applyFont="1" applyFill="1" applyBorder="1" applyAlignment="1" applyProtection="1">
      <alignment horizontal="center" vertical="center" wrapText="1"/>
      <protection locked="0"/>
    </xf>
    <xf numFmtId="1" fontId="2" fillId="36" borderId="4" xfId="0" applyNumberFormat="1" applyFont="1" applyFill="1" applyBorder="1" applyAlignment="1" applyProtection="1">
      <alignment horizontal="center" vertical="center" wrapText="1"/>
      <protection locked="0"/>
    </xf>
    <xf numFmtId="1" fontId="2" fillId="36" borderId="55" xfId="0" applyNumberFormat="1" applyFont="1" applyFill="1" applyBorder="1" applyAlignment="1" applyProtection="1">
      <alignment horizontal="center" vertical="center" wrapText="1"/>
      <protection locked="0"/>
    </xf>
    <xf numFmtId="1" fontId="27" fillId="0" borderId="39" xfId="0" applyNumberFormat="1" applyFont="1" applyBorder="1" applyAlignment="1" applyProtection="1">
      <alignment horizontal="center" vertical="center" wrapText="1"/>
      <protection locked="0"/>
    </xf>
    <xf numFmtId="1" fontId="27" fillId="0" borderId="26" xfId="0" applyNumberFormat="1" applyFont="1" applyBorder="1" applyAlignment="1" applyProtection="1">
      <alignment horizontal="center" vertical="center" wrapText="1"/>
      <protection locked="0"/>
    </xf>
    <xf numFmtId="1" fontId="27" fillId="0" borderId="55" xfId="0" applyNumberFormat="1" applyFont="1" applyBorder="1" applyAlignment="1" applyProtection="1">
      <alignment horizontal="center" vertical="center" wrapText="1"/>
      <protection locked="0"/>
    </xf>
    <xf numFmtId="0" fontId="2" fillId="14" borderId="54" xfId="0" applyFont="1" applyFill="1" applyBorder="1" applyAlignment="1" applyProtection="1">
      <alignment horizontal="center" vertical="center"/>
      <protection locked="0"/>
    </xf>
    <xf numFmtId="0" fontId="2" fillId="0" borderId="27" xfId="0" applyFont="1" applyBorder="1" applyAlignment="1">
      <alignment horizontal="center" vertical="center" wrapText="1"/>
    </xf>
    <xf numFmtId="0" fontId="2" fillId="14" borderId="11" xfId="0" applyFont="1" applyFill="1" applyBorder="1" applyAlignment="1" applyProtection="1">
      <alignment horizontal="center" vertical="center"/>
      <protection locked="0"/>
    </xf>
    <xf numFmtId="1" fontId="27" fillId="36" borderId="26" xfId="0" applyNumberFormat="1" applyFont="1" applyFill="1" applyBorder="1" applyAlignment="1" applyProtection="1">
      <alignment horizontal="center" vertical="center" wrapText="1"/>
      <protection locked="0"/>
    </xf>
    <xf numFmtId="0" fontId="27" fillId="36" borderId="39" xfId="0" applyFont="1" applyFill="1" applyBorder="1" applyAlignment="1" applyProtection="1">
      <alignment horizontal="center" vertical="center" wrapText="1"/>
      <protection locked="0"/>
    </xf>
    <xf numFmtId="0" fontId="57" fillId="0" borderId="68" xfId="0" applyFont="1" applyFill="1" applyBorder="1" applyAlignment="1" applyProtection="1">
      <alignment horizontal="center" vertical="center" wrapText="1"/>
      <protection locked="0"/>
    </xf>
    <xf numFmtId="0" fontId="57" fillId="0" borderId="60" xfId="0" applyFont="1" applyFill="1" applyBorder="1" applyAlignment="1" applyProtection="1">
      <alignment horizontal="center" vertical="center" wrapText="1"/>
      <protection locked="0"/>
    </xf>
    <xf numFmtId="0" fontId="57" fillId="0" borderId="39" xfId="0" applyFont="1" applyFill="1" applyBorder="1" applyAlignment="1" applyProtection="1">
      <alignment horizontal="center" vertical="center" wrapText="1"/>
      <protection locked="0"/>
    </xf>
    <xf numFmtId="0" fontId="57" fillId="0" borderId="55" xfId="0" applyFont="1" applyFill="1" applyBorder="1" applyAlignment="1" applyProtection="1">
      <alignment horizontal="center" vertical="center" wrapText="1"/>
      <protection locked="0"/>
    </xf>
    <xf numFmtId="0" fontId="57" fillId="0" borderId="41"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 fillId="14" borderId="35" xfId="0" applyFont="1" applyFill="1" applyBorder="1" applyAlignment="1" applyProtection="1">
      <alignment horizontal="center" vertical="center" wrapText="1"/>
      <protection hidden="1"/>
    </xf>
    <xf numFmtId="0" fontId="27" fillId="14" borderId="39" xfId="0" applyFont="1" applyFill="1" applyBorder="1" applyAlignment="1">
      <alignment horizontal="center" vertical="top" wrapText="1"/>
    </xf>
    <xf numFmtId="0" fontId="27" fillId="14" borderId="55" xfId="0" applyFont="1" applyFill="1" applyBorder="1" applyAlignment="1">
      <alignment horizontal="center" vertical="top" wrapText="1"/>
    </xf>
    <xf numFmtId="0" fontId="2" fillId="0" borderId="16" xfId="0" applyFont="1" applyBorder="1" applyAlignment="1" applyProtection="1">
      <alignment horizontal="center" vertical="center" wrapText="1"/>
      <protection hidden="1"/>
    </xf>
    <xf numFmtId="0" fontId="2" fillId="0" borderId="60" xfId="0" applyFont="1" applyBorder="1" applyAlignment="1" applyProtection="1">
      <alignment horizontal="center" vertical="center" wrapText="1"/>
      <protection hidden="1"/>
    </xf>
    <xf numFmtId="0" fontId="2" fillId="14" borderId="40" xfId="0" applyFont="1" applyFill="1" applyBorder="1" applyAlignment="1" applyProtection="1">
      <alignment horizontal="center" vertical="center" wrapText="1"/>
      <protection locked="0"/>
    </xf>
    <xf numFmtId="0" fontId="2" fillId="14" borderId="0" xfId="0" applyFont="1" applyFill="1" applyBorder="1" applyAlignment="1" applyProtection="1">
      <alignment horizontal="center" vertical="center" wrapText="1"/>
      <protection locked="0"/>
    </xf>
    <xf numFmtId="0" fontId="2" fillId="14" borderId="45" xfId="0" applyFont="1" applyFill="1" applyBorder="1" applyAlignment="1" applyProtection="1">
      <alignment horizontal="center" vertical="center" wrapText="1"/>
      <protection locked="0"/>
    </xf>
    <xf numFmtId="0" fontId="57" fillId="0" borderId="16" xfId="0" applyFont="1" applyFill="1" applyBorder="1" applyAlignment="1" applyProtection="1">
      <alignment horizontal="center" vertical="center" wrapText="1"/>
      <protection locked="0"/>
    </xf>
    <xf numFmtId="0" fontId="57" fillId="0" borderId="26" xfId="0" applyFont="1" applyFill="1" applyBorder="1" applyAlignment="1" applyProtection="1">
      <alignment horizontal="center" vertical="center" wrapText="1"/>
      <protection locked="0"/>
    </xf>
    <xf numFmtId="0" fontId="57" fillId="0" borderId="41" xfId="0" applyFont="1" applyFill="1" applyBorder="1" applyAlignment="1" applyProtection="1">
      <alignment horizontal="center" vertical="center" wrapText="1"/>
      <protection locked="0"/>
    </xf>
    <xf numFmtId="0" fontId="57" fillId="0" borderId="43" xfId="0" applyFont="1" applyFill="1" applyBorder="1" applyAlignment="1" applyProtection="1">
      <alignment horizontal="center" vertical="center" wrapText="1"/>
      <protection locked="0"/>
    </xf>
    <xf numFmtId="0" fontId="57" fillId="0" borderId="66" xfId="0" applyFont="1" applyFill="1" applyBorder="1" applyAlignment="1" applyProtection="1">
      <alignment horizontal="center" vertical="center" wrapText="1"/>
      <protection locked="0"/>
    </xf>
    <xf numFmtId="0" fontId="2" fillId="14" borderId="37"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1" fontId="2" fillId="0" borderId="34"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14" borderId="11" xfId="0" applyFont="1" applyFill="1" applyBorder="1" applyAlignment="1">
      <alignment horizontal="center" vertical="center" wrapText="1"/>
    </xf>
    <xf numFmtId="0" fontId="28" fillId="14" borderId="39" xfId="0" applyFont="1" applyFill="1" applyBorder="1" applyAlignment="1" applyProtection="1">
      <alignment horizontal="center" vertical="center"/>
      <protection locked="0"/>
    </xf>
    <xf numFmtId="0" fontId="28" fillId="14" borderId="26" xfId="0" applyFont="1" applyFill="1" applyBorder="1" applyAlignment="1" applyProtection="1">
      <alignment horizontal="center" vertical="center"/>
      <protection locked="0"/>
    </xf>
    <xf numFmtId="0" fontId="28" fillId="14" borderId="55" xfId="0" applyFont="1" applyFill="1" applyBorder="1" applyAlignment="1" applyProtection="1">
      <alignment horizontal="center" vertical="center"/>
      <protection locked="0"/>
    </xf>
    <xf numFmtId="0" fontId="10" fillId="14" borderId="39" xfId="0" applyFont="1" applyFill="1" applyBorder="1" applyAlignment="1" applyProtection="1">
      <alignment horizontal="center" vertical="center" wrapText="1"/>
      <protection locked="0"/>
    </xf>
    <xf numFmtId="0" fontId="10" fillId="14" borderId="26" xfId="0" applyFont="1" applyFill="1" applyBorder="1" applyAlignment="1" applyProtection="1">
      <alignment horizontal="center" vertical="center" wrapText="1"/>
      <protection locked="0"/>
    </xf>
    <xf numFmtId="0" fontId="10" fillId="14" borderId="55" xfId="0" applyFont="1" applyFill="1" applyBorder="1" applyAlignment="1" applyProtection="1">
      <alignment horizontal="center" vertical="center" wrapText="1"/>
      <protection locked="0"/>
    </xf>
    <xf numFmtId="0" fontId="2" fillId="0" borderId="25" xfId="0" applyFont="1" applyBorder="1" applyAlignment="1">
      <alignment horizontal="center" vertical="center" wrapText="1"/>
    </xf>
    <xf numFmtId="0" fontId="2" fillId="0" borderId="54" xfId="0" applyFont="1" applyBorder="1" applyAlignment="1">
      <alignment horizontal="center" vertical="center" wrapText="1"/>
    </xf>
    <xf numFmtId="0" fontId="2" fillId="14" borderId="7" xfId="0" applyFont="1" applyFill="1" applyBorder="1" applyAlignment="1">
      <alignment horizontal="center" vertical="center" wrapText="1"/>
    </xf>
    <xf numFmtId="0" fontId="27" fillId="0" borderId="35" xfId="0" applyFont="1" applyBorder="1" applyAlignment="1" applyProtection="1">
      <alignment horizontal="center" vertical="center"/>
    </xf>
    <xf numFmtId="14" fontId="27" fillId="0" borderId="38" xfId="0" applyNumberFormat="1" applyFont="1" applyBorder="1" applyAlignment="1" applyProtection="1">
      <alignment horizontal="center" vertical="center"/>
    </xf>
    <xf numFmtId="14" fontId="27" fillId="0" borderId="27" xfId="0" applyNumberFormat="1" applyFont="1" applyBorder="1" applyAlignment="1" applyProtection="1">
      <alignment horizontal="center" vertical="center"/>
    </xf>
    <xf numFmtId="14" fontId="27" fillId="0" borderId="54" xfId="0" applyNumberFormat="1" applyFont="1" applyBorder="1" applyAlignment="1" applyProtection="1">
      <alignment horizontal="center" vertical="center"/>
    </xf>
    <xf numFmtId="0" fontId="57" fillId="0" borderId="69" xfId="0" applyFont="1" applyFill="1" applyBorder="1" applyAlignment="1" applyProtection="1">
      <alignment horizontal="center" vertical="center" wrapText="1"/>
    </xf>
    <xf numFmtId="0" fontId="57" fillId="0" borderId="44" xfId="0" applyFont="1" applyFill="1" applyBorder="1" applyAlignment="1" applyProtection="1">
      <alignment horizontal="center" vertical="center" wrapText="1"/>
    </xf>
    <xf numFmtId="0" fontId="27" fillId="14" borderId="38"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protection locked="0"/>
    </xf>
    <xf numFmtId="0" fontId="15" fillId="31" borderId="37" xfId="0" applyFont="1" applyFill="1" applyBorder="1" applyAlignment="1" applyProtection="1">
      <alignment horizontal="center" vertical="center" wrapText="1"/>
    </xf>
    <xf numFmtId="0" fontId="15" fillId="31" borderId="28" xfId="0" applyFont="1" applyFill="1" applyBorder="1" applyAlignment="1" applyProtection="1">
      <alignment horizontal="center" vertical="center" wrapText="1"/>
    </xf>
    <xf numFmtId="0" fontId="28" fillId="31" borderId="6" xfId="0" applyFont="1" applyFill="1" applyBorder="1" applyAlignment="1" applyProtection="1">
      <alignment horizontal="center" vertical="center" wrapText="1"/>
    </xf>
    <xf numFmtId="0" fontId="28" fillId="31" borderId="8" xfId="0" applyFont="1" applyFill="1" applyBorder="1" applyAlignment="1" applyProtection="1">
      <alignment horizontal="center" vertical="center" wrapText="1"/>
    </xf>
    <xf numFmtId="0" fontId="28" fillId="31" borderId="30" xfId="0" applyFont="1" applyFill="1" applyBorder="1" applyAlignment="1" applyProtection="1">
      <alignment horizontal="center" vertical="center" wrapText="1"/>
    </xf>
    <xf numFmtId="0" fontId="28" fillId="31" borderId="59" xfId="0" applyFont="1" applyFill="1" applyBorder="1" applyAlignment="1" applyProtection="1">
      <alignment horizontal="center" vertical="center" wrapText="1"/>
    </xf>
    <xf numFmtId="0" fontId="15" fillId="31" borderId="29" xfId="0" applyFont="1" applyFill="1" applyBorder="1" applyAlignment="1" applyProtection="1">
      <alignment horizontal="center" vertical="center" wrapText="1"/>
    </xf>
    <xf numFmtId="0" fontId="28" fillId="31" borderId="9" xfId="0" applyFont="1" applyFill="1" applyBorder="1" applyAlignment="1" applyProtection="1">
      <alignment horizontal="center" vertical="center" wrapText="1"/>
    </xf>
    <xf numFmtId="0" fontId="28" fillId="31" borderId="11" xfId="0" applyFont="1" applyFill="1" applyBorder="1" applyAlignment="1" applyProtection="1">
      <alignment horizontal="center" vertical="center" wrapText="1"/>
    </xf>
    <xf numFmtId="0" fontId="28" fillId="31" borderId="38" xfId="0" applyFont="1" applyFill="1" applyBorder="1" applyAlignment="1" applyProtection="1">
      <alignment horizontal="center" vertical="center" wrapText="1"/>
    </xf>
    <xf numFmtId="0" fontId="28" fillId="31" borderId="56" xfId="0" applyFont="1" applyFill="1" applyBorder="1" applyAlignment="1" applyProtection="1">
      <alignment horizontal="center" vertical="center" wrapText="1"/>
    </xf>
    <xf numFmtId="0" fontId="28" fillId="31" borderId="57" xfId="0" applyFont="1" applyFill="1" applyBorder="1" applyAlignment="1" applyProtection="1">
      <alignment horizontal="center" vertical="center" wrapText="1"/>
    </xf>
    <xf numFmtId="0" fontId="15" fillId="21" borderId="4" xfId="0" applyFont="1" applyFill="1" applyBorder="1" applyAlignment="1" applyProtection="1">
      <alignment horizontal="center" vertical="center" wrapText="1"/>
    </xf>
    <xf numFmtId="0" fontId="15" fillId="21" borderId="26" xfId="0" applyFont="1" applyFill="1" applyBorder="1" applyAlignment="1" applyProtection="1">
      <alignment horizontal="center" vertical="center" wrapText="1"/>
    </xf>
    <xf numFmtId="0" fontId="26" fillId="33" borderId="0" xfId="0" applyFont="1" applyFill="1" applyBorder="1" applyAlignment="1">
      <alignment horizontal="center"/>
    </xf>
    <xf numFmtId="0" fontId="27" fillId="0" borderId="29" xfId="0" applyFont="1" applyFill="1" applyBorder="1" applyAlignment="1" applyProtection="1">
      <alignment horizontal="center" vertical="center" wrapText="1"/>
    </xf>
    <xf numFmtId="0" fontId="27" fillId="0" borderId="16" xfId="0" applyFont="1" applyBorder="1" applyAlignment="1">
      <alignment horizontal="center" vertical="center" wrapText="1"/>
    </xf>
    <xf numFmtId="0" fontId="27" fillId="0" borderId="37" xfId="0" applyFont="1" applyBorder="1" applyAlignment="1">
      <alignment horizontal="center" vertical="center" wrapText="1"/>
    </xf>
    <xf numFmtId="0" fontId="2" fillId="14" borderId="46" xfId="0" applyFont="1" applyFill="1" applyBorder="1" applyAlignment="1" applyProtection="1">
      <alignment horizontal="center" vertical="center" wrapText="1"/>
    </xf>
    <xf numFmtId="0" fontId="2" fillId="14" borderId="56" xfId="0" applyFont="1" applyFill="1" applyBorder="1" applyAlignment="1" applyProtection="1">
      <alignment horizontal="center" vertical="center" wrapText="1"/>
    </xf>
    <xf numFmtId="0" fontId="27" fillId="0" borderId="44"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0" borderId="66"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15" fillId="21" borderId="13" xfId="0" applyFont="1" applyFill="1" applyBorder="1" applyAlignment="1" applyProtection="1">
      <alignment horizontal="center" vertical="center" wrapText="1"/>
    </xf>
    <xf numFmtId="0" fontId="15" fillId="21" borderId="14" xfId="0" applyFont="1" applyFill="1" applyBorder="1" applyAlignment="1" applyProtection="1">
      <alignment horizontal="center" vertical="center" wrapText="1"/>
    </xf>
    <xf numFmtId="0" fontId="15" fillId="21" borderId="15" xfId="0" applyFont="1" applyFill="1" applyBorder="1" applyAlignment="1" applyProtection="1">
      <alignment horizontal="center" vertical="center" wrapText="1"/>
    </xf>
    <xf numFmtId="0" fontId="27" fillId="0" borderId="24" xfId="0" applyFont="1" applyBorder="1" applyAlignment="1" applyProtection="1">
      <alignment horizontal="center" vertical="center" wrapText="1"/>
      <protection hidden="1"/>
    </xf>
    <xf numFmtId="0" fontId="27" fillId="0" borderId="52" xfId="0" applyFont="1" applyBorder="1" applyAlignment="1" applyProtection="1">
      <alignment horizontal="center" vertical="center" wrapText="1"/>
      <protection hidden="1"/>
    </xf>
    <xf numFmtId="0" fontId="27" fillId="0" borderId="63" xfId="0" applyFont="1" applyBorder="1" applyAlignment="1" applyProtection="1">
      <alignment horizontal="center" vertical="center" wrapText="1"/>
      <protection hidden="1"/>
    </xf>
    <xf numFmtId="14" fontId="27" fillId="14" borderId="25" xfId="0" applyNumberFormat="1" applyFont="1" applyFill="1" applyBorder="1" applyAlignment="1" applyProtection="1">
      <alignment horizontal="center" vertical="center"/>
    </xf>
    <xf numFmtId="14" fontId="27" fillId="14" borderId="54" xfId="0" applyNumberFormat="1" applyFont="1" applyFill="1" applyBorder="1" applyAlignment="1" applyProtection="1">
      <alignment horizontal="center" vertical="center"/>
    </xf>
    <xf numFmtId="0" fontId="27" fillId="0" borderId="4" xfId="0" applyFont="1" applyBorder="1" applyAlignment="1" applyProtection="1">
      <alignment horizontal="center" vertical="center"/>
    </xf>
    <xf numFmtId="14" fontId="27" fillId="14" borderId="38"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wrapText="1"/>
      <protection locked="0"/>
    </xf>
    <xf numFmtId="0" fontId="2" fillId="0" borderId="56" xfId="0" applyFont="1" applyFill="1" applyBorder="1" applyAlignment="1" applyProtection="1">
      <alignment horizontal="center" vertical="center" wrapText="1"/>
      <protection locked="0"/>
    </xf>
    <xf numFmtId="1" fontId="2" fillId="0" borderId="35" xfId="0"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hidden="1"/>
    </xf>
    <xf numFmtId="0" fontId="2" fillId="0" borderId="29"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14" fontId="27" fillId="0" borderId="29" xfId="0" applyNumberFormat="1" applyFont="1" applyBorder="1" applyAlignment="1" applyProtection="1">
      <alignment horizontal="center" vertical="center"/>
    </xf>
    <xf numFmtId="0" fontId="10" fillId="14" borderId="4" xfId="0" applyFont="1" applyFill="1" applyBorder="1" applyAlignment="1" applyProtection="1">
      <alignment horizontal="center" vertical="center" textRotation="255"/>
      <protection locked="0"/>
    </xf>
    <xf numFmtId="0" fontId="10" fillId="14" borderId="26" xfId="0" applyFont="1" applyFill="1" applyBorder="1" applyAlignment="1" applyProtection="1">
      <alignment horizontal="center" vertical="center" textRotation="255"/>
      <protection locked="0"/>
    </xf>
    <xf numFmtId="0" fontId="10" fillId="14" borderId="35" xfId="0" applyFont="1" applyFill="1" applyBorder="1" applyAlignment="1" applyProtection="1">
      <alignment horizontal="center" vertical="center" textRotation="255"/>
      <protection locked="0"/>
    </xf>
    <xf numFmtId="0" fontId="23" fillId="0" borderId="25" xfId="0"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15" fillId="25" borderId="26" xfId="0" applyFont="1" applyFill="1" applyBorder="1" applyAlignment="1" applyProtection="1">
      <alignment horizontal="center" vertical="center" textRotation="90" wrapText="1"/>
    </xf>
    <xf numFmtId="0" fontId="15" fillId="25" borderId="4" xfId="0" applyFont="1" applyFill="1" applyBorder="1" applyAlignment="1" applyProtection="1">
      <alignment horizontal="center" vertical="center" wrapText="1"/>
    </xf>
    <xf numFmtId="0" fontId="15" fillId="25" borderId="26" xfId="0" applyFont="1" applyFill="1" applyBorder="1" applyAlignment="1" applyProtection="1">
      <alignment horizontal="center" vertical="center" wrapText="1"/>
    </xf>
    <xf numFmtId="0" fontId="10" fillId="14" borderId="6" xfId="0"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14" borderId="5" xfId="0" applyFont="1" applyFill="1" applyBorder="1" applyAlignment="1" applyProtection="1">
      <alignment horizontal="center" vertical="center" wrapText="1"/>
      <protection locked="0"/>
    </xf>
    <xf numFmtId="0" fontId="2" fillId="14" borderId="74" xfId="0" applyFont="1" applyFill="1" applyBorder="1" applyAlignment="1" applyProtection="1">
      <alignment horizontal="center" vertical="center" wrapText="1"/>
      <protection locked="0"/>
    </xf>
    <xf numFmtId="0" fontId="15" fillId="20" borderId="13" xfId="0" applyFont="1" applyFill="1" applyBorder="1" applyAlignment="1" applyProtection="1">
      <alignment horizontal="center" vertical="center" wrapText="1"/>
    </xf>
    <xf numFmtId="0" fontId="15" fillId="20" borderId="14" xfId="0" applyFont="1" applyFill="1" applyBorder="1" applyAlignment="1" applyProtection="1">
      <alignment horizontal="center" vertical="center" wrapText="1"/>
    </xf>
    <xf numFmtId="0" fontId="15" fillId="20" borderId="15" xfId="0" applyFont="1" applyFill="1" applyBorder="1" applyAlignment="1" applyProtection="1">
      <alignment horizontal="center" vertical="center" wrapText="1"/>
    </xf>
    <xf numFmtId="0" fontId="2" fillId="14" borderId="6" xfId="0" applyFont="1" applyFill="1" applyBorder="1" applyAlignment="1">
      <alignment horizontal="center" vertical="center" wrapText="1"/>
    </xf>
    <xf numFmtId="0" fontId="2" fillId="14" borderId="70"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6" fillId="20" borderId="0" xfId="0" applyFont="1" applyFill="1" applyBorder="1" applyAlignment="1">
      <alignment horizontal="center"/>
    </xf>
    <xf numFmtId="0" fontId="15" fillId="25" borderId="13" xfId="0" applyFont="1" applyFill="1" applyBorder="1" applyAlignment="1" applyProtection="1">
      <alignment horizontal="center" vertical="center" wrapText="1"/>
    </xf>
    <xf numFmtId="0" fontId="15" fillId="25" borderId="14" xfId="0" applyFont="1" applyFill="1" applyBorder="1" applyAlignment="1" applyProtection="1">
      <alignment horizontal="center" vertical="center" wrapText="1"/>
    </xf>
    <xf numFmtId="0" fontId="2" fillId="0" borderId="19" xfId="0" applyFont="1" applyBorder="1" applyAlignment="1" applyProtection="1">
      <alignment horizontal="center" vertical="center" wrapText="1"/>
      <protection locked="0"/>
    </xf>
    <xf numFmtId="1" fontId="2" fillId="0" borderId="19" xfId="0" applyNumberFormat="1"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0" fontId="28" fillId="0" borderId="35" xfId="0" applyFont="1" applyFill="1" applyBorder="1" applyAlignment="1" applyProtection="1">
      <alignment horizontal="center" vertical="center" wrapText="1"/>
      <protection locked="0"/>
    </xf>
    <xf numFmtId="0" fontId="28" fillId="32" borderId="7" xfId="0" applyFont="1" applyFill="1" applyBorder="1" applyAlignment="1" applyProtection="1">
      <alignment horizontal="center" vertical="center" wrapText="1"/>
    </xf>
    <xf numFmtId="0" fontId="28" fillId="32" borderId="8" xfId="0" applyFont="1" applyFill="1" applyBorder="1" applyAlignment="1" applyProtection="1">
      <alignment horizontal="center" vertical="center" wrapText="1"/>
    </xf>
    <xf numFmtId="0" fontId="28" fillId="32" borderId="10" xfId="0" applyFont="1" applyFill="1" applyBorder="1" applyAlignment="1" applyProtection="1">
      <alignment horizontal="center" vertical="center" wrapText="1"/>
    </xf>
    <xf numFmtId="0" fontId="28" fillId="32" borderId="11" xfId="0" applyFont="1" applyFill="1" applyBorder="1" applyAlignment="1" applyProtection="1">
      <alignment horizontal="center" vertical="center" wrapText="1"/>
    </xf>
    <xf numFmtId="0" fontId="2" fillId="14" borderId="66" xfId="0" applyFont="1" applyFill="1" applyBorder="1" applyAlignment="1">
      <alignment horizontal="center" vertical="center" wrapText="1"/>
    </xf>
    <xf numFmtId="0" fontId="10" fillId="14" borderId="4" xfId="0" applyNumberFormat="1" applyFont="1" applyFill="1" applyBorder="1" applyAlignment="1">
      <alignment horizontal="center" vertical="center" textRotation="90" wrapText="1"/>
    </xf>
    <xf numFmtId="0" fontId="10" fillId="14" borderId="26" xfId="0" applyNumberFormat="1" applyFont="1" applyFill="1" applyBorder="1" applyAlignment="1">
      <alignment horizontal="center" vertical="center" textRotation="90" wrapText="1"/>
    </xf>
    <xf numFmtId="0" fontId="10" fillId="14" borderId="35" xfId="0" applyNumberFormat="1" applyFont="1" applyFill="1" applyBorder="1" applyAlignment="1">
      <alignment horizontal="center" vertical="center" textRotation="90" wrapText="1"/>
    </xf>
    <xf numFmtId="0" fontId="27" fillId="0" borderId="38" xfId="0" applyFont="1" applyBorder="1" applyAlignment="1" applyProtection="1">
      <alignment horizontal="center" vertical="center" wrapText="1"/>
      <protection hidden="1"/>
    </xf>
    <xf numFmtId="0" fontId="27" fillId="0" borderId="27" xfId="0" applyFont="1" applyBorder="1" applyAlignment="1" applyProtection="1">
      <alignment horizontal="center" vertical="center" wrapText="1"/>
      <protection hidden="1"/>
    </xf>
    <xf numFmtId="0" fontId="27" fillId="0" borderId="54" xfId="0" applyFont="1" applyBorder="1" applyAlignment="1" applyProtection="1">
      <alignment horizontal="center" vertical="center" wrapText="1"/>
      <protection hidden="1"/>
    </xf>
    <xf numFmtId="0" fontId="2" fillId="14" borderId="8" xfId="0" applyFont="1" applyFill="1" applyBorder="1" applyAlignment="1">
      <alignment horizontal="center" vertical="center" wrapText="1"/>
    </xf>
    <xf numFmtId="1" fontId="2" fillId="14" borderId="39" xfId="0" applyNumberFormat="1" applyFont="1" applyFill="1" applyBorder="1" applyAlignment="1" applyProtection="1">
      <alignment horizontal="center" vertical="center" wrapText="1"/>
      <protection locked="0"/>
    </xf>
    <xf numFmtId="1" fontId="2" fillId="14" borderId="26" xfId="0" applyNumberFormat="1" applyFont="1" applyFill="1" applyBorder="1" applyAlignment="1" applyProtection="1">
      <alignment horizontal="center" vertical="center" wrapText="1"/>
      <protection locked="0"/>
    </xf>
    <xf numFmtId="1" fontId="2" fillId="14" borderId="35" xfId="0" applyNumberFormat="1"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wrapText="1"/>
      <protection locked="0"/>
    </xf>
    <xf numFmtId="1" fontId="2" fillId="14" borderId="55" xfId="0" applyNumberFormat="1" applyFont="1" applyFill="1" applyBorder="1" applyAlignment="1" applyProtection="1">
      <alignment horizontal="center" vertical="center" wrapText="1"/>
      <protection locked="0"/>
    </xf>
    <xf numFmtId="0" fontId="2" fillId="0" borderId="29" xfId="0" applyFont="1" applyBorder="1" applyAlignment="1">
      <alignment horizontal="center" vertical="center" wrapText="1"/>
    </xf>
    <xf numFmtId="0" fontId="2" fillId="14" borderId="4" xfId="0" applyFont="1" applyFill="1" applyBorder="1" applyAlignment="1" applyProtection="1">
      <alignment horizontal="center" vertical="center"/>
      <protection locked="0"/>
    </xf>
    <xf numFmtId="0" fontId="2" fillId="0" borderId="4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7" fillId="14" borderId="39" xfId="0" applyFont="1" applyFill="1" applyBorder="1" applyAlignment="1">
      <alignment horizontal="center" vertical="center" wrapText="1"/>
    </xf>
    <xf numFmtId="0" fontId="27" fillId="14" borderId="55"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14" borderId="10" xfId="0" applyFont="1" applyFill="1" applyBorder="1" applyAlignment="1" applyProtection="1">
      <alignment horizontal="center" vertical="center" wrapText="1"/>
      <protection locked="0"/>
    </xf>
    <xf numFmtId="0" fontId="2" fillId="14" borderId="11"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hidden="1"/>
    </xf>
    <xf numFmtId="0" fontId="23" fillId="14" borderId="7" xfId="0" applyFont="1" applyFill="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55" xfId="0" applyFont="1" applyBorder="1" applyAlignment="1" applyProtection="1">
      <alignment horizontal="center" vertical="center" wrapText="1"/>
    </xf>
    <xf numFmtId="0" fontId="2" fillId="0" borderId="38" xfId="0" applyFont="1" applyBorder="1" applyAlignment="1" applyProtection="1">
      <alignment horizontal="center" vertical="center"/>
    </xf>
    <xf numFmtId="0" fontId="2" fillId="0" borderId="54" xfId="0" applyFont="1" applyBorder="1" applyAlignment="1" applyProtection="1">
      <alignment horizontal="center" vertical="center"/>
    </xf>
    <xf numFmtId="0" fontId="27" fillId="0" borderId="35" xfId="0" applyFont="1" applyBorder="1" applyAlignment="1" applyProtection="1">
      <alignment horizontal="center" vertical="center" wrapText="1"/>
    </xf>
    <xf numFmtId="0" fontId="23" fillId="0" borderId="38"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9" fontId="23" fillId="0" borderId="39" xfId="0" applyNumberFormat="1" applyFont="1" applyBorder="1" applyAlignment="1" applyProtection="1">
      <alignment horizontal="center" vertical="center" wrapText="1"/>
    </xf>
    <xf numFmtId="9" fontId="23" fillId="0" borderId="26" xfId="0" applyNumberFormat="1" applyFont="1" applyBorder="1" applyAlignment="1" applyProtection="1">
      <alignment horizontal="center" vertical="center" wrapText="1"/>
    </xf>
    <xf numFmtId="9" fontId="23" fillId="0" borderId="35" xfId="0" applyNumberFormat="1" applyFont="1" applyBorder="1" applyAlignment="1" applyProtection="1">
      <alignment horizontal="center" vertical="center" wrapText="1"/>
    </xf>
    <xf numFmtId="0" fontId="2" fillId="14" borderId="39" xfId="0" applyFont="1" applyFill="1" applyBorder="1" applyAlignment="1" applyProtection="1">
      <alignment horizontal="center" vertical="center"/>
    </xf>
    <xf numFmtId="0" fontId="2" fillId="14" borderId="26" xfId="0" applyFont="1" applyFill="1" applyBorder="1" applyAlignment="1" applyProtection="1">
      <alignment horizontal="center" vertical="center"/>
    </xf>
    <xf numFmtId="0" fontId="2" fillId="14" borderId="35" xfId="0" applyFont="1" applyFill="1" applyBorder="1" applyAlignment="1" applyProtection="1">
      <alignment horizontal="center" vertical="center"/>
    </xf>
    <xf numFmtId="0" fontId="2" fillId="0" borderId="39" xfId="0" applyFont="1" applyBorder="1" applyAlignment="1" applyProtection="1">
      <alignment horizontal="center" vertical="center"/>
    </xf>
    <xf numFmtId="0" fontId="2" fillId="0" borderId="55" xfId="0" applyFont="1" applyBorder="1" applyAlignment="1" applyProtection="1">
      <alignment horizontal="center" vertical="center"/>
    </xf>
    <xf numFmtId="9" fontId="27" fillId="0" borderId="39" xfId="0" applyNumberFormat="1" applyFont="1" applyBorder="1" applyAlignment="1" applyProtection="1">
      <alignment horizontal="center" vertical="center"/>
    </xf>
    <xf numFmtId="9" fontId="27" fillId="0" borderId="26" xfId="0" applyNumberFormat="1" applyFont="1" applyBorder="1" applyAlignment="1" applyProtection="1">
      <alignment horizontal="center" vertical="center"/>
    </xf>
    <xf numFmtId="9" fontId="27" fillId="0" borderId="35" xfId="0" applyNumberFormat="1" applyFont="1" applyBorder="1" applyAlignment="1" applyProtection="1">
      <alignment horizontal="center" vertical="center"/>
    </xf>
    <xf numFmtId="14" fontId="27" fillId="14" borderId="38" xfId="0" applyNumberFormat="1" applyFont="1" applyFill="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27" fillId="0" borderId="27" xfId="0" applyFont="1" applyBorder="1" applyAlignment="1" applyProtection="1">
      <alignment horizontal="center" vertical="center"/>
    </xf>
    <xf numFmtId="0" fontId="27" fillId="0" borderId="54" xfId="0" applyFont="1" applyBorder="1" applyAlignment="1" applyProtection="1">
      <alignment horizontal="center" vertical="center"/>
    </xf>
    <xf numFmtId="0" fontId="27" fillId="0" borderId="38" xfId="0" applyFont="1" applyBorder="1" applyAlignment="1" applyProtection="1">
      <alignment horizontal="center" vertical="center"/>
    </xf>
    <xf numFmtId="0" fontId="27" fillId="0" borderId="29" xfId="0" applyFont="1" applyBorder="1" applyAlignment="1" applyProtection="1">
      <alignment horizontal="center" vertical="center"/>
    </xf>
    <xf numFmtId="14" fontId="27" fillId="14" borderId="27" xfId="0" applyNumberFormat="1" applyFont="1" applyFill="1" applyBorder="1" applyAlignment="1" applyProtection="1">
      <alignment horizontal="center" vertical="center"/>
    </xf>
    <xf numFmtId="14" fontId="27" fillId="14" borderId="54" xfId="0" applyNumberFormat="1"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xf>
    <xf numFmtId="0" fontId="27" fillId="14" borderId="0" xfId="0" applyFont="1" applyFill="1" applyBorder="1" applyAlignment="1" applyProtection="1">
      <alignment horizontal="center" vertical="center" wrapText="1"/>
    </xf>
    <xf numFmtId="0" fontId="27" fillId="14" borderId="45" xfId="0" applyFont="1" applyFill="1" applyBorder="1" applyAlignment="1" applyProtection="1">
      <alignment horizontal="center" vertical="center" wrapText="1"/>
    </xf>
    <xf numFmtId="9" fontId="27" fillId="14" borderId="26" xfId="0" applyNumberFormat="1" applyFont="1" applyFill="1" applyBorder="1" applyAlignment="1" applyProtection="1">
      <alignment horizontal="center" vertical="center"/>
    </xf>
    <xf numFmtId="9" fontId="27" fillId="14" borderId="55" xfId="0" applyNumberFormat="1" applyFont="1" applyFill="1" applyBorder="1" applyAlignment="1" applyProtection="1">
      <alignment horizontal="center" vertical="center"/>
    </xf>
    <xf numFmtId="14" fontId="27" fillId="14" borderId="29" xfId="0" applyNumberFormat="1" applyFont="1" applyFill="1" applyBorder="1" applyAlignment="1" applyProtection="1">
      <alignment horizontal="center" vertical="center"/>
    </xf>
    <xf numFmtId="9" fontId="2" fillId="0" borderId="39" xfId="0" applyNumberFormat="1" applyFont="1" applyBorder="1" applyAlignment="1" applyProtection="1">
      <alignment horizontal="center" vertical="center"/>
    </xf>
    <xf numFmtId="9" fontId="2" fillId="0" borderId="55" xfId="0" applyNumberFormat="1" applyFont="1" applyBorder="1" applyAlignment="1" applyProtection="1">
      <alignment horizontal="center" vertical="center"/>
    </xf>
    <xf numFmtId="0" fontId="2" fillId="0" borderId="35" xfId="0" applyFont="1" applyBorder="1" applyAlignment="1" applyProtection="1">
      <alignment horizontal="center" vertical="center"/>
      <protection locked="0"/>
    </xf>
    <xf numFmtId="9" fontId="27" fillId="14" borderId="27" xfId="0" applyNumberFormat="1" applyFont="1" applyFill="1" applyBorder="1" applyAlignment="1" applyProtection="1">
      <alignment horizontal="center" vertical="center" wrapText="1"/>
    </xf>
    <xf numFmtId="9" fontId="27" fillId="14" borderId="29" xfId="0" applyNumberFormat="1" applyFont="1" applyFill="1" applyBorder="1" applyAlignment="1" applyProtection="1">
      <alignment horizontal="center" vertical="center" wrapText="1"/>
    </xf>
    <xf numFmtId="14" fontId="27" fillId="0" borderId="16" xfId="0" applyNumberFormat="1" applyFont="1" applyBorder="1" applyAlignment="1" applyProtection="1">
      <alignment horizontal="center" vertical="center"/>
    </xf>
    <xf numFmtId="14" fontId="27" fillId="0" borderId="37" xfId="0" applyNumberFormat="1" applyFont="1" applyBorder="1" applyAlignment="1" applyProtection="1">
      <alignment horizontal="center" vertical="center"/>
    </xf>
    <xf numFmtId="14" fontId="23" fillId="0" borderId="27" xfId="0" applyNumberFormat="1" applyFont="1" applyBorder="1" applyAlignment="1" applyProtection="1">
      <alignment horizontal="center" vertical="center"/>
    </xf>
    <xf numFmtId="14" fontId="23" fillId="0" borderId="29" xfId="0" applyNumberFormat="1" applyFont="1" applyBorder="1" applyAlignment="1" applyProtection="1">
      <alignment horizontal="center" vertical="center"/>
    </xf>
    <xf numFmtId="0" fontId="2" fillId="14" borderId="38" xfId="0" applyFont="1" applyFill="1" applyBorder="1" applyAlignment="1" applyProtection="1">
      <alignment horizontal="center" vertical="center"/>
    </xf>
    <xf numFmtId="0" fontId="2" fillId="14" borderId="27" xfId="0" applyFont="1" applyFill="1" applyBorder="1" applyAlignment="1" applyProtection="1">
      <alignment horizontal="center" vertical="center"/>
    </xf>
    <xf numFmtId="0" fontId="2" fillId="14" borderId="29" xfId="0" applyFont="1" applyFill="1" applyBorder="1" applyAlignment="1" applyProtection="1">
      <alignment horizontal="center" vertical="center"/>
    </xf>
    <xf numFmtId="0" fontId="23" fillId="14" borderId="25" xfId="0" applyFont="1" applyFill="1" applyBorder="1" applyAlignment="1" applyProtection="1">
      <alignment horizontal="center" vertical="center" wrapText="1"/>
    </xf>
    <xf numFmtId="0" fontId="23" fillId="14" borderId="27" xfId="0" applyFont="1" applyFill="1" applyBorder="1" applyAlignment="1" applyProtection="1">
      <alignment horizontal="center" vertical="center" wrapText="1"/>
    </xf>
    <xf numFmtId="0" fontId="23" fillId="14" borderId="54" xfId="0" applyFont="1" applyFill="1" applyBorder="1" applyAlignment="1" applyProtection="1">
      <alignment horizontal="center" vertical="center" wrapText="1"/>
    </xf>
    <xf numFmtId="0" fontId="2" fillId="0" borderId="7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9" fontId="2" fillId="14" borderId="25" xfId="0" applyNumberFormat="1" applyFont="1" applyFill="1" applyBorder="1" applyAlignment="1" applyProtection="1">
      <alignment horizontal="center" vertical="center" wrapText="1"/>
      <protection locked="0"/>
    </xf>
    <xf numFmtId="9" fontId="2" fillId="14" borderId="27" xfId="0" applyNumberFormat="1" applyFont="1" applyFill="1" applyBorder="1" applyAlignment="1" applyProtection="1">
      <alignment horizontal="center" vertical="center" wrapText="1"/>
      <protection locked="0"/>
    </xf>
    <xf numFmtId="9" fontId="2" fillId="14" borderId="54" xfId="0" applyNumberFormat="1" applyFont="1" applyFill="1" applyBorder="1" applyAlignment="1" applyProtection="1">
      <alignment horizontal="center" vertical="center" wrapText="1"/>
      <protection locked="0"/>
    </xf>
    <xf numFmtId="14" fontId="27" fillId="14" borderId="4" xfId="0" applyNumberFormat="1" applyFont="1" applyFill="1" applyBorder="1" applyAlignment="1" applyProtection="1">
      <alignment horizontal="center" vertical="center"/>
    </xf>
    <xf numFmtId="0" fontId="27" fillId="14" borderId="76" xfId="0" applyFont="1" applyFill="1" applyBorder="1" applyAlignment="1" applyProtection="1">
      <alignment horizontal="center" vertical="center" wrapText="1"/>
    </xf>
    <xf numFmtId="9" fontId="27" fillId="14" borderId="75" xfId="0" applyNumberFormat="1" applyFont="1" applyFill="1" applyBorder="1" applyAlignment="1" applyProtection="1">
      <alignment horizontal="center" vertical="center" wrapText="1"/>
    </xf>
    <xf numFmtId="9" fontId="27" fillId="14" borderId="54" xfId="0" applyNumberFormat="1" applyFont="1" applyFill="1" applyBorder="1" applyAlignment="1" applyProtection="1">
      <alignment horizontal="center" vertical="center" wrapText="1"/>
    </xf>
    <xf numFmtId="9" fontId="27" fillId="14" borderId="39" xfId="0" applyNumberFormat="1" applyFont="1" applyFill="1" applyBorder="1" applyAlignment="1" applyProtection="1">
      <alignment horizontal="center" vertical="center"/>
    </xf>
    <xf numFmtId="9" fontId="27" fillId="14" borderId="38" xfId="0" applyNumberFormat="1" applyFont="1" applyFill="1" applyBorder="1" applyAlignment="1" applyProtection="1">
      <alignment horizontal="center" vertical="center"/>
    </xf>
    <xf numFmtId="9" fontId="27" fillId="14" borderId="27" xfId="0" applyNumberFormat="1" applyFont="1" applyFill="1" applyBorder="1" applyAlignment="1" applyProtection="1">
      <alignment horizontal="center" vertical="center"/>
    </xf>
    <xf numFmtId="9" fontId="27" fillId="14" borderId="29" xfId="0" applyNumberFormat="1" applyFont="1" applyFill="1" applyBorder="1" applyAlignment="1" applyProtection="1">
      <alignment horizontal="center" vertical="center"/>
    </xf>
    <xf numFmtId="14" fontId="27" fillId="0" borderId="26" xfId="0" applyNumberFormat="1" applyFont="1" applyBorder="1" applyAlignment="1" applyProtection="1">
      <alignment horizontal="center" vertical="center"/>
    </xf>
    <xf numFmtId="14" fontId="27" fillId="0" borderId="55" xfId="0" applyNumberFormat="1" applyFont="1" applyBorder="1" applyAlignment="1" applyProtection="1">
      <alignment horizontal="center" vertical="center"/>
    </xf>
    <xf numFmtId="14" fontId="27" fillId="0" borderId="39" xfId="0" applyNumberFormat="1" applyFont="1" applyBorder="1" applyAlignment="1" applyProtection="1">
      <alignment horizontal="center" vertical="center"/>
    </xf>
    <xf numFmtId="14" fontId="27" fillId="0" borderId="35" xfId="0" applyNumberFormat="1" applyFont="1" applyBorder="1" applyAlignment="1" applyProtection="1">
      <alignment horizontal="center" vertical="center"/>
    </xf>
    <xf numFmtId="0" fontId="27" fillId="14" borderId="40" xfId="0" applyFont="1" applyFill="1" applyBorder="1" applyAlignment="1" applyProtection="1">
      <alignment horizontal="center" vertical="center" wrapText="1"/>
    </xf>
    <xf numFmtId="9" fontId="27" fillId="14" borderId="38" xfId="0" applyNumberFormat="1" applyFont="1" applyFill="1" applyBorder="1" applyAlignment="1" applyProtection="1">
      <alignment horizontal="center" vertical="center" wrapText="1"/>
    </xf>
    <xf numFmtId="9" fontId="27" fillId="14" borderId="4" xfId="0" applyNumberFormat="1" applyFont="1" applyFill="1" applyBorder="1" applyAlignment="1" applyProtection="1">
      <alignment horizontal="center" vertical="center" wrapText="1"/>
    </xf>
    <xf numFmtId="9" fontId="27" fillId="0" borderId="55" xfId="0" applyNumberFormat="1" applyFont="1" applyBorder="1" applyAlignment="1" applyProtection="1">
      <alignment horizontal="center" vertical="center"/>
    </xf>
    <xf numFmtId="0" fontId="27" fillId="14" borderId="68" xfId="0" applyFont="1" applyFill="1" applyBorder="1" applyAlignment="1" applyProtection="1">
      <alignment horizontal="center" vertical="center" wrapText="1"/>
    </xf>
    <xf numFmtId="0" fontId="27" fillId="14" borderId="16" xfId="0" applyFont="1" applyFill="1" applyBorder="1" applyAlignment="1" applyProtection="1">
      <alignment horizontal="center" vertical="center" wrapText="1"/>
    </xf>
    <xf numFmtId="0" fontId="27" fillId="14" borderId="37" xfId="0" applyFont="1" applyFill="1" applyBorder="1" applyAlignment="1" applyProtection="1">
      <alignment horizontal="center" vertical="center" wrapText="1"/>
    </xf>
    <xf numFmtId="9" fontId="27" fillId="14" borderId="35" xfId="0" applyNumberFormat="1" applyFont="1" applyFill="1" applyBorder="1" applyAlignment="1" applyProtection="1">
      <alignment horizontal="center" vertical="center"/>
    </xf>
    <xf numFmtId="0" fontId="2" fillId="0" borderId="51" xfId="0" applyFont="1" applyFill="1" applyBorder="1" applyAlignment="1" applyProtection="1">
      <alignment horizontal="center" vertical="center" wrapText="1"/>
    </xf>
    <xf numFmtId="0" fontId="2" fillId="0" borderId="24" xfId="0" applyFont="1" applyFill="1" applyBorder="1" applyAlignment="1" applyProtection="1">
      <alignment horizontal="left" vertical="top" wrapText="1"/>
      <protection locked="0"/>
    </xf>
    <xf numFmtId="0" fontId="2" fillId="0" borderId="34" xfId="0" applyFont="1" applyFill="1" applyBorder="1" applyAlignment="1" applyProtection="1">
      <alignment horizontal="left" vertical="top" wrapText="1"/>
      <protection locked="0"/>
    </xf>
    <xf numFmtId="9" fontId="2" fillId="0" borderId="72" xfId="0" applyNumberFormat="1" applyFont="1" applyFill="1" applyBorder="1" applyAlignment="1" applyProtection="1">
      <alignment horizontal="center" vertical="center"/>
    </xf>
    <xf numFmtId="0" fontId="2" fillId="14" borderId="24" xfId="0" applyFont="1" applyFill="1" applyBorder="1" applyAlignment="1" applyProtection="1">
      <alignment horizontal="center" vertical="center" wrapText="1"/>
      <protection locked="0"/>
    </xf>
    <xf numFmtId="0" fontId="2" fillId="14" borderId="52" xfId="0" applyFont="1" applyFill="1" applyBorder="1" applyAlignment="1" applyProtection="1">
      <alignment horizontal="center" vertical="center" wrapText="1"/>
      <protection locked="0"/>
    </xf>
    <xf numFmtId="0" fontId="2" fillId="14" borderId="63" xfId="0" applyFont="1" applyFill="1" applyBorder="1" applyAlignment="1" applyProtection="1">
      <alignment horizontal="center" vertical="center" wrapText="1"/>
      <protection locked="0"/>
    </xf>
    <xf numFmtId="9" fontId="2" fillId="14" borderId="53" xfId="0" applyNumberFormat="1" applyFont="1" applyFill="1" applyBorder="1" applyAlignment="1" applyProtection="1">
      <alignment horizontal="center" vertical="center"/>
    </xf>
    <xf numFmtId="9" fontId="2" fillId="14" borderId="61" xfId="0" applyNumberFormat="1" applyFont="1" applyFill="1" applyBorder="1" applyAlignment="1" applyProtection="1">
      <alignment horizontal="center" vertical="center"/>
    </xf>
    <xf numFmtId="9" fontId="2" fillId="14" borderId="65" xfId="0" applyNumberFormat="1" applyFont="1" applyFill="1" applyBorder="1" applyAlignment="1" applyProtection="1">
      <alignment horizontal="center" vertical="center"/>
    </xf>
    <xf numFmtId="0" fontId="2" fillId="14" borderId="71" xfId="0" applyFont="1" applyFill="1" applyBorder="1" applyAlignment="1" applyProtection="1">
      <alignment horizontal="center" vertical="center" wrapText="1"/>
    </xf>
    <xf numFmtId="0" fontId="2" fillId="14" borderId="62" xfId="0" applyFont="1" applyFill="1" applyBorder="1" applyAlignment="1" applyProtection="1">
      <alignment horizontal="center" vertical="center" wrapText="1"/>
    </xf>
    <xf numFmtId="0" fontId="2" fillId="14" borderId="51" xfId="0" applyFont="1" applyFill="1" applyBorder="1" applyAlignment="1" applyProtection="1">
      <alignment horizontal="center" vertical="center" wrapText="1"/>
    </xf>
    <xf numFmtId="0" fontId="2" fillId="0" borderId="26" xfId="0" applyFont="1" applyBorder="1" applyAlignment="1" applyProtection="1">
      <alignment horizontal="center" vertical="center"/>
    </xf>
    <xf numFmtId="0" fontId="27" fillId="14" borderId="36" xfId="0" applyFont="1" applyFill="1" applyBorder="1" applyAlignment="1" applyProtection="1">
      <alignment horizontal="center" vertical="center" wrapText="1"/>
    </xf>
    <xf numFmtId="0" fontId="27" fillId="14" borderId="60" xfId="0" applyFont="1" applyFill="1" applyBorder="1" applyAlignment="1" applyProtection="1">
      <alignment horizontal="center" vertical="center" wrapText="1"/>
    </xf>
    <xf numFmtId="9" fontId="23" fillId="14" borderId="4" xfId="0" applyNumberFormat="1" applyFont="1" applyFill="1" applyBorder="1" applyAlignment="1" applyProtection="1">
      <alignment horizontal="center" vertical="center"/>
    </xf>
    <xf numFmtId="9" fontId="23" fillId="14" borderId="26" xfId="0" applyNumberFormat="1" applyFont="1" applyFill="1" applyBorder="1" applyAlignment="1" applyProtection="1">
      <alignment horizontal="center" vertical="center"/>
    </xf>
    <xf numFmtId="9" fontId="23" fillId="14" borderId="55" xfId="0" applyNumberFormat="1" applyFont="1" applyFill="1" applyBorder="1" applyAlignment="1" applyProtection="1">
      <alignment horizontal="center" vertical="center"/>
    </xf>
    <xf numFmtId="0" fontId="2" fillId="0" borderId="26"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14" borderId="38" xfId="0" applyFont="1" applyFill="1" applyBorder="1" applyAlignment="1" applyProtection="1">
      <alignment horizontal="center" vertical="center" wrapText="1"/>
    </xf>
    <xf numFmtId="0" fontId="2" fillId="14" borderId="54"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protection locked="0"/>
    </xf>
    <xf numFmtId="0" fontId="27" fillId="14" borderId="31" xfId="0" applyFont="1" applyFill="1" applyBorder="1" applyAlignment="1" applyProtection="1">
      <alignment horizontal="center" vertical="center" wrapText="1"/>
      <protection locked="0"/>
    </xf>
    <xf numFmtId="0" fontId="27" fillId="14" borderId="5" xfId="0" applyFont="1" applyFill="1" applyBorder="1" applyAlignment="1" applyProtection="1">
      <alignment horizontal="center" vertical="center" wrapText="1"/>
    </xf>
    <xf numFmtId="0" fontId="2" fillId="14" borderId="31" xfId="0" applyFont="1" applyFill="1" applyBorder="1" applyAlignment="1" applyProtection="1">
      <alignment horizontal="center" vertical="center" wrapText="1"/>
    </xf>
    <xf numFmtId="0" fontId="27" fillId="0" borderId="16" xfId="0" applyFont="1" applyBorder="1" applyAlignment="1" applyProtection="1">
      <alignment horizontal="justify" vertical="center" wrapText="1"/>
      <protection hidden="1"/>
    </xf>
    <xf numFmtId="0" fontId="27" fillId="0" borderId="37" xfId="0" applyFont="1" applyBorder="1" applyAlignment="1" applyProtection="1">
      <alignment horizontal="justify" vertical="center" wrapText="1"/>
      <protection hidden="1"/>
    </xf>
    <xf numFmtId="0" fontId="27" fillId="0" borderId="35" xfId="0" applyFont="1" applyBorder="1" applyAlignment="1" applyProtection="1">
      <alignment horizontal="center" vertical="center" wrapText="1"/>
      <protection hidden="1"/>
    </xf>
    <xf numFmtId="15" fontId="27" fillId="0" borderId="39" xfId="0" applyNumberFormat="1" applyFont="1" applyBorder="1" applyAlignment="1" applyProtection="1">
      <alignment horizontal="center" vertical="center" wrapText="1"/>
    </xf>
    <xf numFmtId="15" fontId="27" fillId="0" borderId="55" xfId="0" applyNumberFormat="1" applyFont="1" applyBorder="1" applyAlignment="1" applyProtection="1">
      <alignment horizontal="center" vertical="center" wrapText="1"/>
    </xf>
    <xf numFmtId="9" fontId="27" fillId="0" borderId="39" xfId="15" applyFont="1" applyBorder="1" applyAlignment="1" applyProtection="1">
      <alignment horizontal="center" vertical="center"/>
    </xf>
    <xf numFmtId="9" fontId="27" fillId="0" borderId="55" xfId="15" applyFont="1" applyBorder="1" applyAlignment="1" applyProtection="1">
      <alignment horizontal="center" vertical="center"/>
    </xf>
    <xf numFmtId="0" fontId="54" fillId="14" borderId="26" xfId="0" applyFont="1" applyFill="1" applyBorder="1" applyAlignment="1" applyProtection="1">
      <alignment horizontal="center" vertical="center"/>
    </xf>
    <xf numFmtId="0" fontId="54" fillId="14" borderId="35" xfId="0" applyFont="1" applyFill="1" applyBorder="1" applyAlignment="1" applyProtection="1">
      <alignment horizontal="center" vertical="center"/>
    </xf>
    <xf numFmtId="14" fontId="27" fillId="14" borderId="4" xfId="0" applyNumberFormat="1" applyFont="1" applyFill="1" applyBorder="1" applyAlignment="1" applyProtection="1">
      <alignment horizontal="center" vertical="center" wrapText="1"/>
    </xf>
    <xf numFmtId="14" fontId="27" fillId="14" borderId="26" xfId="0" applyNumberFormat="1" applyFont="1" applyFill="1" applyBorder="1" applyAlignment="1" applyProtection="1">
      <alignment horizontal="center" vertical="center" wrapText="1"/>
    </xf>
    <xf numFmtId="14" fontId="27" fillId="14" borderId="55" xfId="0" applyNumberFormat="1" applyFont="1" applyFill="1" applyBorder="1" applyAlignment="1" applyProtection="1">
      <alignment horizontal="center" vertical="center" wrapText="1"/>
    </xf>
    <xf numFmtId="0" fontId="2" fillId="14" borderId="29" xfId="0" applyFont="1" applyFill="1" applyBorder="1" applyAlignment="1">
      <alignment horizontal="center" vertical="center" wrapText="1"/>
    </xf>
    <xf numFmtId="0" fontId="27" fillId="0" borderId="33"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 fillId="14" borderId="74" xfId="0" applyFont="1" applyFill="1" applyBorder="1" applyAlignment="1">
      <alignment horizontal="center" vertical="center" wrapText="1"/>
    </xf>
    <xf numFmtId="0" fontId="27" fillId="0" borderId="45" xfId="0" applyFont="1" applyFill="1" applyBorder="1" applyAlignment="1" applyProtection="1">
      <alignment horizontal="center" vertical="center" wrapText="1"/>
      <protection locked="0"/>
    </xf>
    <xf numFmtId="0" fontId="27" fillId="0" borderId="59" xfId="0"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0" fillId="14" borderId="36" xfId="0" applyFont="1" applyFill="1" applyBorder="1" applyAlignment="1" applyProtection="1">
      <alignment horizontal="center" vertical="center"/>
      <protection locked="0"/>
    </xf>
    <xf numFmtId="0" fontId="28" fillId="14" borderId="35" xfId="0" applyFont="1" applyFill="1" applyBorder="1" applyAlignment="1" applyProtection="1">
      <alignment horizontal="center" vertical="center"/>
      <protection locked="0"/>
    </xf>
    <xf numFmtId="9" fontId="27" fillId="14" borderId="39" xfId="0" applyNumberFormat="1" applyFont="1" applyFill="1" applyBorder="1" applyAlignment="1" applyProtection="1">
      <alignment horizontal="center" vertical="center" wrapText="1"/>
    </xf>
    <xf numFmtId="9" fontId="27" fillId="14" borderId="26" xfId="0" applyNumberFormat="1" applyFont="1" applyFill="1" applyBorder="1" applyAlignment="1" applyProtection="1">
      <alignment horizontal="center" vertical="center" wrapText="1"/>
    </xf>
    <xf numFmtId="9" fontId="27" fillId="14" borderId="55" xfId="0" applyNumberFormat="1" applyFont="1" applyFill="1" applyBorder="1" applyAlignment="1" applyProtection="1">
      <alignment horizontal="center" vertical="center" wrapText="1"/>
    </xf>
    <xf numFmtId="14" fontId="23" fillId="0" borderId="0" xfId="0" applyNumberFormat="1" applyFont="1" applyBorder="1" applyAlignment="1" applyProtection="1">
      <alignment horizontal="center" vertical="center"/>
    </xf>
    <xf numFmtId="14" fontId="23" fillId="0" borderId="28" xfId="0" applyNumberFormat="1" applyFont="1" applyBorder="1" applyAlignment="1" applyProtection="1">
      <alignment horizontal="center" vertical="center"/>
    </xf>
    <xf numFmtId="9" fontId="23" fillId="14" borderId="26" xfId="0" applyNumberFormat="1" applyFont="1" applyFill="1" applyBorder="1" applyAlignment="1" applyProtection="1">
      <alignment horizontal="center" vertical="center" wrapText="1"/>
    </xf>
    <xf numFmtId="9" fontId="23" fillId="14" borderId="35" xfId="0" applyNumberFormat="1" applyFont="1" applyFill="1" applyBorder="1" applyAlignment="1" applyProtection="1">
      <alignment horizontal="center" vertical="center" wrapText="1"/>
    </xf>
    <xf numFmtId="14" fontId="27" fillId="14" borderId="39" xfId="0" applyNumberFormat="1" applyFont="1" applyFill="1" applyBorder="1" applyAlignment="1" applyProtection="1">
      <alignment horizontal="center" vertical="center"/>
    </xf>
    <xf numFmtId="14" fontId="27" fillId="14" borderId="35" xfId="0" applyNumberFormat="1" applyFont="1" applyFill="1" applyBorder="1" applyAlignment="1" applyProtection="1">
      <alignment horizontal="center" vertical="center"/>
    </xf>
    <xf numFmtId="0" fontId="2" fillId="14" borderId="73" xfId="0" applyFont="1" applyFill="1" applyBorder="1" applyAlignment="1" applyProtection="1">
      <alignment horizontal="left" vertical="center" wrapText="1"/>
      <protection locked="0"/>
    </xf>
    <xf numFmtId="0" fontId="2" fillId="14" borderId="34" xfId="0" applyFont="1" applyFill="1" applyBorder="1" applyAlignment="1" applyProtection="1">
      <alignment horizontal="left" vertical="center" wrapText="1"/>
      <protection locked="0"/>
    </xf>
    <xf numFmtId="0" fontId="31" fillId="14" borderId="26"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2" fillId="0" borderId="35" xfId="0" applyFont="1" applyFill="1" applyBorder="1" applyAlignment="1" applyProtection="1">
      <alignment horizontal="center" vertical="center" wrapText="1"/>
    </xf>
    <xf numFmtId="0" fontId="10" fillId="14" borderId="4" xfId="0" applyFont="1" applyFill="1" applyBorder="1" applyAlignment="1" applyProtection="1">
      <alignment horizontal="center" vertical="center"/>
    </xf>
    <xf numFmtId="0" fontId="10" fillId="14" borderId="26" xfId="0" applyFont="1" applyFill="1" applyBorder="1" applyAlignment="1" applyProtection="1">
      <alignment horizontal="center" vertical="center"/>
    </xf>
    <xf numFmtId="0" fontId="10" fillId="14" borderId="35" xfId="0" applyFont="1" applyFill="1" applyBorder="1" applyAlignment="1" applyProtection="1">
      <alignment horizontal="center" vertical="center"/>
    </xf>
    <xf numFmtId="0" fontId="2" fillId="14" borderId="41" xfId="0" applyFont="1" applyFill="1" applyBorder="1" applyAlignment="1" applyProtection="1">
      <alignment horizontal="center" vertical="center" wrapText="1"/>
      <protection locked="0"/>
    </xf>
    <xf numFmtId="0" fontId="2" fillId="14" borderId="43" xfId="0" applyFont="1" applyFill="1" applyBorder="1" applyAlignment="1" applyProtection="1">
      <alignment horizontal="center" vertical="center" wrapText="1"/>
      <protection locked="0"/>
    </xf>
    <xf numFmtId="0" fontId="2" fillId="14" borderId="82" xfId="0" applyFont="1" applyFill="1" applyBorder="1" applyAlignment="1" applyProtection="1">
      <alignment horizontal="center" vertical="center" wrapText="1"/>
      <protection locked="0"/>
    </xf>
    <xf numFmtId="0" fontId="23" fillId="14" borderId="0" xfId="0" applyFont="1" applyFill="1" applyBorder="1" applyAlignment="1" applyProtection="1">
      <alignment horizontal="center" vertical="center" wrapText="1"/>
    </xf>
    <xf numFmtId="0" fontId="23" fillId="14" borderId="28" xfId="0" applyFont="1" applyFill="1" applyBorder="1" applyAlignment="1" applyProtection="1">
      <alignment horizontal="center" vertical="center" wrapText="1"/>
    </xf>
    <xf numFmtId="0" fontId="2" fillId="12" borderId="39" xfId="0" applyFont="1" applyFill="1" applyBorder="1" applyAlignment="1" applyProtection="1">
      <alignment horizontal="center" vertical="center" wrapText="1"/>
      <protection hidden="1"/>
    </xf>
    <xf numFmtId="0" fontId="2" fillId="12" borderId="26" xfId="0" applyFont="1" applyFill="1" applyBorder="1" applyAlignment="1" applyProtection="1">
      <alignment horizontal="center" vertical="center" wrapText="1"/>
      <protection hidden="1"/>
    </xf>
    <xf numFmtId="0" fontId="2" fillId="12" borderId="35" xfId="0" applyFont="1" applyFill="1" applyBorder="1" applyAlignment="1" applyProtection="1">
      <alignment horizontal="center" vertical="center" wrapText="1"/>
      <protection hidden="1"/>
    </xf>
    <xf numFmtId="0" fontId="26" fillId="24" borderId="46" xfId="0" applyFont="1" applyFill="1" applyBorder="1" applyAlignment="1">
      <alignment horizontal="center"/>
    </xf>
    <xf numFmtId="0" fontId="26" fillId="24" borderId="33" xfId="0" applyFont="1" applyFill="1" applyBorder="1" applyAlignment="1">
      <alignment horizontal="center"/>
    </xf>
    <xf numFmtId="0" fontId="26" fillId="24" borderId="9" xfId="0" applyFont="1" applyFill="1" applyBorder="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21" fillId="14" borderId="0" xfId="0" applyFont="1" applyFill="1" applyAlignment="1">
      <alignment horizontal="justify" vertical="top" wrapText="1"/>
    </xf>
    <xf numFmtId="0" fontId="25" fillId="26" borderId="13" xfId="0" applyFont="1" applyFill="1" applyBorder="1" applyAlignment="1">
      <alignment horizontal="center"/>
    </xf>
    <xf numFmtId="0" fontId="25" fillId="26" borderId="14" xfId="0" applyFont="1" applyFill="1" applyBorder="1" applyAlignment="1">
      <alignment horizontal="center"/>
    </xf>
    <xf numFmtId="0" fontId="25" fillId="26" borderId="15" xfId="0" applyFont="1" applyFill="1" applyBorder="1" applyAlignment="1">
      <alignment horizontal="center"/>
    </xf>
    <xf numFmtId="0" fontId="25" fillId="14" borderId="36" xfId="0" applyFont="1" applyFill="1" applyBorder="1" applyAlignment="1">
      <alignment horizontal="center"/>
    </xf>
    <xf numFmtId="0" fontId="25" fillId="14" borderId="22" xfId="0" applyFont="1" applyFill="1" applyBorder="1" applyAlignment="1">
      <alignment horizontal="center"/>
    </xf>
    <xf numFmtId="0" fontId="22" fillId="14" borderId="47" xfId="0" applyFont="1" applyFill="1" applyBorder="1" applyAlignment="1">
      <alignment horizontal="center"/>
    </xf>
    <xf numFmtId="0" fontId="22" fillId="14" borderId="48" xfId="0" applyFont="1" applyFill="1" applyBorder="1" applyAlignment="1">
      <alignment horizontal="center"/>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7" fillId="14" borderId="42" xfId="12" applyFont="1" applyFill="1" applyBorder="1" applyAlignment="1" applyProtection="1">
      <alignment horizontal="center" vertical="center" wrapText="1"/>
    </xf>
    <xf numFmtId="0" fontId="7" fillId="14" borderId="0" xfId="12" applyFont="1" applyFill="1" applyBorder="1" applyAlignment="1" applyProtection="1">
      <alignment horizontal="center" vertical="center" wrapText="1"/>
    </xf>
    <xf numFmtId="0" fontId="8" fillId="25" borderId="31" xfId="12" applyFont="1" applyFill="1" applyBorder="1" applyAlignment="1" applyProtection="1">
      <alignment horizontal="center" vertical="center" wrapText="1"/>
    </xf>
    <xf numFmtId="0" fontId="8" fillId="25" borderId="30" xfId="12" applyFont="1" applyFill="1" applyBorder="1" applyAlignment="1" applyProtection="1">
      <alignment horizontal="center" vertical="center" wrapText="1"/>
    </xf>
    <xf numFmtId="0" fontId="8" fillId="25" borderId="5" xfId="12" applyFont="1" applyFill="1" applyBorder="1" applyAlignment="1" applyProtection="1">
      <alignment horizontal="center" vertical="center" wrapText="1"/>
    </xf>
    <xf numFmtId="0" fontId="5" fillId="11" borderId="31" xfId="12" applyFont="1" applyFill="1" applyBorder="1" applyAlignment="1" applyProtection="1">
      <alignment horizontal="center" vertical="center" wrapText="1"/>
    </xf>
    <xf numFmtId="0" fontId="5" fillId="11" borderId="30" xfId="12" applyFont="1" applyFill="1" applyBorder="1" applyAlignment="1" applyProtection="1">
      <alignment horizontal="center" vertical="center" wrapText="1"/>
    </xf>
    <xf numFmtId="0" fontId="5" fillId="11" borderId="5" xfId="12" applyFont="1" applyFill="1" applyBorder="1" applyAlignment="1" applyProtection="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22" fillId="18" borderId="16" xfId="0" applyFont="1" applyFill="1" applyBorder="1" applyAlignment="1">
      <alignment horizontal="center" vertical="center"/>
    </xf>
    <xf numFmtId="0" fontId="22" fillId="18" borderId="0" xfId="0" applyFont="1" applyFill="1" applyBorder="1" applyAlignment="1">
      <alignment horizontal="center" vertical="center"/>
    </xf>
    <xf numFmtId="0" fontId="22" fillId="18" borderId="27" xfId="0" applyFont="1" applyFill="1" applyBorder="1" applyAlignment="1">
      <alignment horizontal="center" vertical="center"/>
    </xf>
    <xf numFmtId="0" fontId="0" fillId="14" borderId="1" xfId="0" applyFill="1" applyBorder="1" applyAlignment="1">
      <alignment horizontal="left" vertical="center"/>
    </xf>
    <xf numFmtId="0" fontId="25" fillId="0" borderId="49" xfId="0" applyFont="1" applyBorder="1" applyAlignment="1">
      <alignment horizontal="center"/>
    </xf>
    <xf numFmtId="0" fontId="25" fillId="0" borderId="58" xfId="0" applyFont="1" applyBorder="1" applyAlignment="1">
      <alignment horizontal="center"/>
    </xf>
    <xf numFmtId="0" fontId="28" fillId="27" borderId="37" xfId="0" applyFont="1" applyFill="1" applyBorder="1" applyAlignment="1">
      <alignment horizontal="center"/>
    </xf>
    <xf numFmtId="0" fontId="28" fillId="27" borderId="29" xfId="0" applyFont="1" applyFill="1" applyBorder="1" applyAlignment="1">
      <alignment horizontal="center"/>
    </xf>
    <xf numFmtId="0" fontId="25" fillId="14" borderId="49" xfId="0" applyFont="1" applyFill="1" applyBorder="1" applyAlignment="1">
      <alignment horizontal="center"/>
    </xf>
    <xf numFmtId="0" fontId="25" fillId="14" borderId="58" xfId="0" applyFont="1" applyFill="1" applyBorder="1" applyAlignment="1">
      <alignment horizontal="center"/>
    </xf>
    <xf numFmtId="0" fontId="28" fillId="27" borderId="16" xfId="0" applyFont="1" applyFill="1" applyBorder="1" applyAlignment="1">
      <alignment horizontal="center"/>
    </xf>
    <xf numFmtId="0" fontId="28" fillId="27" borderId="27" xfId="0" applyFont="1" applyFill="1" applyBorder="1" applyAlignment="1">
      <alignment horizontal="center"/>
    </xf>
    <xf numFmtId="0" fontId="29" fillId="0" borderId="1" xfId="0" applyFont="1" applyBorder="1" applyAlignment="1">
      <alignment horizontal="left" vertical="center" wrapText="1"/>
    </xf>
    <xf numFmtId="0" fontId="29" fillId="0" borderId="31" xfId="0" applyFont="1" applyBorder="1" applyAlignment="1">
      <alignment horizontal="left" vertical="center" wrapText="1"/>
    </xf>
    <xf numFmtId="0" fontId="25" fillId="19" borderId="36" xfId="0" applyFont="1" applyFill="1" applyBorder="1" applyAlignment="1">
      <alignment horizontal="center"/>
    </xf>
    <xf numFmtId="0" fontId="25" fillId="19" borderId="22" xfId="0" applyFont="1" applyFill="1" applyBorder="1" applyAlignment="1">
      <alignment horizontal="center"/>
    </xf>
    <xf numFmtId="0" fontId="25" fillId="19" borderId="25" xfId="0" applyFont="1" applyFill="1" applyBorder="1" applyAlignment="1">
      <alignment horizontal="center"/>
    </xf>
    <xf numFmtId="0" fontId="22" fillId="14" borderId="0" xfId="0" applyFont="1" applyFill="1" applyBorder="1" applyAlignment="1">
      <alignment horizontal="center" vertical="center"/>
    </xf>
    <xf numFmtId="0" fontId="0" fillId="14" borderId="0" xfId="0" applyFill="1" applyBorder="1" applyAlignment="1">
      <alignment horizontal="justify" vertical="center"/>
    </xf>
    <xf numFmtId="0" fontId="38" fillId="0" borderId="13" xfId="0" applyFont="1" applyBorder="1" applyAlignment="1">
      <alignment horizontal="left"/>
    </xf>
    <xf numFmtId="0" fontId="38" fillId="0" borderId="14" xfId="0" applyFont="1" applyBorder="1" applyAlignment="1">
      <alignment horizontal="left"/>
    </xf>
    <xf numFmtId="0" fontId="26" fillId="0" borderId="4" xfId="0" applyFont="1" applyBorder="1" applyAlignment="1">
      <alignment horizontal="center" vertical="center"/>
    </xf>
    <xf numFmtId="0" fontId="26" fillId="0" borderId="26" xfId="0" applyFont="1" applyBorder="1" applyAlignment="1">
      <alignment horizontal="center" vertical="center"/>
    </xf>
    <xf numFmtId="0" fontId="26" fillId="0" borderId="35" xfId="0" applyFont="1" applyBorder="1" applyAlignment="1">
      <alignment horizontal="center" vertical="center"/>
    </xf>
    <xf numFmtId="0" fontId="25" fillId="0" borderId="48" xfId="0" applyFont="1" applyBorder="1" applyAlignment="1">
      <alignment horizontal="center"/>
    </xf>
    <xf numFmtId="0" fontId="25" fillId="0" borderId="47" xfId="0" applyFont="1" applyBorder="1" applyAlignment="1">
      <alignment horizont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16" fillId="0" borderId="3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32" xfId="0" applyFont="1" applyBorder="1" applyAlignment="1">
      <alignment horizontal="left" vertical="center" wrapText="1"/>
    </xf>
    <xf numFmtId="0" fontId="29" fillId="0" borderId="34" xfId="0" applyFont="1" applyBorder="1" applyAlignment="1">
      <alignment horizontal="left" vertical="center" wrapText="1"/>
    </xf>
    <xf numFmtId="0" fontId="29" fillId="0" borderId="44" xfId="0" applyFont="1" applyBorder="1" applyAlignment="1">
      <alignment horizontal="left" vertical="center" wrapText="1"/>
    </xf>
    <xf numFmtId="0" fontId="26" fillId="28" borderId="16" xfId="0" applyFont="1" applyFill="1" applyBorder="1" applyAlignment="1">
      <alignment horizontal="center"/>
    </xf>
    <xf numFmtId="0" fontId="26" fillId="28" borderId="0" xfId="0" applyFont="1" applyFill="1" applyBorder="1" applyAlignment="1">
      <alignment horizontal="center"/>
    </xf>
    <xf numFmtId="0" fontId="28" fillId="24" borderId="13" xfId="0" applyFont="1" applyFill="1" applyBorder="1" applyAlignment="1">
      <alignment horizontal="center" vertical="center"/>
    </xf>
    <xf numFmtId="0" fontId="28" fillId="24" borderId="14" xfId="0" applyFont="1" applyFill="1" applyBorder="1" applyAlignment="1">
      <alignment horizontal="center" vertical="center"/>
    </xf>
    <xf numFmtId="0" fontId="28" fillId="24" borderId="15" xfId="0" applyFont="1" applyFill="1" applyBorder="1" applyAlignment="1">
      <alignment horizontal="center" vertical="center"/>
    </xf>
    <xf numFmtId="0" fontId="60" fillId="14" borderId="36" xfId="0" applyFont="1" applyFill="1" applyBorder="1" applyAlignment="1">
      <alignment horizontal="center" vertical="center"/>
    </xf>
    <xf numFmtId="0" fontId="60" fillId="14" borderId="37" xfId="0" applyFont="1" applyFill="1" applyBorder="1" applyAlignment="1">
      <alignment horizontal="center" vertical="center"/>
    </xf>
    <xf numFmtId="0" fontId="60" fillId="14" borderId="16" xfId="0" applyFont="1" applyFill="1" applyBorder="1" applyAlignment="1">
      <alignment horizontal="center" vertical="center"/>
    </xf>
    <xf numFmtId="0" fontId="59" fillId="0" borderId="16" xfId="0" applyFont="1" applyBorder="1" applyAlignment="1">
      <alignment horizontal="center" vertical="center"/>
    </xf>
    <xf numFmtId="0" fontId="60" fillId="0" borderId="4" xfId="0" applyFont="1" applyBorder="1" applyAlignment="1">
      <alignment horizontal="center" vertical="center"/>
    </xf>
    <xf numFmtId="0" fontId="60" fillId="0" borderId="26" xfId="0" applyFont="1" applyBorder="1" applyAlignment="1">
      <alignment horizontal="center" vertical="center"/>
    </xf>
    <xf numFmtId="0" fontId="60" fillId="0" borderId="35" xfId="0" applyFont="1" applyBorder="1" applyAlignment="1">
      <alignment horizontal="center" vertical="center"/>
    </xf>
    <xf numFmtId="0" fontId="59" fillId="0" borderId="36" xfId="0" applyFont="1" applyBorder="1" applyAlignment="1">
      <alignment horizontal="center" vertical="center"/>
    </xf>
    <xf numFmtId="0" fontId="59" fillId="0" borderId="37" xfId="0" applyFont="1" applyBorder="1" applyAlignment="1">
      <alignment horizontal="center" vertical="center"/>
    </xf>
    <xf numFmtId="0" fontId="29" fillId="0" borderId="78" xfId="0" applyFont="1" applyBorder="1" applyAlignment="1">
      <alignment horizontal="center"/>
    </xf>
    <xf numFmtId="0" fontId="29" fillId="0" borderId="61" xfId="0" applyFont="1" applyBorder="1" applyAlignment="1">
      <alignment horizontal="center"/>
    </xf>
    <xf numFmtId="0" fontId="29" fillId="0" borderId="65" xfId="0" applyFont="1" applyBorder="1" applyAlignment="1">
      <alignment horizontal="center"/>
    </xf>
    <xf numFmtId="0" fontId="60" fillId="0" borderId="36" xfId="0" applyFont="1" applyBorder="1" applyAlignment="1">
      <alignment horizontal="center" vertical="center"/>
    </xf>
    <xf numFmtId="0" fontId="60" fillId="0" borderId="37" xfId="0" applyFont="1" applyBorder="1" applyAlignment="1">
      <alignment horizontal="center" vertical="center"/>
    </xf>
    <xf numFmtId="0" fontId="60" fillId="0" borderId="16" xfId="0" applyFont="1" applyBorder="1" applyAlignment="1">
      <alignment horizontal="center" vertical="center"/>
    </xf>
    <xf numFmtId="0" fontId="59" fillId="0" borderId="73" xfId="0" applyFont="1" applyBorder="1" applyAlignment="1">
      <alignment horizontal="center" vertical="center"/>
    </xf>
    <xf numFmtId="0" fontId="59" fillId="0" borderId="52" xfId="0" applyFont="1" applyBorder="1" applyAlignment="1">
      <alignment horizontal="center" vertical="center"/>
    </xf>
    <xf numFmtId="0" fontId="59" fillId="0" borderId="63" xfId="0" applyFont="1" applyBorder="1" applyAlignment="1">
      <alignment horizontal="center" vertical="center"/>
    </xf>
    <xf numFmtId="0" fontId="59" fillId="0" borderId="79" xfId="0" applyFont="1" applyBorder="1" applyAlignment="1">
      <alignment horizontal="center" vertical="center"/>
    </xf>
    <xf numFmtId="0" fontId="59" fillId="0" borderId="42" xfId="0" applyFont="1" applyBorder="1" applyAlignment="1">
      <alignment horizontal="center" vertical="center"/>
    </xf>
    <xf numFmtId="0" fontId="59" fillId="0" borderId="80" xfId="0" applyFont="1" applyBorder="1" applyAlignment="1">
      <alignment horizontal="center" vertical="center"/>
    </xf>
    <xf numFmtId="0" fontId="63" fillId="0" borderId="81" xfId="0" applyFont="1" applyBorder="1" applyAlignment="1" applyProtection="1">
      <alignment vertical="top" wrapText="1"/>
      <protection hidden="1"/>
    </xf>
    <xf numFmtId="0" fontId="63" fillId="0" borderId="43" xfId="0" applyFont="1" applyBorder="1" applyAlignment="1" applyProtection="1">
      <alignment vertical="top" wrapText="1"/>
      <protection hidden="1"/>
    </xf>
    <xf numFmtId="0" fontId="63" fillId="0" borderId="82" xfId="0" applyFont="1" applyBorder="1" applyAlignment="1" applyProtection="1">
      <alignment vertical="top" wrapText="1"/>
      <protection hidden="1"/>
    </xf>
    <xf numFmtId="0" fontId="59" fillId="0" borderId="73" xfId="0" applyFont="1" applyBorder="1" applyAlignment="1">
      <alignment horizontal="center" vertical="center" wrapText="1"/>
    </xf>
    <xf numFmtId="0" fontId="59" fillId="0" borderId="52" xfId="0" applyFont="1" applyBorder="1" applyAlignment="1">
      <alignment horizontal="center" vertical="center" wrapText="1"/>
    </xf>
    <xf numFmtId="0" fontId="59" fillId="0" borderId="63" xfId="0" applyFont="1" applyBorder="1" applyAlignment="1">
      <alignment horizontal="center" vertical="center" wrapText="1"/>
    </xf>
    <xf numFmtId="0" fontId="63" fillId="0" borderId="71" xfId="0" applyFont="1" applyBorder="1" applyAlignment="1" applyProtection="1">
      <alignment vertical="top" wrapText="1"/>
      <protection hidden="1"/>
    </xf>
    <xf numFmtId="0" fontId="63" fillId="0" borderId="62" xfId="0" applyFont="1" applyBorder="1" applyAlignment="1" applyProtection="1">
      <alignment vertical="top" wrapText="1"/>
      <protection hidden="1"/>
    </xf>
    <xf numFmtId="0" fontId="63" fillId="0" borderId="64" xfId="0" applyFont="1" applyBorder="1" applyAlignment="1" applyProtection="1">
      <alignment vertical="top" wrapText="1"/>
      <protection hidden="1"/>
    </xf>
    <xf numFmtId="0" fontId="59" fillId="0" borderId="19" xfId="0" applyFont="1" applyBorder="1" applyAlignment="1">
      <alignment horizontal="center" vertical="center"/>
    </xf>
    <xf numFmtId="0" fontId="59" fillId="0" borderId="1" xfId="0" applyFont="1" applyBorder="1" applyAlignment="1">
      <alignment horizontal="center" vertical="center"/>
    </xf>
    <xf numFmtId="0" fontId="59" fillId="0" borderId="12" xfId="0" applyFont="1" applyBorder="1" applyAlignment="1">
      <alignment horizontal="center" vertical="center"/>
    </xf>
    <xf numFmtId="0" fontId="59" fillId="0" borderId="1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12" xfId="0" applyFont="1" applyBorder="1" applyAlignment="1">
      <alignment horizontal="center" vertical="center" wrapText="1"/>
    </xf>
    <xf numFmtId="0" fontId="63" fillId="0" borderId="71" xfId="0" applyFont="1" applyBorder="1" applyAlignment="1" applyProtection="1">
      <alignment vertical="center" wrapText="1"/>
      <protection hidden="1"/>
    </xf>
    <xf numFmtId="0" fontId="63" fillId="0" borderId="62" xfId="0" applyFont="1" applyBorder="1" applyAlignment="1" applyProtection="1">
      <alignment vertical="center" wrapText="1"/>
      <protection hidden="1"/>
    </xf>
    <xf numFmtId="0" fontId="63" fillId="0" borderId="64" xfId="0" applyFont="1" applyBorder="1" applyAlignment="1" applyProtection="1">
      <alignment vertical="center" wrapText="1"/>
      <protection hidden="1"/>
    </xf>
    <xf numFmtId="0" fontId="16" fillId="30" borderId="13" xfId="0" applyFont="1" applyFill="1" applyBorder="1" applyAlignment="1">
      <alignment horizontal="left" wrapText="1"/>
    </xf>
    <xf numFmtId="0" fontId="29" fillId="30" borderId="14" xfId="0" applyFont="1" applyFill="1" applyBorder="1" applyAlignment="1">
      <alignment horizontal="left" wrapText="1"/>
    </xf>
    <xf numFmtId="0" fontId="29" fillId="30" borderId="15" xfId="0" applyFont="1" applyFill="1" applyBorder="1" applyAlignment="1">
      <alignment horizontal="left" wrapText="1"/>
    </xf>
    <xf numFmtId="0" fontId="41" fillId="28" borderId="0" xfId="0" applyFont="1" applyFill="1" applyBorder="1" applyAlignment="1">
      <alignment horizontal="center" vertical="center" wrapText="1"/>
    </xf>
    <xf numFmtId="0" fontId="16" fillId="30" borderId="13" xfId="0" applyFont="1" applyFill="1" applyBorder="1" applyAlignment="1">
      <alignment horizontal="left" vertical="center" wrapText="1"/>
    </xf>
    <xf numFmtId="0" fontId="26" fillId="30" borderId="14" xfId="0" applyFont="1" applyFill="1" applyBorder="1" applyAlignment="1">
      <alignment horizontal="left" vertical="center" wrapText="1"/>
    </xf>
    <xf numFmtId="0" fontId="26" fillId="30" borderId="15" xfId="0" applyFont="1" applyFill="1" applyBorder="1" applyAlignment="1">
      <alignment horizontal="left" vertical="center" wrapText="1"/>
    </xf>
    <xf numFmtId="0" fontId="28" fillId="21" borderId="36"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31" fillId="0" borderId="4" xfId="0" applyFont="1" applyBorder="1" applyAlignment="1">
      <alignment horizontal="center" vertical="center"/>
    </xf>
    <xf numFmtId="0" fontId="31" fillId="0" borderId="35" xfId="0" applyFont="1" applyBorder="1" applyAlignment="1">
      <alignment horizontal="center" vertical="center"/>
    </xf>
    <xf numFmtId="0" fontId="26" fillId="0" borderId="56" xfId="0" applyFont="1" applyBorder="1" applyAlignment="1">
      <alignment horizontal="center"/>
    </xf>
    <xf numFmtId="0" fontId="26" fillId="0" borderId="10" xfId="0" applyFont="1" applyBorder="1" applyAlignment="1">
      <alignment horizontal="center"/>
    </xf>
    <xf numFmtId="0" fontId="26" fillId="0" borderId="57" xfId="0" applyFont="1" applyBorder="1" applyAlignment="1">
      <alignment horizontal="center"/>
    </xf>
    <xf numFmtId="0" fontId="26" fillId="0" borderId="11" xfId="0" applyFont="1" applyBorder="1" applyAlignment="1">
      <alignment horizont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26" fillId="24" borderId="13" xfId="0" applyFont="1" applyFill="1" applyBorder="1" applyAlignment="1">
      <alignment horizontal="center"/>
    </xf>
    <xf numFmtId="0" fontId="26" fillId="24" borderId="14" xfId="0" applyFont="1" applyFill="1" applyBorder="1" applyAlignment="1">
      <alignment horizontal="center"/>
    </xf>
    <xf numFmtId="0" fontId="26" fillId="24" borderId="15" xfId="0" applyFont="1" applyFill="1" applyBorder="1" applyAlignment="1">
      <alignment horizontal="center"/>
    </xf>
    <xf numFmtId="0" fontId="26" fillId="24" borderId="36"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4"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6" fillId="24" borderId="14"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22" xfId="0" applyFont="1" applyFill="1" applyBorder="1" applyAlignment="1">
      <alignment horizontal="center"/>
    </xf>
    <xf numFmtId="0" fontId="26" fillId="24" borderId="25" xfId="0" applyFont="1" applyFill="1" applyBorder="1" applyAlignment="1">
      <alignment horizontal="center"/>
    </xf>
    <xf numFmtId="0" fontId="26" fillId="24" borderId="35" xfId="0" applyFont="1" applyFill="1" applyBorder="1" applyAlignment="1">
      <alignment horizontal="center" vertical="center" wrapText="1"/>
    </xf>
    <xf numFmtId="0" fontId="61" fillId="0" borderId="4" xfId="0" applyFont="1" applyBorder="1" applyAlignment="1">
      <alignment horizontal="center" vertical="center"/>
    </xf>
    <xf numFmtId="0" fontId="61" fillId="0" borderId="26" xfId="0" applyFont="1" applyBorder="1" applyAlignment="1">
      <alignment horizontal="center" vertical="center"/>
    </xf>
    <xf numFmtId="0" fontId="61" fillId="0" borderId="35" xfId="0" applyFont="1" applyBorder="1" applyAlignment="1">
      <alignment horizontal="center" vertical="center"/>
    </xf>
    <xf numFmtId="0" fontId="29" fillId="29" borderId="36" xfId="0" applyFont="1" applyFill="1" applyBorder="1" applyAlignment="1">
      <alignment horizontal="center" vertical="center" wrapText="1"/>
    </xf>
    <xf numFmtId="0" fontId="29" fillId="29" borderId="22"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16" xfId="0" applyFont="1" applyFill="1" applyBorder="1" applyAlignment="1">
      <alignment horizontal="center" vertical="center" wrapText="1"/>
    </xf>
    <xf numFmtId="0" fontId="29" fillId="29" borderId="0" xfId="0" applyFont="1" applyFill="1" applyBorder="1" applyAlignment="1">
      <alignment horizontal="center" vertical="center" wrapText="1"/>
    </xf>
    <xf numFmtId="0" fontId="29" fillId="29" borderId="27" xfId="0" applyFont="1" applyFill="1" applyBorder="1" applyAlignment="1">
      <alignment horizontal="center" vertical="center" wrapText="1"/>
    </xf>
    <xf numFmtId="0" fontId="29" fillId="29" borderId="37" xfId="0" applyFont="1" applyFill="1" applyBorder="1" applyAlignment="1">
      <alignment horizontal="center" vertical="center" wrapText="1"/>
    </xf>
    <xf numFmtId="0" fontId="29" fillId="29" borderId="28" xfId="0" applyFont="1" applyFill="1" applyBorder="1" applyAlignment="1">
      <alignment horizontal="center" vertical="center" wrapText="1"/>
    </xf>
    <xf numFmtId="0" fontId="29" fillId="29" borderId="29" xfId="0" applyFont="1" applyFill="1" applyBorder="1" applyAlignment="1">
      <alignment horizontal="center" vertical="center" wrapText="1"/>
    </xf>
    <xf numFmtId="0" fontId="29" fillId="30" borderId="13" xfId="0" applyFont="1" applyFill="1" applyBorder="1" applyAlignment="1">
      <alignment horizontal="left" wrapText="1"/>
    </xf>
    <xf numFmtId="0" fontId="0" fillId="25" borderId="37" xfId="0" applyFill="1" applyBorder="1" applyAlignment="1" applyProtection="1">
      <alignment horizontal="center" vertical="center"/>
    </xf>
    <xf numFmtId="0" fontId="0" fillId="25" borderId="28" xfId="0" applyFill="1" applyBorder="1" applyAlignment="1" applyProtection="1">
      <alignment horizontal="center" vertical="center"/>
    </xf>
    <xf numFmtId="0" fontId="0" fillId="25" borderId="29" xfId="0" applyFill="1" applyBorder="1" applyAlignment="1" applyProtection="1">
      <alignment horizontal="center" vertical="center"/>
    </xf>
    <xf numFmtId="0" fontId="15" fillId="20" borderId="37" xfId="0" applyFont="1" applyFill="1" applyBorder="1" applyAlignment="1" applyProtection="1">
      <alignment horizontal="center" vertical="center" wrapText="1"/>
    </xf>
    <xf numFmtId="0" fontId="15" fillId="20" borderId="28" xfId="0" applyFont="1" applyFill="1" applyBorder="1" applyAlignment="1" applyProtection="1">
      <alignment horizontal="center" vertical="center" wrapText="1"/>
    </xf>
    <xf numFmtId="0" fontId="15" fillId="20" borderId="29" xfId="0" applyFont="1" applyFill="1" applyBorder="1" applyAlignment="1" applyProtection="1">
      <alignment horizontal="center" vertical="center" wrapText="1"/>
    </xf>
    <xf numFmtId="0" fontId="15" fillId="31" borderId="0" xfId="0" applyFont="1" applyFill="1" applyBorder="1" applyAlignment="1" applyProtection="1">
      <alignment horizontal="center" vertical="center" wrapText="1"/>
    </xf>
    <xf numFmtId="0" fontId="15" fillId="31" borderId="27" xfId="0" applyFont="1" applyFill="1" applyBorder="1" applyAlignment="1" applyProtection="1">
      <alignment horizontal="center" vertical="center" wrapText="1"/>
    </xf>
    <xf numFmtId="0" fontId="15" fillId="31" borderId="16" xfId="0" applyFont="1" applyFill="1" applyBorder="1" applyAlignment="1" applyProtection="1">
      <alignment horizontal="center" vertical="center" wrapText="1"/>
    </xf>
    <xf numFmtId="0" fontId="28" fillId="32" borderId="55" xfId="0" applyFont="1" applyFill="1" applyBorder="1" applyAlignment="1" applyProtection="1">
      <alignment horizontal="center" vertical="center" wrapText="1"/>
    </xf>
    <xf numFmtId="0" fontId="28" fillId="32" borderId="54" xfId="0" applyFont="1" applyFill="1" applyBorder="1" applyAlignment="1" applyProtection="1">
      <alignment horizontal="center" vertical="center" wrapText="1"/>
    </xf>
    <xf numFmtId="0" fontId="23" fillId="0" borderId="1" xfId="0" applyFont="1" applyBorder="1" applyAlignment="1" applyProtection="1">
      <alignment horizontal="center"/>
    </xf>
    <xf numFmtId="0" fontId="23" fillId="15" borderId="1" xfId="0" applyFont="1" applyFill="1" applyBorder="1" applyProtection="1"/>
  </cellXfs>
  <cellStyles count="17">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illares" xfId="16" builtinId="3"/>
    <cellStyle name="Moneda 2" xfId="11"/>
    <cellStyle name="Normal" xfId="0" builtinId="0"/>
    <cellStyle name="Normal 2" xfId="12"/>
    <cellStyle name="Porcentaje" xfId="15" builtinId="5"/>
    <cellStyle name="Porcentaje 2" xfId="13"/>
  </cellStyles>
  <dxfs count="801">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8.xml.rels><?xml version="1.0" encoding="UTF-8" standalone="yes"?>
<Relationships xmlns="http://schemas.openxmlformats.org/package/2006/relationships"><Relationship Id="rId1" Type="http://schemas.openxmlformats.org/officeDocument/2006/relationships/hyperlink" Target="#'MATRIZ CALIFICACI&#211;N'!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190500</xdr:colOff>
      <xdr:row>1</xdr:row>
      <xdr:rowOff>76200</xdr:rowOff>
    </xdr:from>
    <xdr:to>
      <xdr:col>16</xdr:col>
      <xdr:colOff>295275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934200" y="266700"/>
          <a:ext cx="533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13</xdr:col>
      <xdr:colOff>88756</xdr:colOff>
      <xdr:row>35</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473982</xdr:colOff>
      <xdr:row>5</xdr:row>
      <xdr:rowOff>4988</xdr:rowOff>
    </xdr:from>
    <xdr:to>
      <xdr:col>2</xdr:col>
      <xdr:colOff>397933</xdr:colOff>
      <xdr:row>9</xdr:row>
      <xdr:rowOff>185964</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473982" y="179613"/>
          <a:ext cx="1797201" cy="1165226"/>
        </a:xfrm>
        <a:prstGeom prst="rect">
          <a:avLst/>
        </a:prstGeom>
        <a:noFill/>
        <a:ln w="9525">
          <a:noFill/>
          <a:miter lim="800000"/>
          <a:headEnd/>
          <a:tailEnd/>
        </a:ln>
      </xdr:spPr>
    </xdr:pic>
    <xdr:clientData/>
  </xdr:twoCellAnchor>
  <xdr:twoCellAnchor>
    <xdr:from>
      <xdr:col>25</xdr:col>
      <xdr:colOff>734785</xdr:colOff>
      <xdr:row>4</xdr:row>
      <xdr:rowOff>13607</xdr:rowOff>
    </xdr:from>
    <xdr:to>
      <xdr:col>29</xdr:col>
      <xdr:colOff>721178</xdr:colOff>
      <xdr:row>10</xdr:row>
      <xdr:rowOff>231323</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5309285" y="13607"/>
          <a:ext cx="4299857" cy="166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61</xdr:row>
      <xdr:rowOff>76200</xdr:rowOff>
    </xdr:from>
    <xdr:to>
      <xdr:col>2</xdr:col>
      <xdr:colOff>457200</xdr:colOff>
      <xdr:row>65</xdr:row>
      <xdr:rowOff>104775</xdr:rowOff>
    </xdr:to>
    <xdr:sp macro="" textlink="">
      <xdr:nvSpPr>
        <xdr:cNvPr id="2" name="1 Flecha izquierda">
          <a:hlinkClick xmlns:r="http://schemas.openxmlformats.org/officeDocument/2006/relationships" r:id="rId1"/>
        </xdr:cNvPr>
        <xdr:cNvSpPr/>
      </xdr:nvSpPr>
      <xdr:spPr>
        <a:xfrm>
          <a:off x="2038350" y="255270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2381249</xdr:colOff>
      <xdr:row>12</xdr:row>
      <xdr:rowOff>71438</xdr:rowOff>
    </xdr:from>
    <xdr:to>
      <xdr:col>4</xdr:col>
      <xdr:colOff>595311</xdr:colOff>
      <xdr:row>15</xdr:row>
      <xdr:rowOff>182563</xdr:rowOff>
    </xdr:to>
    <xdr:sp macro="" textlink="">
      <xdr:nvSpPr>
        <xdr:cNvPr id="2" name="1 Flecha izquierda">
          <a:hlinkClick xmlns:r="http://schemas.openxmlformats.org/officeDocument/2006/relationships" r:id="rId1"/>
        </xdr:cNvPr>
        <xdr:cNvSpPr/>
      </xdr:nvSpPr>
      <xdr:spPr>
        <a:xfrm>
          <a:off x="4135437" y="3865563"/>
          <a:ext cx="2357437" cy="682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t>VOLVER</a:t>
          </a:r>
          <a:r>
            <a:rPr lang="es-CO" sz="1100" baseline="0"/>
            <a:t> AL MAPA DE RIESGOS</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1159220</xdr:colOff>
      <xdr:row>17</xdr:row>
      <xdr:rowOff>78271</xdr:rowOff>
    </xdr:from>
    <xdr:to>
      <xdr:col>4</xdr:col>
      <xdr:colOff>396874</xdr:colOff>
      <xdr:row>21</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35</xdr:row>
      <xdr:rowOff>0</xdr:rowOff>
    </xdr:from>
    <xdr:to>
      <xdr:col>3</xdr:col>
      <xdr:colOff>466725</xdr:colOff>
      <xdr:row>39</xdr:row>
      <xdr:rowOff>28575</xdr:rowOff>
    </xdr:to>
    <xdr:sp macro="" textlink="">
      <xdr:nvSpPr>
        <xdr:cNvPr id="5" name="1 Flecha izquierda">
          <a:hlinkClick xmlns:r="http://schemas.openxmlformats.org/officeDocument/2006/relationships" r:id="rId1"/>
        </xdr:cNvPr>
        <xdr:cNvSpPr/>
      </xdr:nvSpPr>
      <xdr:spPr>
        <a:xfrm>
          <a:off x="2466975" y="615315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1450398</xdr:colOff>
      <xdr:row>12</xdr:row>
      <xdr:rowOff>2</xdr:rowOff>
    </xdr:from>
    <xdr:to>
      <xdr:col>5</xdr:col>
      <xdr:colOff>703551</xdr:colOff>
      <xdr:row>14</xdr:row>
      <xdr:rowOff>184007</xdr:rowOff>
    </xdr:to>
    <xdr:sp macro="" textlink="">
      <xdr:nvSpPr>
        <xdr:cNvPr id="2" name="1 Flecha izquierda">
          <a:hlinkClick xmlns:r="http://schemas.openxmlformats.org/officeDocument/2006/relationships" r:id="rId1"/>
        </xdr:cNvPr>
        <xdr:cNvSpPr/>
      </xdr:nvSpPr>
      <xdr:spPr>
        <a:xfrm>
          <a:off x="3301279" y="6797388"/>
          <a:ext cx="2716789"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733425</xdr:colOff>
      <xdr:row>129</xdr:row>
      <xdr:rowOff>171449</xdr:rowOff>
    </xdr:from>
    <xdr:to>
      <xdr:col>4</xdr:col>
      <xdr:colOff>371476</xdr:colOff>
      <xdr:row>133</xdr:row>
      <xdr:rowOff>133350</xdr:rowOff>
    </xdr:to>
    <xdr:sp macro="" textlink="">
      <xdr:nvSpPr>
        <xdr:cNvPr id="3" name="2 Flecha izquierda">
          <a:hlinkClick xmlns:r="http://schemas.openxmlformats.org/officeDocument/2006/relationships" r:id="rId1"/>
        </xdr:cNvPr>
        <xdr:cNvSpPr/>
      </xdr:nvSpPr>
      <xdr:spPr>
        <a:xfrm>
          <a:off x="3400425" y="6562724"/>
          <a:ext cx="1562101" cy="1238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CALIFICACIÒN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PROCESO%20ESTRATEGICO%202017%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erfil%20jdarias\Desktop\MAPA%20DE%20RIESGOS%20DE%20CORRUPCI&#211;N%20%20SDM%20-%202017%20-%20V2\RIESGOS%20CORRUPCI&#211;N%20REGULACI&#211;N%20Y%20CONTROL%202017%20-%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rfil%20jdarias\Documents\MAPA%20DE%20RIESGOS%20CORRUPCI&#211;N%202016\MAPA%20RIESGOS%20OAC%20ANTICORRUPCI&#211;N-SDM-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211;N%20GESTI&#211;N%20DE%20TR&#193;NSITO-2017%20V2.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erfil%20jdarias\Desktop\MAPA%20DE%20RIESGOS%20DE%20CORRUPCI&#211;N%20%20SDM%20-%202017%20-%20V2\PV01-PR07-F03%20MONITOREO%20GESTI&#211;N%20DEL%20TRANSITO%20ABRI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211;N%20TALENTO%20HUMANO%202017-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GESTI&#211;N%20LEGAL%202017%20-%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jcendales\Desktop\Riesgos%20de%20corrupci&#243;n%201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211;N%20GESTI&#211;N%20ADMINISTRATIV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MRC%20PROCESO%20ADMNISTRATIVA%20PROPUESTA%20V2.clea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211;N%20COMUNICACIONES%202017%20V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211;N%20OCD%202017-%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erfil%20jdarias\Documents\MAPA%20DE%20RIESGOS%20CORRUPCI&#211;N%202016\MAPA%20DE%20RIESGOS%20REGULACI&#211;N%20Y%20CONTROL%20ANTICORRUPCI&#211;N-SDM-201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GTI%20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Perfil%20jdarias\Desktop\MONITOREO%20RIESGOS%20DE%20CORRUPCI&#211;N%20AGOSTO%202017-SDM\MONITOREO%20R%20y%20C%20AGOSTO%20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Perfil%20jdarias\Desktop\MONITOREO%20RIESGOS%20DE%20CORRUPCI&#211;N%20AGOSTO%202017-SDM\MONITOREO%20MRC%20TH%20%20AGOSTO%202017%2018-12-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Perfil%20jdarias\Documents\PAAC%202018\OBSERVACIONES-RECOMENDACIONES%20PAAC%202018\OBSERVACIONES%20PROPESTA%20GTI%20MRC%20SONIA%20GAONA%20PAAC-201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GESTI&#211;N%20DE%20LA%20INFORMACI&#211;N%20Y%20TECNOLOGICA%202017%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erfil%20jdarias\Documents\MAPA%20DE%20RIESGOS%20CORRUPCI&#211;N%202016\MAPA%20DE%20RIESGOS%20DE%20GESTI&#211;N%20DE%20LA%20INFORMACI&#211;N%20Y%20GESTI&#211;N%20TECNOLOGIC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SEGURIDAD%20V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erfil%20jdarias\Documents\MAPA%20DE%20RIESGOS%20CORRUPCI&#211;N%202016\MAPA%20RIESGOS%20OAC%20ANTICORRUPCI&#211;N-SDM-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erfil%20jdarias\Desktop\MONITOREO%20Y%20REVISI&#211;N%20MAPA%20DE%20RIESGOS%20DE%20CORRUPCI&#211;N%20%20SDM%20-ABRIL%202017%20-%20V2\RIESGOS%20CORRUPCION%20SERVICIO%20AL%20CIUDA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erfil%20jdarias\Downloads\PROCESO%20REGULACION%20Y%20CONTROL%20-%20MRC%202017%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PERFIL%20JFUENTES\Downloads\MAPA%20RIESGOS%20DTI%20%2072-%202017%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refreshError="1"/>
      <sheetData sheetId="1" refreshError="1"/>
      <sheetData sheetId="2" refreshError="1"/>
      <sheetData sheetId="3" refreshError="1"/>
      <sheetData sheetId="4" refreshError="1"/>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PERSONAL 2017"/>
      <sheetName val="PUNTOS INVERSIÓN 2017"/>
      <sheetName val="MULTIPROCESOS"/>
      <sheetName val="CONTEO PERSONAL"/>
      <sheetName val="DATOS SECOP II"/>
      <sheetName val="Metas Septiembre"/>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Sección 1. Metas - Magnitud"/>
      <sheetName val="1_Conceptos"/>
      <sheetName val="2_Soporte"/>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CONSOLIDADO 2018 0-ANTIGUA"/>
      <sheetName val="FUENTES ANTIGUA"/>
      <sheetName val="2. CONCEPTOS GTO MULTI"/>
      <sheetName val="CONSOLIDADO 2018 Oficial CARGUE"/>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Metas Agosto"/>
      <sheetName val="PUNTOS INVERSION 2017"/>
      <sheetName val="Actividades"/>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hoja 1"/>
      <sheetName val="Partes interesadas potenciales"/>
      <sheetName val="PE01-PR22-F01"/>
      <sheetName val="Metas octubre"/>
      <sheetName val="COI-04"/>
      <sheetName val="COI-09"/>
      <sheetName val="PM04-PR08-F04-BAJA"/>
      <sheetName val="PM04-PR0-F05-ALTA"/>
      <sheetName val="PM04-PR0-F05-BAJA"/>
      <sheetName val="MASIVOS"/>
      <sheetName val="esgt"/>
      <sheetName val="Certificado Supervisión"/>
      <sheetName val="Convierte"/>
      <sheetName val="Anexo"/>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Noviembre"/>
      <sheetName val="POR VIABILIAR"/>
      <sheetName val="Plantilla SECOP II Agrupa (2)"/>
      <sheetName val="PAA-CONSOL-SDM 100%-2017 (2)"/>
      <sheetName val="Multi-proceso (2)"/>
      <sheetName val="COMPARA CDP PREDIS"/>
      <sheetName val="PUNTOS DE INVERS."/>
      <sheetName val="Metas DICIEMBRE"/>
      <sheetName val="PREDIS 30 DIC"/>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CONTEXTO ESTRATÉGICO"/>
      <sheetName val="OBJETIVOS ESTRATEGICOS"/>
      <sheetName val="MAPA DE RIESGOS"/>
      <sheetName val="CLASIFICACIÓN DEL RIESGO "/>
      <sheetName val="EVALUACIÓN DE CONTROLES"/>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s>
    <sheetDataSet>
      <sheetData sheetId="0" refreshError="1"/>
      <sheetData sheetId="1" refreshError="1"/>
      <sheetData sheetId="2" refreshError="1"/>
      <sheetData sheetId="3" refreshError="1"/>
      <sheetData sheetId="4" refreshError="1"/>
      <sheetData sheetId="5" refreshError="1"/>
      <sheetData sheetId="6"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B4" t="str">
            <v>12.1-CONTRATACIÓN DIRECTA-ACTO ADTIVO DE JUSTIFICACIÓN - NO SERVICIOS PERSONAL</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row r="16">
          <cell r="B16" t="str">
            <v>SGC-01</v>
          </cell>
        </row>
      </sheetData>
      <sheetData sheetId="90">
        <row r="159">
          <cell r="L159">
            <v>137667473931</v>
          </cell>
        </row>
      </sheetData>
      <sheetData sheetId="91" refreshError="1"/>
      <sheetData sheetId="92"/>
      <sheetData sheetId="93"/>
      <sheetData sheetId="94"/>
      <sheetData sheetId="95"/>
      <sheetData sheetId="96"/>
      <sheetData sheetId="97" refreshError="1"/>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refreshError="1"/>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refreshError="1"/>
      <sheetData sheetId="315"/>
      <sheetData sheetId="316">
        <row r="1">
          <cell r="A1">
            <v>1</v>
          </cell>
        </row>
      </sheetData>
      <sheetData sheetId="317" refreshError="1"/>
      <sheetData sheetId="318"/>
      <sheetData sheetId="319" refreshError="1"/>
      <sheetData sheetId="320"/>
      <sheetData sheetId="321" refreshError="1"/>
      <sheetData sheetId="322" refreshError="1"/>
      <sheetData sheetId="323" refreshError="1"/>
      <sheetData sheetId="324"/>
      <sheetData sheetId="325"/>
      <sheetData sheetId="326"/>
      <sheetData sheetId="327" refreshError="1"/>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sheetData sheetId="427"/>
      <sheetData sheetId="428"/>
      <sheetData sheetId="429"/>
      <sheetData sheetId="430"/>
      <sheetData sheetId="431"/>
      <sheetData sheetId="432"/>
      <sheetData sheetId="433"/>
      <sheetData sheetId="434" refreshError="1"/>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refreshError="1"/>
      <sheetData sheetId="463"/>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sheetData sheetId="475"/>
      <sheetData sheetId="476"/>
      <sheetData sheetId="477">
        <row r="2">
          <cell r="G2" t="str">
            <v>Normativas</v>
          </cell>
        </row>
      </sheetData>
      <sheetData sheetId="47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refreshError="1"/>
      <sheetData sheetId="1" refreshError="1"/>
      <sheetData sheetId="2" refreshError="1"/>
      <sheetData sheetId="3" refreshError="1"/>
      <sheetData sheetId="4" refreshError="1"/>
      <sheetData sheetId="5" refreshError="1">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PA02 GESTIÓN DEL TALENTO HUMANO</v>
          </cell>
          <cell r="E16" t="str">
            <v>PROCESOS/PROCEDIMIENTOS</v>
          </cell>
          <cell r="F16" t="str">
            <v>Voluntad del servidor público de beneficiar a un tercero o a si mismo</v>
          </cell>
          <cell r="H16" t="str">
            <v>Investigaciones y sanciones disciplinarias</v>
          </cell>
          <cell r="I16" t="str">
            <v>RARA VEZ (1)</v>
          </cell>
          <cell r="J16" t="str">
            <v>MODERADO (5)</v>
          </cell>
          <cell r="K16">
            <v>1</v>
          </cell>
          <cell r="L16">
            <v>1</v>
          </cell>
          <cell r="M16">
            <v>11</v>
          </cell>
          <cell r="N16" t="str">
            <v>BAJA</v>
          </cell>
          <cell r="O16" t="str">
            <v xml:space="preserve">Revisión de documentos soportes </v>
          </cell>
          <cell r="P16" t="str">
            <v>PREVENTIVO</v>
          </cell>
          <cell r="Q16" t="str">
            <v>RARA VEZ (1)</v>
          </cell>
          <cell r="R16" t="str">
            <v>MODERADO (5)</v>
          </cell>
          <cell r="S16" t="str">
            <v>BAJA</v>
          </cell>
          <cell r="T16" t="str">
            <v>Semestral</v>
          </cell>
          <cell r="U16" t="str">
            <v>Profesional revisa el cumplimiento total de los requisitos normativos y organizacionales para el respectivo reconocimiento u otorgamiento de beneficio</v>
          </cell>
          <cell r="V16" t="str">
            <v>Visto bueno sobre reconocimiento u otorgamiento por parte del revisor</v>
          </cell>
          <cell r="W16" t="str">
            <v>DIRECCIÓN ADMINISTRATIVA Y FINANCIREA / SUBDIRECCIÓN ADMINISTRATIVA</v>
          </cell>
        </row>
        <row r="17">
          <cell r="E17" t="str">
            <v>PROCESOS/PROCEDIMIENTOS</v>
          </cell>
          <cell r="F17" t="str">
            <v>Omisión del debido proceso</v>
          </cell>
          <cell r="H17" t="str">
            <v xml:space="preserve">Reprocesos y desgaste administrativo  </v>
          </cell>
          <cell r="O17" t="str">
            <v>Publicación de resultados de proceso de otorgamiento</v>
          </cell>
          <cell r="U17" t="str">
            <v>Publicación en la intranet y/o por correo electrónico del proceso de otorgamiento de incentivo y sus resultados</v>
          </cell>
          <cell r="V17" t="str">
            <v>Visto bueno sobre reconocimiento u otorgamiento por parte del revisor</v>
          </cell>
        </row>
        <row r="18">
          <cell r="H18" t="str">
            <v>Afectación del clima laboral</v>
          </cell>
        </row>
      </sheetData>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26">
          <cell r="D26" t="str">
            <v>CULTURALES</v>
          </cell>
          <cell r="F26" t="str">
            <v xml:space="preserve">Bajos estándares éticos </v>
          </cell>
          <cell r="G26" t="str">
            <v>Pérdida de los recursos de las cajas menores aprobadas para la SDM en beneficio propio o de un tercero</v>
          </cell>
          <cell r="K26">
            <v>2</v>
          </cell>
          <cell r="L26">
            <v>2</v>
          </cell>
          <cell r="M26">
            <v>22</v>
          </cell>
          <cell r="O26" t="str">
            <v>Cumplimiento en la ejecución del procedimiento PA01-PR22</v>
          </cell>
          <cell r="S26" t="str">
            <v>BAJA</v>
          </cell>
          <cell r="V26" t="str">
            <v>Informe de auditoria</v>
          </cell>
          <cell r="W26" t="str">
            <v>Subdirector Administrativo/ Director de Asuntos Legales /Oficina de Control Interno</v>
          </cell>
          <cell r="X26" t="str">
            <v>Número de informes/número de arqueos</v>
          </cell>
        </row>
        <row r="27">
          <cell r="D27" t="str">
            <v>ECONOMICOS</v>
          </cell>
          <cell r="F27" t="str">
            <v>Baja cultura del control institucional</v>
          </cell>
          <cell r="K27"/>
          <cell r="L27"/>
          <cell r="M27"/>
        </row>
        <row r="28">
          <cell r="K28"/>
          <cell r="L28"/>
          <cell r="M28"/>
        </row>
        <row r="29">
          <cell r="K29"/>
          <cell r="L29"/>
          <cell r="M29"/>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O16" t="str">
            <v xml:space="preserve">Generar únicamente por parte de la Autoridad de Tránsito la orden de entrega de vehículo inmovilizado por medio del Sistema SICON. 
</v>
          </cell>
        </row>
        <row r="17">
          <cell r="O17" t="str">
            <v xml:space="preserve">Verificación de documentos con los documentologos asignados al Supercade. </v>
          </cell>
        </row>
        <row r="20">
          <cell r="O20" t="str">
            <v>Custodiar las licencias de conducción en cajillas de seguridad.</v>
          </cell>
        </row>
        <row r="21">
          <cell r="O21" t="str">
            <v>Acceso limitado en el área de archivo donde se encuentran las licencias de conducción.</v>
          </cell>
        </row>
        <row r="25">
          <cell r="O25" t="str">
            <v>Parametrizando el sistema SICON para que genere la Audiencia dentro de los términos establecidos en el Articulo 136 del código nacional de tránsito.</v>
          </cell>
        </row>
        <row r="26">
          <cell r="O26" t="str">
            <v>Seguimiento y control a los términos procesales en el sistema de información y/o Base de Datos.</v>
          </cell>
        </row>
        <row r="30">
          <cell r="O30" t="str">
            <v xml:space="preserve">Realizar gestiones tendientes a la recuperación de la obligación como mínimo una (1) vez por semestre por cada proceso de cobro. </v>
          </cell>
        </row>
        <row r="31">
          <cell r="O31" t="str">
            <v xml:space="preserve">Seguimiento a la gestión de los procesos a través del análisis de reportes y base de datos de la Subdirección. </v>
          </cell>
        </row>
        <row r="32">
          <cell r="O32" t="str">
            <v xml:space="preserve">Seguimiento a la gestión de reporte a centrales de riesgo a través del análisis de reportes y base de datos de la Subdirección. </v>
          </cell>
        </row>
        <row r="34">
          <cell r="O34" t="str">
            <v>Los controles establecidos  se encuentran documentados mediante la aplicación de los siguientes formatos: de visita,  reporte de gestión,  verificación de rutas e informe de visita.</v>
          </cell>
        </row>
        <row r="39">
          <cell r="O39" t="str">
            <v>Los controles establecidos  se encuentran documentados mediante la aplicación de los siguientes formatos: Modelo de cartas y oficios, formato de actividades pendientes y formato informe visita administrativa.</v>
          </cell>
        </row>
        <row r="44">
          <cell r="O44" t="str">
            <v>Los controles establecidos  se encuentran documentados mediante la aplicación de los siguientes formatos: Revisión y verificación de información, modelo de cartas y oficios y modelo de memorando.</v>
          </cell>
        </row>
      </sheetData>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57">
          <cell r="O157" t="str">
            <v xml:space="preserve">Revisión de documentos soportes </v>
          </cell>
        </row>
        <row r="158">
          <cell r="O158" t="str">
            <v>Publicación de resultados de proceso de otorgamiento</v>
          </cell>
        </row>
      </sheetData>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MATRIZ CALIFICACIÓN"/>
      <sheetName val="DETERMINACIÓN DEL IMPACTO"/>
      <sheetName val="OPCIONES DE MANEJO DEL RIESGO"/>
      <sheetName val="EVALUACIÓN DE LOS CONTROLES  "/>
    </sheetNames>
    <sheetDataSet>
      <sheetData sheetId="0"/>
      <sheetData sheetId="1">
        <row r="267">
          <cell r="O267" t="str">
            <v>Socialización del Código de ética vigente de la entidad</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PE03 GESTIÓN DE LA INFORMACIÓN</v>
          </cell>
        </row>
        <row r="20">
          <cell r="E20" t="str">
            <v>MODELO DE OPERACIÓN</v>
          </cell>
          <cell r="F20" t="str">
            <v xml:space="preserve">Amiguismo y clientelismo
</v>
          </cell>
          <cell r="H20" t="str">
            <v>Sancion disciplinarias y legales</v>
          </cell>
          <cell r="K20">
            <v>3</v>
          </cell>
          <cell r="L20">
            <v>2</v>
          </cell>
          <cell r="M20">
            <v>32</v>
          </cell>
          <cell r="O20" t="str">
            <v xml:space="preserve">Aplicación del PROCEDIMIENTO ADQUISICION DE SOFTWARE PE03-PRO3 </v>
          </cell>
          <cell r="P20" t="str">
            <v>PREVENTIVO</v>
          </cell>
          <cell r="R20" t="str">
            <v>MAYOR (10)</v>
          </cell>
          <cell r="S20" t="str">
            <v>BAJA</v>
          </cell>
          <cell r="T20" t="str">
            <v>permanente</v>
          </cell>
          <cell r="U20" t="str">
            <v xml:space="preserve">Verificacion y aprobación de estudios de adquisicion de software por parte del Jefe de la Oficina de Información Sectorial </v>
          </cell>
          <cell r="V20" t="str">
            <v>Estudios realizados documentados</v>
          </cell>
        </row>
        <row r="21">
          <cell r="E21" t="str">
            <v>RECURSOS HUMANOS Y ECONOMICOS</v>
          </cell>
          <cell r="F21" t="str">
            <v>Bajos estandares Eticos</v>
          </cell>
          <cell r="H21" t="str">
            <v>Perdida de imagen y credibilidad institucional</v>
          </cell>
        </row>
        <row r="22">
          <cell r="F22" t="str">
            <v>Interes Indebido en las celebracion de contratos o debilidad de procesos y procedimientos para la gestion</v>
          </cell>
          <cell r="H22" t="str">
            <v>Detrimento patrimonial</v>
          </cell>
        </row>
        <row r="23">
          <cell r="E23" t="str">
            <v xml:space="preserve">SISTEMAS DE INFORMACIÓN </v>
          </cell>
          <cell r="F23" t="str">
            <v>utilizacion indebida de la informacion</v>
          </cell>
        </row>
        <row r="24">
          <cell r="F24" t="str">
            <v>Trafico de Influencias</v>
          </cell>
        </row>
        <row r="25">
          <cell r="A25" t="str">
            <v>PA04 GESTIÓN TECNOLOGICA</v>
          </cell>
          <cell r="R25" t="str">
            <v>MAYOR (10)</v>
          </cell>
        </row>
      </sheetData>
      <sheetData sheetId="2">
        <row r="4">
          <cell r="A4" t="str">
            <v xml:space="preserve">Alteracion de cifras relacionada en la ejecucion con indicadores del procesos que se reportan </v>
          </cell>
        </row>
      </sheetData>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9"/>
  <sheetViews>
    <sheetView workbookViewId="0">
      <selection activeCell="G11" sqref="G11:H11"/>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40.5703125" customWidth="1"/>
    <col min="9" max="9" width="19.140625" customWidth="1"/>
    <col min="10" max="10" width="7.42578125" hidden="1" customWidth="1"/>
    <col min="11" max="13" width="11.42578125" hidden="1" customWidth="1"/>
    <col min="14" max="14" width="11.42578125" customWidth="1"/>
    <col min="15" max="15" width="3.7109375" customWidth="1"/>
    <col min="16" max="17" width="6.42578125" hidden="1" customWidth="1"/>
    <col min="18" max="18" width="6.42578125" customWidth="1"/>
    <col min="258" max="258" width="3.5703125" customWidth="1"/>
    <col min="259" max="259" width="5.28515625" customWidth="1"/>
    <col min="260" max="260" width="4.42578125" customWidth="1"/>
    <col min="261" max="261" width="3" customWidth="1"/>
    <col min="262" max="262" width="13.7109375" customWidth="1"/>
    <col min="265" max="265" width="19.140625" customWidth="1"/>
    <col min="266" max="269" width="0" hidden="1" customWidth="1"/>
    <col min="270" max="270" width="11.42578125" customWidth="1"/>
    <col min="271" max="271" width="6.28515625" customWidth="1"/>
    <col min="272" max="274" width="6.42578125" customWidth="1"/>
    <col min="514" max="514" width="3.5703125" customWidth="1"/>
    <col min="515" max="515" width="5.28515625" customWidth="1"/>
    <col min="516" max="516" width="4.42578125" customWidth="1"/>
    <col min="517" max="517" width="3" customWidth="1"/>
    <col min="518" max="518" width="13.7109375" customWidth="1"/>
    <col min="521" max="521" width="19.140625" customWidth="1"/>
    <col min="522" max="525" width="0" hidden="1" customWidth="1"/>
    <col min="526" max="526" width="11.42578125" customWidth="1"/>
    <col min="527" max="527" width="6.28515625" customWidth="1"/>
    <col min="528" max="530" width="6.42578125" customWidth="1"/>
    <col min="770" max="770" width="3.5703125" customWidth="1"/>
    <col min="771" max="771" width="5.28515625" customWidth="1"/>
    <col min="772" max="772" width="4.42578125" customWidth="1"/>
    <col min="773" max="773" width="3" customWidth="1"/>
    <col min="774" max="774" width="13.7109375" customWidth="1"/>
    <col min="777" max="777" width="19.140625" customWidth="1"/>
    <col min="778" max="781" width="0" hidden="1" customWidth="1"/>
    <col min="782" max="782" width="11.42578125" customWidth="1"/>
    <col min="783" max="783" width="6.28515625" customWidth="1"/>
    <col min="784" max="786" width="6.42578125" customWidth="1"/>
    <col min="1026" max="1026" width="3.5703125" customWidth="1"/>
    <col min="1027" max="1027" width="5.28515625" customWidth="1"/>
    <col min="1028" max="1028" width="4.42578125" customWidth="1"/>
    <col min="1029" max="1029" width="3" customWidth="1"/>
    <col min="1030" max="1030" width="13.7109375" customWidth="1"/>
    <col min="1033" max="1033" width="19.140625" customWidth="1"/>
    <col min="1034" max="1037" width="0" hidden="1" customWidth="1"/>
    <col min="1038" max="1038" width="11.42578125" customWidth="1"/>
    <col min="1039" max="1039" width="6.28515625" customWidth="1"/>
    <col min="1040" max="1042" width="6.42578125" customWidth="1"/>
    <col min="1282" max="1282" width="3.5703125" customWidth="1"/>
    <col min="1283" max="1283" width="5.28515625" customWidth="1"/>
    <col min="1284" max="1284" width="4.42578125" customWidth="1"/>
    <col min="1285" max="1285" width="3" customWidth="1"/>
    <col min="1286" max="1286" width="13.7109375" customWidth="1"/>
    <col min="1289" max="1289" width="19.140625" customWidth="1"/>
    <col min="1290" max="1293" width="0" hidden="1" customWidth="1"/>
    <col min="1294" max="1294" width="11.42578125" customWidth="1"/>
    <col min="1295" max="1295" width="6.28515625" customWidth="1"/>
    <col min="1296" max="1298" width="6.42578125" customWidth="1"/>
    <col min="1538" max="1538" width="3.5703125" customWidth="1"/>
    <col min="1539" max="1539" width="5.28515625" customWidth="1"/>
    <col min="1540" max="1540" width="4.42578125" customWidth="1"/>
    <col min="1541" max="1541" width="3" customWidth="1"/>
    <col min="1542" max="1542" width="13.7109375" customWidth="1"/>
    <col min="1545" max="1545" width="19.140625" customWidth="1"/>
    <col min="1546" max="1549" width="0" hidden="1" customWidth="1"/>
    <col min="1550" max="1550" width="11.42578125" customWidth="1"/>
    <col min="1551" max="1551" width="6.28515625" customWidth="1"/>
    <col min="1552" max="1554" width="6.42578125" customWidth="1"/>
    <col min="1794" max="1794" width="3.5703125" customWidth="1"/>
    <col min="1795" max="1795" width="5.28515625" customWidth="1"/>
    <col min="1796" max="1796" width="4.42578125" customWidth="1"/>
    <col min="1797" max="1797" width="3" customWidth="1"/>
    <col min="1798" max="1798" width="13.7109375" customWidth="1"/>
    <col min="1801" max="1801" width="19.140625" customWidth="1"/>
    <col min="1802" max="1805" width="0" hidden="1" customWidth="1"/>
    <col min="1806" max="1806" width="11.42578125" customWidth="1"/>
    <col min="1807" max="1807" width="6.28515625" customWidth="1"/>
    <col min="1808" max="1810" width="6.42578125" customWidth="1"/>
    <col min="2050" max="2050" width="3.5703125" customWidth="1"/>
    <col min="2051" max="2051" width="5.28515625" customWidth="1"/>
    <col min="2052" max="2052" width="4.42578125" customWidth="1"/>
    <col min="2053" max="2053" width="3" customWidth="1"/>
    <col min="2054" max="2054" width="13.7109375" customWidth="1"/>
    <col min="2057" max="2057" width="19.140625" customWidth="1"/>
    <col min="2058" max="2061" width="0" hidden="1" customWidth="1"/>
    <col min="2062" max="2062" width="11.42578125" customWidth="1"/>
    <col min="2063" max="2063" width="6.28515625" customWidth="1"/>
    <col min="2064" max="2066" width="6.42578125" customWidth="1"/>
    <col min="2306" max="2306" width="3.5703125" customWidth="1"/>
    <col min="2307" max="2307" width="5.28515625" customWidth="1"/>
    <col min="2308" max="2308" width="4.42578125" customWidth="1"/>
    <col min="2309" max="2309" width="3" customWidth="1"/>
    <col min="2310" max="2310" width="13.7109375" customWidth="1"/>
    <col min="2313" max="2313" width="19.140625" customWidth="1"/>
    <col min="2314" max="2317" width="0" hidden="1" customWidth="1"/>
    <col min="2318" max="2318" width="11.42578125" customWidth="1"/>
    <col min="2319" max="2319" width="6.28515625" customWidth="1"/>
    <col min="2320" max="2322" width="6.42578125" customWidth="1"/>
    <col min="2562" max="2562" width="3.5703125" customWidth="1"/>
    <col min="2563" max="2563" width="5.28515625" customWidth="1"/>
    <col min="2564" max="2564" width="4.42578125" customWidth="1"/>
    <col min="2565" max="2565" width="3" customWidth="1"/>
    <col min="2566" max="2566" width="13.7109375" customWidth="1"/>
    <col min="2569" max="2569" width="19.140625" customWidth="1"/>
    <col min="2570" max="2573" width="0" hidden="1" customWidth="1"/>
    <col min="2574" max="2574" width="11.42578125" customWidth="1"/>
    <col min="2575" max="2575" width="6.28515625" customWidth="1"/>
    <col min="2576" max="2578" width="6.42578125" customWidth="1"/>
    <col min="2818" max="2818" width="3.5703125" customWidth="1"/>
    <col min="2819" max="2819" width="5.28515625" customWidth="1"/>
    <col min="2820" max="2820" width="4.42578125" customWidth="1"/>
    <col min="2821" max="2821" width="3" customWidth="1"/>
    <col min="2822" max="2822" width="13.7109375" customWidth="1"/>
    <col min="2825" max="2825" width="19.140625" customWidth="1"/>
    <col min="2826" max="2829" width="0" hidden="1" customWidth="1"/>
    <col min="2830" max="2830" width="11.42578125" customWidth="1"/>
    <col min="2831" max="2831" width="6.28515625" customWidth="1"/>
    <col min="2832" max="2834" width="6.42578125" customWidth="1"/>
    <col min="3074" max="3074" width="3.5703125" customWidth="1"/>
    <col min="3075" max="3075" width="5.28515625" customWidth="1"/>
    <col min="3076" max="3076" width="4.42578125" customWidth="1"/>
    <col min="3077" max="3077" width="3" customWidth="1"/>
    <col min="3078" max="3078" width="13.7109375" customWidth="1"/>
    <col min="3081" max="3081" width="19.140625" customWidth="1"/>
    <col min="3082" max="3085" width="0" hidden="1" customWidth="1"/>
    <col min="3086" max="3086" width="11.42578125" customWidth="1"/>
    <col min="3087" max="3087" width="6.28515625" customWidth="1"/>
    <col min="3088" max="3090" width="6.42578125" customWidth="1"/>
    <col min="3330" max="3330" width="3.5703125" customWidth="1"/>
    <col min="3331" max="3331" width="5.28515625" customWidth="1"/>
    <col min="3332" max="3332" width="4.42578125" customWidth="1"/>
    <col min="3333" max="3333" width="3" customWidth="1"/>
    <col min="3334" max="3334" width="13.7109375" customWidth="1"/>
    <col min="3337" max="3337" width="19.140625" customWidth="1"/>
    <col min="3338" max="3341" width="0" hidden="1" customWidth="1"/>
    <col min="3342" max="3342" width="11.42578125" customWidth="1"/>
    <col min="3343" max="3343" width="6.28515625" customWidth="1"/>
    <col min="3344" max="3346" width="6.42578125" customWidth="1"/>
    <col min="3586" max="3586" width="3.5703125" customWidth="1"/>
    <col min="3587" max="3587" width="5.28515625" customWidth="1"/>
    <col min="3588" max="3588" width="4.42578125" customWidth="1"/>
    <col min="3589" max="3589" width="3" customWidth="1"/>
    <col min="3590" max="3590" width="13.7109375" customWidth="1"/>
    <col min="3593" max="3593" width="19.140625" customWidth="1"/>
    <col min="3594" max="3597" width="0" hidden="1" customWidth="1"/>
    <col min="3598" max="3598" width="11.42578125" customWidth="1"/>
    <col min="3599" max="3599" width="6.28515625" customWidth="1"/>
    <col min="3600" max="3602" width="6.42578125" customWidth="1"/>
    <col min="3842" max="3842" width="3.5703125" customWidth="1"/>
    <col min="3843" max="3843" width="5.28515625" customWidth="1"/>
    <col min="3844" max="3844" width="4.42578125" customWidth="1"/>
    <col min="3845" max="3845" width="3" customWidth="1"/>
    <col min="3846" max="3846" width="13.7109375" customWidth="1"/>
    <col min="3849" max="3849" width="19.140625" customWidth="1"/>
    <col min="3850" max="3853" width="0" hidden="1" customWidth="1"/>
    <col min="3854" max="3854" width="11.42578125" customWidth="1"/>
    <col min="3855" max="3855" width="6.28515625" customWidth="1"/>
    <col min="3856" max="3858" width="6.42578125" customWidth="1"/>
    <col min="4098" max="4098" width="3.5703125" customWidth="1"/>
    <col min="4099" max="4099" width="5.28515625" customWidth="1"/>
    <col min="4100" max="4100" width="4.42578125" customWidth="1"/>
    <col min="4101" max="4101" width="3" customWidth="1"/>
    <col min="4102" max="4102" width="13.7109375" customWidth="1"/>
    <col min="4105" max="4105" width="19.140625" customWidth="1"/>
    <col min="4106" max="4109" width="0" hidden="1" customWidth="1"/>
    <col min="4110" max="4110" width="11.42578125" customWidth="1"/>
    <col min="4111" max="4111" width="6.28515625" customWidth="1"/>
    <col min="4112" max="4114" width="6.42578125" customWidth="1"/>
    <col min="4354" max="4354" width="3.5703125" customWidth="1"/>
    <col min="4355" max="4355" width="5.28515625" customWidth="1"/>
    <col min="4356" max="4356" width="4.42578125" customWidth="1"/>
    <col min="4357" max="4357" width="3" customWidth="1"/>
    <col min="4358" max="4358" width="13.7109375" customWidth="1"/>
    <col min="4361" max="4361" width="19.140625" customWidth="1"/>
    <col min="4362" max="4365" width="0" hidden="1" customWidth="1"/>
    <col min="4366" max="4366" width="11.42578125" customWidth="1"/>
    <col min="4367" max="4367" width="6.28515625" customWidth="1"/>
    <col min="4368" max="4370" width="6.42578125" customWidth="1"/>
    <col min="4610" max="4610" width="3.5703125" customWidth="1"/>
    <col min="4611" max="4611" width="5.28515625" customWidth="1"/>
    <col min="4612" max="4612" width="4.42578125" customWidth="1"/>
    <col min="4613" max="4613" width="3" customWidth="1"/>
    <col min="4614" max="4614" width="13.7109375" customWidth="1"/>
    <col min="4617" max="4617" width="19.140625" customWidth="1"/>
    <col min="4618" max="4621" width="0" hidden="1" customWidth="1"/>
    <col min="4622" max="4622" width="11.42578125" customWidth="1"/>
    <col min="4623" max="4623" width="6.28515625" customWidth="1"/>
    <col min="4624" max="4626" width="6.42578125" customWidth="1"/>
    <col min="4866" max="4866" width="3.5703125" customWidth="1"/>
    <col min="4867" max="4867" width="5.28515625" customWidth="1"/>
    <col min="4868" max="4868" width="4.42578125" customWidth="1"/>
    <col min="4869" max="4869" width="3" customWidth="1"/>
    <col min="4870" max="4870" width="13.7109375" customWidth="1"/>
    <col min="4873" max="4873" width="19.140625" customWidth="1"/>
    <col min="4874" max="4877" width="0" hidden="1" customWidth="1"/>
    <col min="4878" max="4878" width="11.42578125" customWidth="1"/>
    <col min="4879" max="4879" width="6.28515625" customWidth="1"/>
    <col min="4880" max="4882" width="6.42578125" customWidth="1"/>
    <col min="5122" max="5122" width="3.5703125" customWidth="1"/>
    <col min="5123" max="5123" width="5.28515625" customWidth="1"/>
    <col min="5124" max="5124" width="4.42578125" customWidth="1"/>
    <col min="5125" max="5125" width="3" customWidth="1"/>
    <col min="5126" max="5126" width="13.7109375" customWidth="1"/>
    <col min="5129" max="5129" width="19.140625" customWidth="1"/>
    <col min="5130" max="5133" width="0" hidden="1" customWidth="1"/>
    <col min="5134" max="5134" width="11.42578125" customWidth="1"/>
    <col min="5135" max="5135" width="6.28515625" customWidth="1"/>
    <col min="5136" max="5138" width="6.42578125" customWidth="1"/>
    <col min="5378" max="5378" width="3.5703125" customWidth="1"/>
    <col min="5379" max="5379" width="5.28515625" customWidth="1"/>
    <col min="5380" max="5380" width="4.42578125" customWidth="1"/>
    <col min="5381" max="5381" width="3" customWidth="1"/>
    <col min="5382" max="5382" width="13.7109375" customWidth="1"/>
    <col min="5385" max="5385" width="19.140625" customWidth="1"/>
    <col min="5386" max="5389" width="0" hidden="1" customWidth="1"/>
    <col min="5390" max="5390" width="11.42578125" customWidth="1"/>
    <col min="5391" max="5391" width="6.28515625" customWidth="1"/>
    <col min="5392" max="5394" width="6.42578125" customWidth="1"/>
    <col min="5634" max="5634" width="3.5703125" customWidth="1"/>
    <col min="5635" max="5635" width="5.28515625" customWidth="1"/>
    <col min="5636" max="5636" width="4.42578125" customWidth="1"/>
    <col min="5637" max="5637" width="3" customWidth="1"/>
    <col min="5638" max="5638" width="13.7109375" customWidth="1"/>
    <col min="5641" max="5641" width="19.140625" customWidth="1"/>
    <col min="5642" max="5645" width="0" hidden="1" customWidth="1"/>
    <col min="5646" max="5646" width="11.42578125" customWidth="1"/>
    <col min="5647" max="5647" width="6.28515625" customWidth="1"/>
    <col min="5648" max="5650" width="6.42578125" customWidth="1"/>
    <col min="5890" max="5890" width="3.5703125" customWidth="1"/>
    <col min="5891" max="5891" width="5.28515625" customWidth="1"/>
    <col min="5892" max="5892" width="4.42578125" customWidth="1"/>
    <col min="5893" max="5893" width="3" customWidth="1"/>
    <col min="5894" max="5894" width="13.7109375" customWidth="1"/>
    <col min="5897" max="5897" width="19.140625" customWidth="1"/>
    <col min="5898" max="5901" width="0" hidden="1" customWidth="1"/>
    <col min="5902" max="5902" width="11.42578125" customWidth="1"/>
    <col min="5903" max="5903" width="6.28515625" customWidth="1"/>
    <col min="5904" max="5906" width="6.42578125" customWidth="1"/>
    <col min="6146" max="6146" width="3.5703125" customWidth="1"/>
    <col min="6147" max="6147" width="5.28515625" customWidth="1"/>
    <col min="6148" max="6148" width="4.42578125" customWidth="1"/>
    <col min="6149" max="6149" width="3" customWidth="1"/>
    <col min="6150" max="6150" width="13.7109375" customWidth="1"/>
    <col min="6153" max="6153" width="19.140625" customWidth="1"/>
    <col min="6154" max="6157" width="0" hidden="1" customWidth="1"/>
    <col min="6158" max="6158" width="11.42578125" customWidth="1"/>
    <col min="6159" max="6159" width="6.28515625" customWidth="1"/>
    <col min="6160" max="6162" width="6.42578125" customWidth="1"/>
    <col min="6402" max="6402" width="3.5703125" customWidth="1"/>
    <col min="6403" max="6403" width="5.28515625" customWidth="1"/>
    <col min="6404" max="6404" width="4.42578125" customWidth="1"/>
    <col min="6405" max="6405" width="3" customWidth="1"/>
    <col min="6406" max="6406" width="13.7109375" customWidth="1"/>
    <col min="6409" max="6409" width="19.140625" customWidth="1"/>
    <col min="6410" max="6413" width="0" hidden="1" customWidth="1"/>
    <col min="6414" max="6414" width="11.42578125" customWidth="1"/>
    <col min="6415" max="6415" width="6.28515625" customWidth="1"/>
    <col min="6416" max="6418" width="6.42578125" customWidth="1"/>
    <col min="6658" max="6658" width="3.5703125" customWidth="1"/>
    <col min="6659" max="6659" width="5.28515625" customWidth="1"/>
    <col min="6660" max="6660" width="4.42578125" customWidth="1"/>
    <col min="6661" max="6661" width="3" customWidth="1"/>
    <col min="6662" max="6662" width="13.7109375" customWidth="1"/>
    <col min="6665" max="6665" width="19.140625" customWidth="1"/>
    <col min="6666" max="6669" width="0" hidden="1" customWidth="1"/>
    <col min="6670" max="6670" width="11.42578125" customWidth="1"/>
    <col min="6671" max="6671" width="6.28515625" customWidth="1"/>
    <col min="6672" max="6674" width="6.42578125" customWidth="1"/>
    <col min="6914" max="6914" width="3.5703125" customWidth="1"/>
    <col min="6915" max="6915" width="5.28515625" customWidth="1"/>
    <col min="6916" max="6916" width="4.42578125" customWidth="1"/>
    <col min="6917" max="6917" width="3" customWidth="1"/>
    <col min="6918" max="6918" width="13.7109375" customWidth="1"/>
    <col min="6921" max="6921" width="19.140625" customWidth="1"/>
    <col min="6922" max="6925" width="0" hidden="1" customWidth="1"/>
    <col min="6926" max="6926" width="11.42578125" customWidth="1"/>
    <col min="6927" max="6927" width="6.28515625" customWidth="1"/>
    <col min="6928" max="6930" width="6.42578125" customWidth="1"/>
    <col min="7170" max="7170" width="3.5703125" customWidth="1"/>
    <col min="7171" max="7171" width="5.28515625" customWidth="1"/>
    <col min="7172" max="7172" width="4.42578125" customWidth="1"/>
    <col min="7173" max="7173" width="3" customWidth="1"/>
    <col min="7174" max="7174" width="13.7109375" customWidth="1"/>
    <col min="7177" max="7177" width="19.140625" customWidth="1"/>
    <col min="7178" max="7181" width="0" hidden="1" customWidth="1"/>
    <col min="7182" max="7182" width="11.42578125" customWidth="1"/>
    <col min="7183" max="7183" width="6.28515625" customWidth="1"/>
    <col min="7184" max="7186" width="6.42578125" customWidth="1"/>
    <col min="7426" max="7426" width="3.5703125" customWidth="1"/>
    <col min="7427" max="7427" width="5.28515625" customWidth="1"/>
    <col min="7428" max="7428" width="4.42578125" customWidth="1"/>
    <col min="7429" max="7429" width="3" customWidth="1"/>
    <col min="7430" max="7430" width="13.7109375" customWidth="1"/>
    <col min="7433" max="7433" width="19.140625" customWidth="1"/>
    <col min="7434" max="7437" width="0" hidden="1" customWidth="1"/>
    <col min="7438" max="7438" width="11.42578125" customWidth="1"/>
    <col min="7439" max="7439" width="6.28515625" customWidth="1"/>
    <col min="7440" max="7442" width="6.42578125" customWidth="1"/>
    <col min="7682" max="7682" width="3.5703125" customWidth="1"/>
    <col min="7683" max="7683" width="5.28515625" customWidth="1"/>
    <col min="7684" max="7684" width="4.42578125" customWidth="1"/>
    <col min="7685" max="7685" width="3" customWidth="1"/>
    <col min="7686" max="7686" width="13.7109375" customWidth="1"/>
    <col min="7689" max="7689" width="19.140625" customWidth="1"/>
    <col min="7690" max="7693" width="0" hidden="1" customWidth="1"/>
    <col min="7694" max="7694" width="11.42578125" customWidth="1"/>
    <col min="7695" max="7695" width="6.28515625" customWidth="1"/>
    <col min="7696" max="7698" width="6.42578125" customWidth="1"/>
    <col min="7938" max="7938" width="3.5703125" customWidth="1"/>
    <col min="7939" max="7939" width="5.28515625" customWidth="1"/>
    <col min="7940" max="7940" width="4.42578125" customWidth="1"/>
    <col min="7941" max="7941" width="3" customWidth="1"/>
    <col min="7942" max="7942" width="13.7109375" customWidth="1"/>
    <col min="7945" max="7945" width="19.140625" customWidth="1"/>
    <col min="7946" max="7949" width="0" hidden="1" customWidth="1"/>
    <col min="7950" max="7950" width="11.42578125" customWidth="1"/>
    <col min="7951" max="7951" width="6.28515625" customWidth="1"/>
    <col min="7952" max="7954" width="6.42578125" customWidth="1"/>
    <col min="8194" max="8194" width="3.5703125" customWidth="1"/>
    <col min="8195" max="8195" width="5.28515625" customWidth="1"/>
    <col min="8196" max="8196" width="4.42578125" customWidth="1"/>
    <col min="8197" max="8197" width="3" customWidth="1"/>
    <col min="8198" max="8198" width="13.7109375" customWidth="1"/>
    <col min="8201" max="8201" width="19.140625" customWidth="1"/>
    <col min="8202" max="8205" width="0" hidden="1" customWidth="1"/>
    <col min="8206" max="8206" width="11.42578125" customWidth="1"/>
    <col min="8207" max="8207" width="6.28515625" customWidth="1"/>
    <col min="8208" max="8210" width="6.42578125" customWidth="1"/>
    <col min="8450" max="8450" width="3.5703125" customWidth="1"/>
    <col min="8451" max="8451" width="5.28515625" customWidth="1"/>
    <col min="8452" max="8452" width="4.42578125" customWidth="1"/>
    <col min="8453" max="8453" width="3" customWidth="1"/>
    <col min="8454" max="8454" width="13.7109375" customWidth="1"/>
    <col min="8457" max="8457" width="19.140625" customWidth="1"/>
    <col min="8458" max="8461" width="0" hidden="1" customWidth="1"/>
    <col min="8462" max="8462" width="11.42578125" customWidth="1"/>
    <col min="8463" max="8463" width="6.28515625" customWidth="1"/>
    <col min="8464" max="8466" width="6.42578125" customWidth="1"/>
    <col min="8706" max="8706" width="3.5703125" customWidth="1"/>
    <col min="8707" max="8707" width="5.28515625" customWidth="1"/>
    <col min="8708" max="8708" width="4.42578125" customWidth="1"/>
    <col min="8709" max="8709" width="3" customWidth="1"/>
    <col min="8710" max="8710" width="13.7109375" customWidth="1"/>
    <col min="8713" max="8713" width="19.140625" customWidth="1"/>
    <col min="8714" max="8717" width="0" hidden="1" customWidth="1"/>
    <col min="8718" max="8718" width="11.42578125" customWidth="1"/>
    <col min="8719" max="8719" width="6.28515625" customWidth="1"/>
    <col min="8720" max="8722" width="6.42578125" customWidth="1"/>
    <col min="8962" max="8962" width="3.5703125" customWidth="1"/>
    <col min="8963" max="8963" width="5.28515625" customWidth="1"/>
    <col min="8964" max="8964" width="4.42578125" customWidth="1"/>
    <col min="8965" max="8965" width="3" customWidth="1"/>
    <col min="8966" max="8966" width="13.7109375" customWidth="1"/>
    <col min="8969" max="8969" width="19.140625" customWidth="1"/>
    <col min="8970" max="8973" width="0" hidden="1" customWidth="1"/>
    <col min="8974" max="8974" width="11.42578125" customWidth="1"/>
    <col min="8975" max="8975" width="6.28515625" customWidth="1"/>
    <col min="8976" max="8978" width="6.42578125" customWidth="1"/>
    <col min="9218" max="9218" width="3.5703125" customWidth="1"/>
    <col min="9219" max="9219" width="5.28515625" customWidth="1"/>
    <col min="9220" max="9220" width="4.42578125" customWidth="1"/>
    <col min="9221" max="9221" width="3" customWidth="1"/>
    <col min="9222" max="9222" width="13.7109375" customWidth="1"/>
    <col min="9225" max="9225" width="19.140625" customWidth="1"/>
    <col min="9226" max="9229" width="0" hidden="1" customWidth="1"/>
    <col min="9230" max="9230" width="11.42578125" customWidth="1"/>
    <col min="9231" max="9231" width="6.28515625" customWidth="1"/>
    <col min="9232" max="9234" width="6.42578125" customWidth="1"/>
    <col min="9474" max="9474" width="3.5703125" customWidth="1"/>
    <col min="9475" max="9475" width="5.28515625" customWidth="1"/>
    <col min="9476" max="9476" width="4.42578125" customWidth="1"/>
    <col min="9477" max="9477" width="3" customWidth="1"/>
    <col min="9478" max="9478" width="13.7109375" customWidth="1"/>
    <col min="9481" max="9481" width="19.140625" customWidth="1"/>
    <col min="9482" max="9485" width="0" hidden="1" customWidth="1"/>
    <col min="9486" max="9486" width="11.42578125" customWidth="1"/>
    <col min="9487" max="9487" width="6.28515625" customWidth="1"/>
    <col min="9488" max="9490" width="6.42578125" customWidth="1"/>
    <col min="9730" max="9730" width="3.5703125" customWidth="1"/>
    <col min="9731" max="9731" width="5.28515625" customWidth="1"/>
    <col min="9732" max="9732" width="4.42578125" customWidth="1"/>
    <col min="9733" max="9733" width="3" customWidth="1"/>
    <col min="9734" max="9734" width="13.7109375" customWidth="1"/>
    <col min="9737" max="9737" width="19.140625" customWidth="1"/>
    <col min="9738" max="9741" width="0" hidden="1" customWidth="1"/>
    <col min="9742" max="9742" width="11.42578125" customWidth="1"/>
    <col min="9743" max="9743" width="6.28515625" customWidth="1"/>
    <col min="9744" max="9746" width="6.42578125" customWidth="1"/>
    <col min="9986" max="9986" width="3.5703125" customWidth="1"/>
    <col min="9987" max="9987" width="5.28515625" customWidth="1"/>
    <col min="9988" max="9988" width="4.42578125" customWidth="1"/>
    <col min="9989" max="9989" width="3" customWidth="1"/>
    <col min="9990" max="9990" width="13.7109375" customWidth="1"/>
    <col min="9993" max="9993" width="19.140625" customWidth="1"/>
    <col min="9994" max="9997" width="0" hidden="1" customWidth="1"/>
    <col min="9998" max="9998" width="11.42578125" customWidth="1"/>
    <col min="9999" max="9999" width="6.28515625" customWidth="1"/>
    <col min="10000" max="10002" width="6.42578125" customWidth="1"/>
    <col min="10242" max="10242" width="3.5703125" customWidth="1"/>
    <col min="10243" max="10243" width="5.28515625" customWidth="1"/>
    <col min="10244" max="10244" width="4.42578125" customWidth="1"/>
    <col min="10245" max="10245" width="3" customWidth="1"/>
    <col min="10246" max="10246" width="13.7109375" customWidth="1"/>
    <col min="10249" max="10249" width="19.140625" customWidth="1"/>
    <col min="10250" max="10253" width="0" hidden="1" customWidth="1"/>
    <col min="10254" max="10254" width="11.42578125" customWidth="1"/>
    <col min="10255" max="10255" width="6.28515625" customWidth="1"/>
    <col min="10256" max="10258" width="6.42578125" customWidth="1"/>
    <col min="10498" max="10498" width="3.5703125" customWidth="1"/>
    <col min="10499" max="10499" width="5.28515625" customWidth="1"/>
    <col min="10500" max="10500" width="4.42578125" customWidth="1"/>
    <col min="10501" max="10501" width="3" customWidth="1"/>
    <col min="10502" max="10502" width="13.7109375" customWidth="1"/>
    <col min="10505" max="10505" width="19.140625" customWidth="1"/>
    <col min="10506" max="10509" width="0" hidden="1" customWidth="1"/>
    <col min="10510" max="10510" width="11.42578125" customWidth="1"/>
    <col min="10511" max="10511" width="6.28515625" customWidth="1"/>
    <col min="10512" max="10514" width="6.42578125" customWidth="1"/>
    <col min="10754" max="10754" width="3.5703125" customWidth="1"/>
    <col min="10755" max="10755" width="5.28515625" customWidth="1"/>
    <col min="10756" max="10756" width="4.42578125" customWidth="1"/>
    <col min="10757" max="10757" width="3" customWidth="1"/>
    <col min="10758" max="10758" width="13.7109375" customWidth="1"/>
    <col min="10761" max="10761" width="19.140625" customWidth="1"/>
    <col min="10762" max="10765" width="0" hidden="1" customWidth="1"/>
    <col min="10766" max="10766" width="11.42578125" customWidth="1"/>
    <col min="10767" max="10767" width="6.28515625" customWidth="1"/>
    <col min="10768" max="10770" width="6.42578125" customWidth="1"/>
    <col min="11010" max="11010" width="3.5703125" customWidth="1"/>
    <col min="11011" max="11011" width="5.28515625" customWidth="1"/>
    <col min="11012" max="11012" width="4.42578125" customWidth="1"/>
    <col min="11013" max="11013" width="3" customWidth="1"/>
    <col min="11014" max="11014" width="13.7109375" customWidth="1"/>
    <col min="11017" max="11017" width="19.140625" customWidth="1"/>
    <col min="11018" max="11021" width="0" hidden="1" customWidth="1"/>
    <col min="11022" max="11022" width="11.42578125" customWidth="1"/>
    <col min="11023" max="11023" width="6.28515625" customWidth="1"/>
    <col min="11024" max="11026" width="6.42578125" customWidth="1"/>
    <col min="11266" max="11266" width="3.5703125" customWidth="1"/>
    <col min="11267" max="11267" width="5.28515625" customWidth="1"/>
    <col min="11268" max="11268" width="4.42578125" customWidth="1"/>
    <col min="11269" max="11269" width="3" customWidth="1"/>
    <col min="11270" max="11270" width="13.7109375" customWidth="1"/>
    <col min="11273" max="11273" width="19.140625" customWidth="1"/>
    <col min="11274" max="11277" width="0" hidden="1" customWidth="1"/>
    <col min="11278" max="11278" width="11.42578125" customWidth="1"/>
    <col min="11279" max="11279" width="6.28515625" customWidth="1"/>
    <col min="11280" max="11282" width="6.42578125" customWidth="1"/>
    <col min="11522" max="11522" width="3.5703125" customWidth="1"/>
    <col min="11523" max="11523" width="5.28515625" customWidth="1"/>
    <col min="11524" max="11524" width="4.42578125" customWidth="1"/>
    <col min="11525" max="11525" width="3" customWidth="1"/>
    <col min="11526" max="11526" width="13.7109375" customWidth="1"/>
    <col min="11529" max="11529" width="19.140625" customWidth="1"/>
    <col min="11530" max="11533" width="0" hidden="1" customWidth="1"/>
    <col min="11534" max="11534" width="11.42578125" customWidth="1"/>
    <col min="11535" max="11535" width="6.28515625" customWidth="1"/>
    <col min="11536" max="11538" width="6.42578125" customWidth="1"/>
    <col min="11778" max="11778" width="3.5703125" customWidth="1"/>
    <col min="11779" max="11779" width="5.28515625" customWidth="1"/>
    <col min="11780" max="11780" width="4.42578125" customWidth="1"/>
    <col min="11781" max="11781" width="3" customWidth="1"/>
    <col min="11782" max="11782" width="13.7109375" customWidth="1"/>
    <col min="11785" max="11785" width="19.140625" customWidth="1"/>
    <col min="11786" max="11789" width="0" hidden="1" customWidth="1"/>
    <col min="11790" max="11790" width="11.42578125" customWidth="1"/>
    <col min="11791" max="11791" width="6.28515625" customWidth="1"/>
    <col min="11792" max="11794" width="6.42578125" customWidth="1"/>
    <col min="12034" max="12034" width="3.5703125" customWidth="1"/>
    <col min="12035" max="12035" width="5.28515625" customWidth="1"/>
    <col min="12036" max="12036" width="4.42578125" customWidth="1"/>
    <col min="12037" max="12037" width="3" customWidth="1"/>
    <col min="12038" max="12038" width="13.7109375" customWidth="1"/>
    <col min="12041" max="12041" width="19.140625" customWidth="1"/>
    <col min="12042" max="12045" width="0" hidden="1" customWidth="1"/>
    <col min="12046" max="12046" width="11.42578125" customWidth="1"/>
    <col min="12047" max="12047" width="6.28515625" customWidth="1"/>
    <col min="12048" max="12050" width="6.42578125" customWidth="1"/>
    <col min="12290" max="12290" width="3.5703125" customWidth="1"/>
    <col min="12291" max="12291" width="5.28515625" customWidth="1"/>
    <col min="12292" max="12292" width="4.42578125" customWidth="1"/>
    <col min="12293" max="12293" width="3" customWidth="1"/>
    <col min="12294" max="12294" width="13.7109375" customWidth="1"/>
    <col min="12297" max="12297" width="19.140625" customWidth="1"/>
    <col min="12298" max="12301" width="0" hidden="1" customWidth="1"/>
    <col min="12302" max="12302" width="11.42578125" customWidth="1"/>
    <col min="12303" max="12303" width="6.28515625" customWidth="1"/>
    <col min="12304" max="12306" width="6.42578125" customWidth="1"/>
    <col min="12546" max="12546" width="3.5703125" customWidth="1"/>
    <col min="12547" max="12547" width="5.28515625" customWidth="1"/>
    <col min="12548" max="12548" width="4.42578125" customWidth="1"/>
    <col min="12549" max="12549" width="3" customWidth="1"/>
    <col min="12550" max="12550" width="13.7109375" customWidth="1"/>
    <col min="12553" max="12553" width="19.140625" customWidth="1"/>
    <col min="12554" max="12557" width="0" hidden="1" customWidth="1"/>
    <col min="12558" max="12558" width="11.42578125" customWidth="1"/>
    <col min="12559" max="12559" width="6.28515625" customWidth="1"/>
    <col min="12560" max="12562" width="6.42578125" customWidth="1"/>
    <col min="12802" max="12802" width="3.5703125" customWidth="1"/>
    <col min="12803" max="12803" width="5.28515625" customWidth="1"/>
    <col min="12804" max="12804" width="4.42578125" customWidth="1"/>
    <col min="12805" max="12805" width="3" customWidth="1"/>
    <col min="12806" max="12806" width="13.7109375" customWidth="1"/>
    <col min="12809" max="12809" width="19.140625" customWidth="1"/>
    <col min="12810" max="12813" width="0" hidden="1" customWidth="1"/>
    <col min="12814" max="12814" width="11.42578125" customWidth="1"/>
    <col min="12815" max="12815" width="6.28515625" customWidth="1"/>
    <col min="12816" max="12818" width="6.42578125" customWidth="1"/>
    <col min="13058" max="13058" width="3.5703125" customWidth="1"/>
    <col min="13059" max="13059" width="5.28515625" customWidth="1"/>
    <col min="13060" max="13060" width="4.42578125" customWidth="1"/>
    <col min="13061" max="13061" width="3" customWidth="1"/>
    <col min="13062" max="13062" width="13.7109375" customWidth="1"/>
    <col min="13065" max="13065" width="19.140625" customWidth="1"/>
    <col min="13066" max="13069" width="0" hidden="1" customWidth="1"/>
    <col min="13070" max="13070" width="11.42578125" customWidth="1"/>
    <col min="13071" max="13071" width="6.28515625" customWidth="1"/>
    <col min="13072" max="13074" width="6.42578125" customWidth="1"/>
    <col min="13314" max="13314" width="3.5703125" customWidth="1"/>
    <col min="13315" max="13315" width="5.28515625" customWidth="1"/>
    <col min="13316" max="13316" width="4.42578125" customWidth="1"/>
    <col min="13317" max="13317" width="3" customWidth="1"/>
    <col min="13318" max="13318" width="13.7109375" customWidth="1"/>
    <col min="13321" max="13321" width="19.140625" customWidth="1"/>
    <col min="13322" max="13325" width="0" hidden="1" customWidth="1"/>
    <col min="13326" max="13326" width="11.42578125" customWidth="1"/>
    <col min="13327" max="13327" width="6.28515625" customWidth="1"/>
    <col min="13328" max="13330" width="6.42578125" customWidth="1"/>
    <col min="13570" max="13570" width="3.5703125" customWidth="1"/>
    <col min="13571" max="13571" width="5.28515625" customWidth="1"/>
    <col min="13572" max="13572" width="4.42578125" customWidth="1"/>
    <col min="13573" max="13573" width="3" customWidth="1"/>
    <col min="13574" max="13574" width="13.7109375" customWidth="1"/>
    <col min="13577" max="13577" width="19.140625" customWidth="1"/>
    <col min="13578" max="13581" width="0" hidden="1" customWidth="1"/>
    <col min="13582" max="13582" width="11.42578125" customWidth="1"/>
    <col min="13583" max="13583" width="6.28515625" customWidth="1"/>
    <col min="13584" max="13586" width="6.42578125" customWidth="1"/>
    <col min="13826" max="13826" width="3.5703125" customWidth="1"/>
    <col min="13827" max="13827" width="5.28515625" customWidth="1"/>
    <col min="13828" max="13828" width="4.42578125" customWidth="1"/>
    <col min="13829" max="13829" width="3" customWidth="1"/>
    <col min="13830" max="13830" width="13.7109375" customWidth="1"/>
    <col min="13833" max="13833" width="19.140625" customWidth="1"/>
    <col min="13834" max="13837" width="0" hidden="1" customWidth="1"/>
    <col min="13838" max="13838" width="11.42578125" customWidth="1"/>
    <col min="13839" max="13839" width="6.28515625" customWidth="1"/>
    <col min="13840" max="13842" width="6.42578125" customWidth="1"/>
    <col min="14082" max="14082" width="3.5703125" customWidth="1"/>
    <col min="14083" max="14083" width="5.28515625" customWidth="1"/>
    <col min="14084" max="14084" width="4.42578125" customWidth="1"/>
    <col min="14085" max="14085" width="3" customWidth="1"/>
    <col min="14086" max="14086" width="13.7109375" customWidth="1"/>
    <col min="14089" max="14089" width="19.140625" customWidth="1"/>
    <col min="14090" max="14093" width="0" hidden="1" customWidth="1"/>
    <col min="14094" max="14094" width="11.42578125" customWidth="1"/>
    <col min="14095" max="14095" width="6.28515625" customWidth="1"/>
    <col min="14096" max="14098" width="6.42578125" customWidth="1"/>
    <col min="14338" max="14338" width="3.5703125" customWidth="1"/>
    <col min="14339" max="14339" width="5.28515625" customWidth="1"/>
    <col min="14340" max="14340" width="4.42578125" customWidth="1"/>
    <col min="14341" max="14341" width="3" customWidth="1"/>
    <col min="14342" max="14342" width="13.7109375" customWidth="1"/>
    <col min="14345" max="14345" width="19.140625" customWidth="1"/>
    <col min="14346" max="14349" width="0" hidden="1" customWidth="1"/>
    <col min="14350" max="14350" width="11.42578125" customWidth="1"/>
    <col min="14351" max="14351" width="6.28515625" customWidth="1"/>
    <col min="14352" max="14354" width="6.42578125" customWidth="1"/>
    <col min="14594" max="14594" width="3.5703125" customWidth="1"/>
    <col min="14595" max="14595" width="5.28515625" customWidth="1"/>
    <col min="14596" max="14596" width="4.42578125" customWidth="1"/>
    <col min="14597" max="14597" width="3" customWidth="1"/>
    <col min="14598" max="14598" width="13.7109375" customWidth="1"/>
    <col min="14601" max="14601" width="19.140625" customWidth="1"/>
    <col min="14602" max="14605" width="0" hidden="1" customWidth="1"/>
    <col min="14606" max="14606" width="11.42578125" customWidth="1"/>
    <col min="14607" max="14607" width="6.28515625" customWidth="1"/>
    <col min="14608" max="14610" width="6.42578125" customWidth="1"/>
    <col min="14850" max="14850" width="3.5703125" customWidth="1"/>
    <col min="14851" max="14851" width="5.28515625" customWidth="1"/>
    <col min="14852" max="14852" width="4.42578125" customWidth="1"/>
    <col min="14853" max="14853" width="3" customWidth="1"/>
    <col min="14854" max="14854" width="13.7109375" customWidth="1"/>
    <col min="14857" max="14857" width="19.140625" customWidth="1"/>
    <col min="14858" max="14861" width="0" hidden="1" customWidth="1"/>
    <col min="14862" max="14862" width="11.42578125" customWidth="1"/>
    <col min="14863" max="14863" width="6.28515625" customWidth="1"/>
    <col min="14864" max="14866" width="6.42578125" customWidth="1"/>
    <col min="15106" max="15106" width="3.5703125" customWidth="1"/>
    <col min="15107" max="15107" width="5.28515625" customWidth="1"/>
    <col min="15108" max="15108" width="4.42578125" customWidth="1"/>
    <col min="15109" max="15109" width="3" customWidth="1"/>
    <col min="15110" max="15110" width="13.7109375" customWidth="1"/>
    <col min="15113" max="15113" width="19.140625" customWidth="1"/>
    <col min="15114" max="15117" width="0" hidden="1" customWidth="1"/>
    <col min="15118" max="15118" width="11.42578125" customWidth="1"/>
    <col min="15119" max="15119" width="6.28515625" customWidth="1"/>
    <col min="15120" max="15122" width="6.42578125" customWidth="1"/>
    <col min="15362" max="15362" width="3.5703125" customWidth="1"/>
    <col min="15363" max="15363" width="5.28515625" customWidth="1"/>
    <col min="15364" max="15364" width="4.42578125" customWidth="1"/>
    <col min="15365" max="15365" width="3" customWidth="1"/>
    <col min="15366" max="15366" width="13.7109375" customWidth="1"/>
    <col min="15369" max="15369" width="19.140625" customWidth="1"/>
    <col min="15370" max="15373" width="0" hidden="1" customWidth="1"/>
    <col min="15374" max="15374" width="11.42578125" customWidth="1"/>
    <col min="15375" max="15375" width="6.28515625" customWidth="1"/>
    <col min="15376" max="15378" width="6.42578125" customWidth="1"/>
    <col min="15618" max="15618" width="3.5703125" customWidth="1"/>
    <col min="15619" max="15619" width="5.28515625" customWidth="1"/>
    <col min="15620" max="15620" width="4.42578125" customWidth="1"/>
    <col min="15621" max="15621" width="3" customWidth="1"/>
    <col min="15622" max="15622" width="13.7109375" customWidth="1"/>
    <col min="15625" max="15625" width="19.140625" customWidth="1"/>
    <col min="15626" max="15629" width="0" hidden="1" customWidth="1"/>
    <col min="15630" max="15630" width="11.42578125" customWidth="1"/>
    <col min="15631" max="15631" width="6.28515625" customWidth="1"/>
    <col min="15632" max="15634" width="6.42578125" customWidth="1"/>
    <col min="15874" max="15874" width="3.5703125" customWidth="1"/>
    <col min="15875" max="15875" width="5.28515625" customWidth="1"/>
    <col min="15876" max="15876" width="4.42578125" customWidth="1"/>
    <col min="15877" max="15877" width="3" customWidth="1"/>
    <col min="15878" max="15878" width="13.7109375" customWidth="1"/>
    <col min="15881" max="15881" width="19.140625" customWidth="1"/>
    <col min="15882" max="15885" width="0" hidden="1" customWidth="1"/>
    <col min="15886" max="15886" width="11.42578125" customWidth="1"/>
    <col min="15887" max="15887" width="6.28515625" customWidth="1"/>
    <col min="15888" max="15890" width="6.42578125" customWidth="1"/>
    <col min="16130" max="16130" width="3.5703125" customWidth="1"/>
    <col min="16131" max="16131" width="5.28515625" customWidth="1"/>
    <col min="16132" max="16132" width="4.42578125" customWidth="1"/>
    <col min="16133" max="16133" width="3" customWidth="1"/>
    <col min="16134" max="16134" width="13.7109375" customWidth="1"/>
    <col min="16137" max="16137" width="19.140625" customWidth="1"/>
    <col min="16138" max="16141" width="0" hidden="1" customWidth="1"/>
    <col min="16142" max="16142" width="11.42578125" customWidth="1"/>
    <col min="16143" max="16143" width="6.28515625" customWidth="1"/>
    <col min="16144" max="16146" width="6.42578125" customWidth="1"/>
  </cols>
  <sheetData>
    <row r="2" spans="2:17" x14ac:dyDescent="0.25">
      <c r="B2" s="778"/>
      <c r="C2" s="778"/>
      <c r="D2" s="778"/>
      <c r="E2" s="778"/>
      <c r="F2" s="779" t="s">
        <v>149</v>
      </c>
      <c r="G2" s="779"/>
      <c r="H2" s="779"/>
      <c r="I2" s="779"/>
      <c r="J2" s="779"/>
      <c r="K2" s="779"/>
      <c r="L2" s="779"/>
      <c r="M2" s="779"/>
      <c r="N2" s="779"/>
      <c r="O2" s="779"/>
      <c r="P2" s="779"/>
      <c r="Q2" s="779"/>
    </row>
    <row r="3" spans="2:17" x14ac:dyDescent="0.25">
      <c r="B3" s="778"/>
      <c r="C3" s="778"/>
      <c r="D3" s="778"/>
      <c r="E3" s="778"/>
      <c r="F3" s="779" t="s">
        <v>150</v>
      </c>
      <c r="G3" s="779"/>
      <c r="H3" s="779"/>
      <c r="I3" s="779"/>
      <c r="J3" s="779"/>
      <c r="K3" s="779"/>
      <c r="L3" s="779"/>
      <c r="M3" s="779"/>
      <c r="N3" s="779"/>
      <c r="O3" s="779"/>
      <c r="P3" s="779"/>
      <c r="Q3" s="779"/>
    </row>
    <row r="4" spans="2:17" x14ac:dyDescent="0.25">
      <c r="B4" s="778"/>
      <c r="C4" s="778"/>
      <c r="D4" s="778"/>
      <c r="E4" s="778"/>
      <c r="F4" s="780" t="s">
        <v>190</v>
      </c>
      <c r="G4" s="780"/>
      <c r="H4" s="780"/>
      <c r="I4" s="780"/>
      <c r="J4" s="780"/>
      <c r="K4" s="780"/>
      <c r="L4" s="780"/>
      <c r="M4" s="780"/>
      <c r="N4" s="780"/>
      <c r="O4" s="780"/>
      <c r="P4" s="779"/>
      <c r="Q4" s="779"/>
    </row>
    <row r="5" spans="2:17" x14ac:dyDescent="0.25">
      <c r="B5" s="778"/>
      <c r="C5" s="778"/>
      <c r="D5" s="778"/>
      <c r="E5" s="778"/>
      <c r="F5" s="781" t="s">
        <v>191</v>
      </c>
      <c r="G5" s="782"/>
      <c r="H5" s="782"/>
      <c r="I5" s="782"/>
      <c r="J5" s="782"/>
      <c r="K5" s="782"/>
      <c r="L5" s="782"/>
      <c r="M5" s="783"/>
      <c r="N5" s="784" t="s">
        <v>192</v>
      </c>
      <c r="O5" s="785"/>
      <c r="P5" s="779"/>
      <c r="Q5" s="779"/>
    </row>
    <row r="6" spans="2:17" x14ac:dyDescent="0.25">
      <c r="B6" s="778"/>
      <c r="C6" s="778"/>
      <c r="D6" s="778"/>
      <c r="E6" s="778"/>
      <c r="F6" s="786" t="s">
        <v>193</v>
      </c>
      <c r="G6" s="786"/>
      <c r="H6" s="786"/>
      <c r="I6" s="786"/>
      <c r="J6" s="786"/>
      <c r="K6" s="786"/>
      <c r="L6" s="786"/>
      <c r="M6" s="786"/>
      <c r="N6" s="787" t="s">
        <v>173</v>
      </c>
      <c r="O6" s="788"/>
      <c r="P6" s="779"/>
      <c r="Q6" s="779"/>
    </row>
    <row r="7" spans="2:17" x14ac:dyDescent="0.25">
      <c r="B7" s="776" t="s">
        <v>194</v>
      </c>
      <c r="C7" s="776"/>
      <c r="D7" s="776"/>
      <c r="E7" s="776"/>
      <c r="F7" s="776"/>
      <c r="G7" s="776"/>
      <c r="H7" s="776"/>
      <c r="I7" s="776"/>
      <c r="J7" s="776"/>
      <c r="K7" s="776"/>
      <c r="L7" s="776"/>
      <c r="M7" s="776"/>
      <c r="N7" s="776"/>
      <c r="O7" s="776"/>
      <c r="P7" s="776"/>
      <c r="Q7" s="776"/>
    </row>
    <row r="8" spans="2:17" x14ac:dyDescent="0.25">
      <c r="B8" s="774" t="s">
        <v>71</v>
      </c>
      <c r="C8" s="774"/>
      <c r="D8" s="774"/>
      <c r="E8" s="774"/>
      <c r="F8" s="777" t="s">
        <v>195</v>
      </c>
      <c r="G8" s="774" t="s">
        <v>21</v>
      </c>
      <c r="H8" s="774"/>
      <c r="I8" s="777" t="s">
        <v>196</v>
      </c>
      <c r="J8" s="777"/>
      <c r="K8" s="777"/>
      <c r="L8" s="777"/>
      <c r="M8" s="777"/>
      <c r="N8" s="777"/>
      <c r="O8" s="777"/>
      <c r="P8" s="777"/>
      <c r="Q8" s="777"/>
    </row>
    <row r="9" spans="2:17" x14ac:dyDescent="0.25">
      <c r="B9" s="774"/>
      <c r="C9" s="774"/>
      <c r="D9" s="774"/>
      <c r="E9" s="774"/>
      <c r="F9" s="777"/>
      <c r="G9" s="774"/>
      <c r="H9" s="774"/>
      <c r="I9" s="777"/>
      <c r="J9" s="777"/>
      <c r="K9" s="777"/>
      <c r="L9" s="777"/>
      <c r="M9" s="777"/>
      <c r="N9" s="777"/>
      <c r="O9" s="777"/>
      <c r="P9" s="777"/>
      <c r="Q9" s="777"/>
    </row>
    <row r="10" spans="2:17" ht="33" customHeight="1" x14ac:dyDescent="0.25">
      <c r="B10" s="766">
        <v>43131</v>
      </c>
      <c r="C10" s="767"/>
      <c r="D10" s="767"/>
      <c r="E10" s="768"/>
      <c r="F10" s="284" t="s">
        <v>976</v>
      </c>
      <c r="G10" s="771" t="s">
        <v>977</v>
      </c>
      <c r="H10" s="772"/>
      <c r="I10" s="763"/>
      <c r="J10" s="764"/>
      <c r="K10" s="764"/>
      <c r="L10" s="764"/>
      <c r="M10" s="764"/>
      <c r="N10" s="764"/>
      <c r="O10" s="764"/>
      <c r="P10" s="764"/>
      <c r="Q10" s="765"/>
    </row>
    <row r="11" spans="2:17" ht="36" customHeight="1" x14ac:dyDescent="0.25">
      <c r="B11" s="769"/>
      <c r="C11" s="770"/>
      <c r="D11" s="770"/>
      <c r="E11" s="770"/>
      <c r="F11" s="271"/>
      <c r="G11" s="773"/>
      <c r="H11" s="773"/>
      <c r="I11" s="763"/>
      <c r="J11" s="764"/>
      <c r="K11" s="764"/>
      <c r="L11" s="764"/>
      <c r="M11" s="764"/>
      <c r="N11" s="764"/>
      <c r="O11" s="764"/>
      <c r="P11" s="764"/>
      <c r="Q11" s="765"/>
    </row>
    <row r="12" spans="2:17" ht="72" customHeight="1" x14ac:dyDescent="0.25">
      <c r="B12" s="769"/>
      <c r="C12" s="770"/>
      <c r="D12" s="770"/>
      <c r="E12" s="770"/>
      <c r="F12" s="271"/>
      <c r="G12" s="773"/>
      <c r="H12" s="773"/>
      <c r="I12" s="763"/>
      <c r="J12" s="764"/>
      <c r="K12" s="764"/>
      <c r="L12" s="764"/>
      <c r="M12" s="764"/>
      <c r="N12" s="764"/>
      <c r="O12" s="764"/>
      <c r="P12" s="764"/>
      <c r="Q12" s="765"/>
    </row>
    <row r="13" spans="2:17" ht="43.5" customHeight="1" x14ac:dyDescent="0.25">
      <c r="B13" s="769"/>
      <c r="C13" s="770"/>
      <c r="D13" s="770"/>
      <c r="E13" s="770"/>
      <c r="F13" s="271"/>
      <c r="G13" s="773"/>
      <c r="H13" s="773"/>
      <c r="I13" s="775"/>
      <c r="J13" s="775"/>
      <c r="K13" s="775"/>
      <c r="L13" s="775"/>
      <c r="M13" s="775"/>
      <c r="N13" s="775"/>
      <c r="O13" s="775"/>
      <c r="P13" s="775"/>
      <c r="Q13" s="775"/>
    </row>
    <row r="14" spans="2:17" ht="58.5" customHeight="1" x14ac:dyDescent="0.25">
      <c r="B14" s="769"/>
      <c r="C14" s="770"/>
      <c r="D14" s="770"/>
      <c r="E14" s="770"/>
      <c r="F14" s="271"/>
      <c r="G14" s="773"/>
      <c r="H14" s="773"/>
      <c r="I14" s="775"/>
      <c r="J14" s="775"/>
      <c r="K14" s="775"/>
      <c r="L14" s="775"/>
      <c r="M14" s="775"/>
      <c r="N14" s="775"/>
      <c r="O14" s="775"/>
      <c r="P14" s="775"/>
      <c r="Q14" s="775"/>
    </row>
    <row r="15" spans="2:17" ht="30" customHeight="1" x14ac:dyDescent="0.25">
      <c r="B15" s="769"/>
      <c r="C15" s="770"/>
      <c r="D15" s="770"/>
      <c r="E15" s="770"/>
      <c r="F15" s="271"/>
      <c r="G15" s="773"/>
      <c r="H15" s="773"/>
      <c r="I15" s="775"/>
      <c r="J15" s="775"/>
      <c r="K15" s="775"/>
      <c r="L15" s="775"/>
      <c r="M15" s="775"/>
      <c r="N15" s="775"/>
      <c r="O15" s="775"/>
      <c r="P15" s="775"/>
      <c r="Q15" s="775"/>
    </row>
    <row r="16" spans="2:17" ht="57" customHeight="1" x14ac:dyDescent="0.25">
      <c r="B16" s="769"/>
      <c r="C16" s="770"/>
      <c r="D16" s="770"/>
      <c r="E16" s="770"/>
      <c r="F16" s="311"/>
      <c r="G16" s="773"/>
      <c r="H16" s="773"/>
      <c r="I16" s="775"/>
      <c r="J16" s="775"/>
      <c r="K16" s="775"/>
      <c r="L16" s="775"/>
      <c r="M16" s="775"/>
      <c r="N16" s="775"/>
      <c r="O16" s="775"/>
      <c r="P16" s="775"/>
      <c r="Q16" s="775"/>
    </row>
    <row r="17" spans="2:17" x14ac:dyDescent="0.25">
      <c r="B17" s="775"/>
      <c r="C17" s="775"/>
      <c r="D17" s="775"/>
      <c r="E17" s="775"/>
      <c r="F17" s="272"/>
      <c r="G17" s="775"/>
      <c r="H17" s="775"/>
      <c r="I17" s="775"/>
      <c r="J17" s="775"/>
      <c r="K17" s="775"/>
      <c r="L17" s="775"/>
      <c r="M17" s="775"/>
      <c r="N17" s="775"/>
      <c r="O17" s="775"/>
      <c r="P17" s="775"/>
      <c r="Q17" s="775"/>
    </row>
    <row r="18" spans="2:17" x14ac:dyDescent="0.25">
      <c r="B18" s="775"/>
      <c r="C18" s="775"/>
      <c r="D18" s="775"/>
      <c r="E18" s="775"/>
      <c r="F18" s="272"/>
      <c r="G18" s="775"/>
      <c r="H18" s="775"/>
      <c r="I18" s="775"/>
      <c r="J18" s="775"/>
      <c r="K18" s="775"/>
      <c r="L18" s="775"/>
      <c r="M18" s="775"/>
      <c r="N18" s="775"/>
      <c r="O18" s="775"/>
      <c r="P18" s="775"/>
      <c r="Q18" s="775"/>
    </row>
    <row r="19" spans="2:17" x14ac:dyDescent="0.25">
      <c r="B19" s="775"/>
      <c r="C19" s="775"/>
      <c r="D19" s="775"/>
      <c r="E19" s="775"/>
      <c r="F19" s="272"/>
      <c r="G19" s="775"/>
      <c r="H19" s="775"/>
      <c r="I19" s="775"/>
      <c r="J19" s="775"/>
      <c r="K19" s="775"/>
      <c r="L19" s="775"/>
      <c r="M19" s="775"/>
      <c r="N19" s="775"/>
      <c r="O19" s="775"/>
      <c r="P19" s="775"/>
      <c r="Q19" s="775"/>
    </row>
    <row r="20" spans="2:17" x14ac:dyDescent="0.25">
      <c r="B20" s="774"/>
      <c r="C20" s="774"/>
      <c r="D20" s="774"/>
      <c r="E20" s="774"/>
      <c r="F20" s="94"/>
      <c r="G20" s="774"/>
      <c r="H20" s="774"/>
      <c r="I20" s="774"/>
      <c r="J20" s="774"/>
      <c r="K20" s="774"/>
      <c r="L20" s="774"/>
      <c r="M20" s="774"/>
      <c r="N20" s="774"/>
      <c r="O20" s="774"/>
      <c r="P20" s="774"/>
      <c r="Q20" s="774"/>
    </row>
    <row r="21" spans="2:17" x14ac:dyDescent="0.25">
      <c r="B21" s="774"/>
      <c r="C21" s="774"/>
      <c r="D21" s="774"/>
      <c r="E21" s="774"/>
      <c r="F21" s="94"/>
      <c r="G21" s="774"/>
      <c r="H21" s="774"/>
      <c r="I21" s="774"/>
      <c r="J21" s="774"/>
      <c r="K21" s="774"/>
      <c r="L21" s="774"/>
      <c r="M21" s="774"/>
      <c r="N21" s="774"/>
      <c r="O21" s="774"/>
      <c r="P21" s="774"/>
      <c r="Q21" s="774"/>
    </row>
    <row r="22" spans="2:17" x14ac:dyDescent="0.25">
      <c r="B22" s="774"/>
      <c r="C22" s="774"/>
      <c r="D22" s="774"/>
      <c r="E22" s="774"/>
      <c r="F22" s="94"/>
      <c r="G22" s="774"/>
      <c r="H22" s="774"/>
      <c r="I22" s="774"/>
      <c r="J22" s="774"/>
      <c r="K22" s="774"/>
      <c r="L22" s="774"/>
      <c r="M22" s="774"/>
      <c r="N22" s="774"/>
      <c r="O22" s="774"/>
      <c r="P22" s="774"/>
      <c r="Q22" s="774"/>
    </row>
    <row r="23" spans="2:17" x14ac:dyDescent="0.25">
      <c r="B23" s="774"/>
      <c r="C23" s="774"/>
      <c r="D23" s="774"/>
      <c r="E23" s="774"/>
      <c r="F23" s="94"/>
      <c r="G23" s="774"/>
      <c r="H23" s="774"/>
      <c r="I23" s="774"/>
      <c r="J23" s="774"/>
      <c r="K23" s="774"/>
      <c r="L23" s="774"/>
      <c r="M23" s="774"/>
      <c r="N23" s="774"/>
      <c r="O23" s="774"/>
      <c r="P23" s="774"/>
      <c r="Q23" s="774"/>
    </row>
    <row r="24" spans="2:17" x14ac:dyDescent="0.25">
      <c r="B24" s="774"/>
      <c r="C24" s="774"/>
      <c r="D24" s="774"/>
      <c r="E24" s="774"/>
      <c r="F24" s="94"/>
      <c r="G24" s="774"/>
      <c r="H24" s="774"/>
      <c r="I24" s="774"/>
      <c r="J24" s="774"/>
      <c r="K24" s="774"/>
      <c r="L24" s="774"/>
      <c r="M24" s="774"/>
      <c r="N24" s="774"/>
      <c r="O24" s="774"/>
      <c r="P24" s="774"/>
      <c r="Q24" s="774"/>
    </row>
    <row r="25" spans="2:17" x14ac:dyDescent="0.25">
      <c r="B25" s="774"/>
      <c r="C25" s="774"/>
      <c r="D25" s="774"/>
      <c r="E25" s="774"/>
      <c r="F25" s="94"/>
      <c r="G25" s="774"/>
      <c r="H25" s="774"/>
      <c r="I25" s="774"/>
      <c r="J25" s="774"/>
      <c r="K25" s="774"/>
      <c r="L25" s="774"/>
      <c r="M25" s="774"/>
      <c r="N25" s="774"/>
      <c r="O25" s="774"/>
      <c r="P25" s="774"/>
      <c r="Q25" s="774"/>
    </row>
    <row r="26" spans="2:17" x14ac:dyDescent="0.25">
      <c r="B26" s="774"/>
      <c r="C26" s="774"/>
      <c r="D26" s="774"/>
      <c r="E26" s="774"/>
      <c r="F26" s="94"/>
      <c r="G26" s="774"/>
      <c r="H26" s="774"/>
      <c r="I26" s="774"/>
      <c r="J26" s="774"/>
      <c r="K26" s="774"/>
      <c r="L26" s="774"/>
      <c r="M26" s="774"/>
      <c r="N26" s="774"/>
      <c r="O26" s="774"/>
      <c r="P26" s="774"/>
      <c r="Q26" s="774"/>
    </row>
    <row r="27" spans="2:17" x14ac:dyDescent="0.25">
      <c r="B27" s="774"/>
      <c r="C27" s="774"/>
      <c r="D27" s="774"/>
      <c r="E27" s="774"/>
      <c r="F27" s="94"/>
      <c r="G27" s="774"/>
      <c r="H27" s="774"/>
      <c r="I27" s="774"/>
      <c r="J27" s="774"/>
      <c r="K27" s="774"/>
      <c r="L27" s="774"/>
      <c r="M27" s="774"/>
      <c r="N27" s="774"/>
      <c r="O27" s="774"/>
      <c r="P27" s="774"/>
      <c r="Q27" s="774"/>
    </row>
    <row r="28" spans="2:17" x14ac:dyDescent="0.25">
      <c r="B28" s="774"/>
      <c r="C28" s="774"/>
      <c r="D28" s="774"/>
      <c r="E28" s="774"/>
      <c r="F28" s="94"/>
      <c r="G28" s="774"/>
      <c r="H28" s="774"/>
      <c r="I28" s="774"/>
      <c r="J28" s="774"/>
      <c r="K28" s="774"/>
      <c r="L28" s="774"/>
      <c r="M28" s="774"/>
      <c r="N28" s="774"/>
      <c r="O28" s="774"/>
      <c r="P28" s="774"/>
      <c r="Q28" s="774"/>
    </row>
    <row r="29" spans="2:17" x14ac:dyDescent="0.25">
      <c r="B29" s="774"/>
      <c r="C29" s="774"/>
      <c r="D29" s="774"/>
      <c r="E29" s="774"/>
      <c r="F29" s="94"/>
      <c r="G29" s="774"/>
      <c r="H29" s="774"/>
      <c r="I29" s="774"/>
      <c r="J29" s="774"/>
      <c r="K29" s="774"/>
      <c r="L29" s="774"/>
      <c r="M29" s="774"/>
      <c r="N29" s="774"/>
      <c r="O29" s="774"/>
      <c r="P29" s="774"/>
      <c r="Q29" s="774"/>
    </row>
  </sheetData>
  <mergeCells count="74">
    <mergeCell ref="B7:Q7"/>
    <mergeCell ref="B8:E9"/>
    <mergeCell ref="F8:F9"/>
    <mergeCell ref="G8:H9"/>
    <mergeCell ref="B2:E6"/>
    <mergeCell ref="F2:O2"/>
    <mergeCell ref="P2:Q6"/>
    <mergeCell ref="F3:O3"/>
    <mergeCell ref="F4:O4"/>
    <mergeCell ref="F5:M5"/>
    <mergeCell ref="N5:O5"/>
    <mergeCell ref="F6:M6"/>
    <mergeCell ref="N6:O6"/>
    <mergeCell ref="I8:Q9"/>
    <mergeCell ref="B13:E13"/>
    <mergeCell ref="G13:H13"/>
    <mergeCell ref="I13:Q13"/>
    <mergeCell ref="B16:E16"/>
    <mergeCell ref="G16:H16"/>
    <mergeCell ref="I16:Q16"/>
    <mergeCell ref="B14:E14"/>
    <mergeCell ref="G14:H14"/>
    <mergeCell ref="I14:Q14"/>
    <mergeCell ref="B15:E15"/>
    <mergeCell ref="G15:H15"/>
    <mergeCell ref="I15:Q15"/>
    <mergeCell ref="B17:E17"/>
    <mergeCell ref="G17:H17"/>
    <mergeCell ref="I17:Q17"/>
    <mergeCell ref="B18:E18"/>
    <mergeCell ref="G18:H18"/>
    <mergeCell ref="I18:Q18"/>
    <mergeCell ref="B19:E19"/>
    <mergeCell ref="G19:H19"/>
    <mergeCell ref="I19:Q19"/>
    <mergeCell ref="B20:E20"/>
    <mergeCell ref="G20:H20"/>
    <mergeCell ref="I20:Q20"/>
    <mergeCell ref="B21:E21"/>
    <mergeCell ref="G21:H21"/>
    <mergeCell ref="I21:Q21"/>
    <mergeCell ref="B22:E22"/>
    <mergeCell ref="G22:H22"/>
    <mergeCell ref="I22:Q22"/>
    <mergeCell ref="B23:E23"/>
    <mergeCell ref="G23:H23"/>
    <mergeCell ref="I23:Q23"/>
    <mergeCell ref="B24:E24"/>
    <mergeCell ref="G24:H24"/>
    <mergeCell ref="I24:Q24"/>
    <mergeCell ref="B25:E25"/>
    <mergeCell ref="G25:H25"/>
    <mergeCell ref="I25:Q25"/>
    <mergeCell ref="B26:E26"/>
    <mergeCell ref="G26:H26"/>
    <mergeCell ref="I26:Q26"/>
    <mergeCell ref="B29:E29"/>
    <mergeCell ref="G29:H29"/>
    <mergeCell ref="I29:Q29"/>
    <mergeCell ref="B27:E27"/>
    <mergeCell ref="G27:H27"/>
    <mergeCell ref="I27:Q27"/>
    <mergeCell ref="B28:E28"/>
    <mergeCell ref="G28:H28"/>
    <mergeCell ref="I28:Q28"/>
    <mergeCell ref="I10:Q10"/>
    <mergeCell ref="I11:Q11"/>
    <mergeCell ref="I12:Q12"/>
    <mergeCell ref="B10:E10"/>
    <mergeCell ref="B11:E11"/>
    <mergeCell ref="B12:E12"/>
    <mergeCell ref="G10:H10"/>
    <mergeCell ref="G11:H11"/>
    <mergeCell ref="G12:H1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O271"/>
  <sheetViews>
    <sheetView tabSelected="1" view="pageBreakPreview" topLeftCell="A5" zoomScale="60" zoomScaleNormal="60" workbookViewId="0">
      <pane xSplit="3" ySplit="11" topLeftCell="E16" activePane="bottomRight" state="frozen"/>
      <selection activeCell="A5" sqref="A5"/>
      <selection pane="topRight" activeCell="D5" sqref="D5"/>
      <selection pane="bottomLeft" activeCell="A16" sqref="A16"/>
      <selection pane="bottomRight" activeCell="F7" sqref="F7:Z7"/>
    </sheetView>
  </sheetViews>
  <sheetFormatPr baseColWidth="10" defaultRowHeight="20.25" customHeight="1" x14ac:dyDescent="0.2"/>
  <cols>
    <col min="1" max="1" width="7.85546875" style="22" customWidth="1"/>
    <col min="2" max="2" width="20.28515625" style="22" customWidth="1"/>
    <col min="3" max="3" width="6.7109375" style="22" customWidth="1"/>
    <col min="4" max="4" width="18.5703125" style="22" customWidth="1"/>
    <col min="5" max="5" width="21.140625" style="22" customWidth="1"/>
    <col min="6" max="6" width="26.140625" style="22" customWidth="1"/>
    <col min="7" max="7" width="17.7109375" style="22" customWidth="1"/>
    <col min="8" max="8" width="26.7109375" style="22" customWidth="1"/>
    <col min="9" max="9" width="17.5703125" style="22" customWidth="1"/>
    <col min="10" max="10" width="21.7109375" style="22" customWidth="1"/>
    <col min="11" max="11" width="6.85546875" style="22" hidden="1" customWidth="1"/>
    <col min="12" max="12" width="12.85546875" style="22" hidden="1" customWidth="1"/>
    <col min="13" max="13" width="20.85546875" style="22" hidden="1" customWidth="1"/>
    <col min="14" max="14" width="15.42578125" style="22" customWidth="1"/>
    <col min="15" max="15" width="32.42578125" style="22" customWidth="1"/>
    <col min="16" max="16" width="14.5703125" style="22" customWidth="1"/>
    <col min="17" max="17" width="15.85546875" style="22" customWidth="1"/>
    <col min="18" max="18" width="22.28515625" style="22" customWidth="1"/>
    <col min="19" max="19" width="16" style="22" customWidth="1"/>
    <col min="20" max="20" width="14" style="22" customWidth="1"/>
    <col min="21" max="21" width="34" style="22" customWidth="1"/>
    <col min="22" max="22" width="19.42578125" style="22" customWidth="1"/>
    <col min="23" max="23" width="15.85546875" style="22" customWidth="1"/>
    <col min="24" max="24" width="26.42578125" style="22" customWidth="1"/>
    <col min="25" max="25" width="12.5703125" style="22" hidden="1" customWidth="1"/>
    <col min="26" max="26" width="40.42578125" style="22" hidden="1" customWidth="1"/>
    <col min="27" max="27" width="17.42578125" style="22" hidden="1" customWidth="1"/>
    <col min="28" max="28" width="19" style="22" hidden="1" customWidth="1"/>
    <col min="29" max="29" width="15.140625" style="22" hidden="1" customWidth="1"/>
    <col min="30" max="30" width="83.28515625" style="22" hidden="1" customWidth="1"/>
    <col min="31" max="31" width="14.140625" style="22" hidden="1" customWidth="1"/>
    <col min="32" max="32" width="24" style="22" hidden="1" customWidth="1"/>
    <col min="33" max="33" width="15.28515625" style="22" hidden="1" customWidth="1"/>
    <col min="34" max="34" width="19.42578125" style="22" hidden="1" customWidth="1"/>
    <col min="35" max="35" width="13.85546875" style="22" hidden="1" customWidth="1"/>
    <col min="36" max="36" width="17.140625" style="22" hidden="1" customWidth="1"/>
    <col min="37" max="37" width="90.140625" style="22" hidden="1" customWidth="1"/>
    <col min="38" max="38" width="130.42578125" style="22" hidden="1" customWidth="1"/>
    <col min="39" max="39" width="18.140625" style="22" hidden="1" customWidth="1"/>
    <col min="40" max="40" width="11.42578125" style="22"/>
    <col min="41" max="41" width="0" style="22" hidden="1" customWidth="1"/>
    <col min="42" max="42" width="12.85546875" style="22" hidden="1" customWidth="1"/>
    <col min="43" max="43" width="0" style="22" hidden="1" customWidth="1"/>
    <col min="44" max="44" width="13" style="22" hidden="1" customWidth="1"/>
    <col min="45" max="45" width="0" style="22" hidden="1" customWidth="1"/>
    <col min="46" max="46" width="12.7109375" style="22" hidden="1" customWidth="1"/>
    <col min="47" max="52" width="0" style="22" hidden="1" customWidth="1"/>
    <col min="53" max="53" width="8.5703125" style="22" hidden="1" customWidth="1"/>
    <col min="54" max="54" width="23.140625" style="22" hidden="1" customWidth="1"/>
    <col min="55" max="63" width="0" style="22" hidden="1" customWidth="1"/>
    <col min="64" max="64" width="23.140625" style="22" hidden="1" customWidth="1"/>
    <col min="65" max="65" width="11.42578125" style="22"/>
    <col min="66" max="66" width="19.42578125" style="22" customWidth="1"/>
    <col min="67" max="67" width="12.7109375" style="22" bestFit="1" customWidth="1"/>
    <col min="68" max="68" width="11.42578125" style="22"/>
    <col min="69" max="69" width="15.5703125" style="22" customWidth="1"/>
    <col min="70" max="16384" width="11.42578125" style="22"/>
  </cols>
  <sheetData>
    <row r="1" spans="1:145" ht="39.75" hidden="1" customHeight="1" x14ac:dyDescent="0.2">
      <c r="A1" s="28"/>
      <c r="B1" s="28"/>
      <c r="C1" s="28"/>
      <c r="D1" s="28"/>
      <c r="E1" s="28"/>
      <c r="F1" s="28"/>
      <c r="G1" s="28"/>
      <c r="H1" s="28"/>
      <c r="I1" s="28"/>
      <c r="J1" s="28"/>
      <c r="K1" s="28"/>
      <c r="L1" s="28"/>
      <c r="M1" s="28"/>
      <c r="N1" s="28"/>
      <c r="O1" s="28"/>
      <c r="P1" s="28"/>
      <c r="Q1" s="28"/>
      <c r="R1" s="28"/>
      <c r="S1" s="28"/>
      <c r="T1" s="28"/>
      <c r="U1" s="28"/>
      <c r="V1" s="28"/>
      <c r="W1" s="28"/>
      <c r="X1" s="28"/>
      <c r="Y1" s="1689"/>
      <c r="Z1" s="1689"/>
      <c r="AA1" s="1689"/>
      <c r="AB1" s="1689"/>
      <c r="AC1" s="1689"/>
      <c r="AD1" s="1689"/>
      <c r="AE1" s="1689"/>
      <c r="AF1" s="1689"/>
      <c r="AG1" s="1689"/>
      <c r="AH1" s="1689"/>
      <c r="AI1" s="1689"/>
      <c r="AJ1" s="1689"/>
      <c r="AK1" s="1689"/>
      <c r="AL1" s="28"/>
      <c r="AM1" s="28"/>
    </row>
    <row r="2" spans="1:145" ht="21.75" hidden="1" customHeight="1" x14ac:dyDescent="0.2">
      <c r="A2" s="28"/>
      <c r="B2" s="28"/>
      <c r="C2" s="28"/>
      <c r="D2" s="28"/>
      <c r="E2" s="28"/>
      <c r="F2" s="28"/>
      <c r="G2" s="28"/>
      <c r="H2" s="28"/>
      <c r="I2" s="41" t="s">
        <v>47</v>
      </c>
      <c r="J2" s="41" t="s">
        <v>113</v>
      </c>
      <c r="K2" s="41"/>
      <c r="L2" s="41"/>
      <c r="M2" s="41"/>
      <c r="N2" s="68" t="s">
        <v>10</v>
      </c>
      <c r="O2" s="68"/>
      <c r="P2" s="28" t="s">
        <v>106</v>
      </c>
      <c r="Q2" s="28"/>
      <c r="R2" s="28"/>
      <c r="S2" s="28"/>
      <c r="T2" s="28"/>
      <c r="U2" s="28"/>
      <c r="V2" s="28"/>
      <c r="W2" s="28"/>
      <c r="X2" s="28"/>
      <c r="Y2" s="1689"/>
      <c r="Z2" s="1689"/>
      <c r="AA2" s="1689"/>
      <c r="AB2" s="1689"/>
      <c r="AC2" s="1689"/>
      <c r="AD2" s="1689"/>
      <c r="AE2" s="1689"/>
      <c r="AF2" s="1689"/>
      <c r="AG2" s="1689"/>
      <c r="AH2" s="1689"/>
      <c r="AI2" s="1689"/>
      <c r="AJ2" s="1689"/>
      <c r="AK2" s="1689"/>
      <c r="AL2" s="28"/>
      <c r="AM2" s="28"/>
    </row>
    <row r="3" spans="1:145" ht="19.5" hidden="1" customHeight="1" x14ac:dyDescent="0.2">
      <c r="A3" s="28"/>
      <c r="B3" s="28"/>
      <c r="C3" s="28"/>
      <c r="D3" s="28"/>
      <c r="E3" s="28"/>
      <c r="F3" s="28"/>
      <c r="G3" s="28"/>
      <c r="H3" s="28"/>
      <c r="I3" s="41" t="s">
        <v>12</v>
      </c>
      <c r="J3" s="41" t="s">
        <v>114</v>
      </c>
      <c r="K3" s="41"/>
      <c r="L3" s="41"/>
      <c r="M3" s="41"/>
      <c r="N3" s="69" t="s">
        <v>7</v>
      </c>
      <c r="O3" s="69"/>
      <c r="P3" s="28" t="s">
        <v>112</v>
      </c>
      <c r="Q3" s="28"/>
      <c r="R3" s="28"/>
      <c r="S3" s="28"/>
      <c r="T3" s="28"/>
      <c r="U3" s="28"/>
      <c r="V3" s="28"/>
      <c r="W3" s="28"/>
      <c r="X3" s="28"/>
      <c r="Y3" s="1689"/>
      <c r="Z3" s="1689"/>
      <c r="AA3" s="1689"/>
      <c r="AB3" s="1689"/>
      <c r="AC3" s="1689"/>
      <c r="AD3" s="1689"/>
      <c r="AE3" s="1689"/>
      <c r="AF3" s="1689"/>
      <c r="AG3" s="1689"/>
      <c r="AH3" s="1689"/>
      <c r="AI3" s="1689"/>
      <c r="AJ3" s="1689"/>
      <c r="AK3" s="1689"/>
      <c r="AL3" s="28"/>
      <c r="AM3" s="28"/>
    </row>
    <row r="4" spans="1:145" ht="19.5" hidden="1" customHeight="1" x14ac:dyDescent="0.2">
      <c r="A4" s="28"/>
      <c r="B4" s="28"/>
      <c r="C4" s="28"/>
      <c r="D4" s="28"/>
      <c r="E4" s="28"/>
      <c r="F4" s="28"/>
      <c r="G4" s="28"/>
      <c r="H4" s="28"/>
      <c r="I4" s="41" t="s">
        <v>29</v>
      </c>
      <c r="J4" s="41" t="s">
        <v>115</v>
      </c>
      <c r="K4" s="41"/>
      <c r="L4" s="41"/>
      <c r="M4" s="41"/>
      <c r="N4" s="1690" t="s">
        <v>108</v>
      </c>
      <c r="O4" s="1690"/>
      <c r="P4" s="28" t="s">
        <v>107</v>
      </c>
      <c r="Q4" s="28"/>
      <c r="R4" s="28"/>
      <c r="S4" s="28"/>
      <c r="T4" s="28"/>
      <c r="U4" s="28"/>
      <c r="V4" s="28"/>
      <c r="W4" s="28"/>
      <c r="X4" s="28"/>
      <c r="Y4" s="1689"/>
      <c r="Z4" s="1689"/>
      <c r="AA4" s="1689"/>
      <c r="AB4" s="1689"/>
      <c r="AC4" s="1689"/>
      <c r="AD4" s="1689"/>
      <c r="AE4" s="1689"/>
      <c r="AF4" s="1689"/>
      <c r="AG4" s="1689"/>
      <c r="AH4" s="1689"/>
      <c r="AI4" s="1689"/>
      <c r="AJ4" s="1689"/>
      <c r="AK4" s="1689"/>
      <c r="AL4" s="28"/>
      <c r="AM4" s="28"/>
    </row>
    <row r="5" spans="1:145" ht="14.25" customHeight="1" thickBot="1" x14ac:dyDescent="0.25">
      <c r="A5" s="1689"/>
      <c r="B5" s="1689"/>
      <c r="C5" s="1689"/>
      <c r="D5" s="1689"/>
      <c r="E5" s="1689"/>
      <c r="F5" s="1689"/>
      <c r="G5" s="1689"/>
      <c r="H5" s="1689"/>
      <c r="I5" s="1689"/>
      <c r="J5" s="1689"/>
      <c r="K5" s="1689"/>
      <c r="L5" s="1689"/>
      <c r="M5" s="1689"/>
      <c r="N5" s="1689"/>
      <c r="O5" s="1689"/>
      <c r="P5" s="1689"/>
      <c r="Q5" s="1689"/>
      <c r="R5" s="1689"/>
      <c r="S5" s="1689"/>
      <c r="T5" s="1689"/>
      <c r="U5" s="1689"/>
      <c r="V5" s="1689"/>
      <c r="W5" s="1689"/>
      <c r="X5" s="1689"/>
      <c r="Y5" s="1689"/>
      <c r="Z5" s="1689"/>
      <c r="AA5" s="1689"/>
      <c r="AB5" s="1689"/>
      <c r="AC5" s="1689"/>
      <c r="AD5" s="1689"/>
      <c r="AE5" s="1689"/>
      <c r="AF5" s="1689"/>
      <c r="AG5" s="1689"/>
      <c r="AH5" s="1689"/>
      <c r="AI5" s="1689"/>
      <c r="AJ5" s="1689"/>
      <c r="AK5" s="1689"/>
      <c r="AL5" s="28"/>
      <c r="AM5" s="28"/>
    </row>
    <row r="6" spans="1:145" ht="18" customHeight="1" x14ac:dyDescent="0.2">
      <c r="A6" s="1689"/>
      <c r="B6" s="1689"/>
      <c r="C6" s="1689"/>
      <c r="D6" s="1689"/>
      <c r="E6" s="1689"/>
      <c r="F6" s="1689"/>
      <c r="G6" s="1689"/>
      <c r="H6" s="1689"/>
      <c r="I6" s="1689"/>
      <c r="J6" s="1689"/>
      <c r="K6" s="1689"/>
      <c r="L6" s="1689"/>
      <c r="M6" s="1689"/>
      <c r="N6" s="1689"/>
      <c r="O6" s="1689"/>
      <c r="P6" s="1689"/>
      <c r="Q6" s="1689"/>
      <c r="R6" s="1689"/>
      <c r="S6" s="1689"/>
      <c r="T6" s="1689"/>
      <c r="U6" s="1689"/>
      <c r="V6" s="1689"/>
      <c r="W6" s="1689"/>
      <c r="X6" s="1689"/>
      <c r="Y6" s="1689"/>
      <c r="Z6" s="1689"/>
      <c r="AA6" s="1689"/>
      <c r="AB6" s="1689"/>
      <c r="AC6" s="1689"/>
      <c r="AD6" s="1689"/>
      <c r="AE6" s="1689"/>
      <c r="AF6" s="1689"/>
      <c r="AG6" s="1689"/>
      <c r="AH6" s="1689"/>
      <c r="AI6" s="1689"/>
      <c r="AJ6" s="1689"/>
      <c r="AK6" s="1689"/>
      <c r="AL6" s="1689"/>
      <c r="AM6" s="1689"/>
      <c r="AR6" s="176" t="s">
        <v>0</v>
      </c>
      <c r="BA6" s="29"/>
      <c r="BB6" s="156" t="s">
        <v>47</v>
      </c>
      <c r="BC6" s="157"/>
    </row>
    <row r="7" spans="1:145" ht="20.25" customHeight="1" x14ac:dyDescent="0.25">
      <c r="A7" s="1689"/>
      <c r="B7" s="1689"/>
      <c r="C7" s="1689"/>
      <c r="D7" s="1689"/>
      <c r="E7" s="1689"/>
      <c r="F7" s="779" t="s">
        <v>149</v>
      </c>
      <c r="G7" s="779"/>
      <c r="H7" s="779"/>
      <c r="I7" s="779"/>
      <c r="J7" s="779"/>
      <c r="K7" s="779"/>
      <c r="L7" s="779"/>
      <c r="M7" s="779"/>
      <c r="N7" s="779"/>
      <c r="O7" s="779"/>
      <c r="P7" s="779"/>
      <c r="Q7" s="779"/>
      <c r="R7" s="779"/>
      <c r="S7" s="779"/>
      <c r="T7" s="779"/>
      <c r="U7" s="779"/>
      <c r="V7" s="779"/>
      <c r="W7" s="779"/>
      <c r="X7" s="779"/>
      <c r="Y7" s="779"/>
      <c r="Z7" s="779"/>
      <c r="AA7" s="1689"/>
      <c r="AB7" s="1689"/>
      <c r="AC7" s="1689"/>
      <c r="AD7" s="1689"/>
      <c r="AE7" s="1689"/>
      <c r="AF7" s="1689"/>
      <c r="AG7" s="1689"/>
      <c r="AH7" s="1689"/>
      <c r="AI7" s="1689"/>
      <c r="AJ7" s="1689"/>
      <c r="AK7" s="1689"/>
      <c r="AL7" s="1689"/>
      <c r="AM7" s="1689"/>
      <c r="AP7" s="183" t="s">
        <v>37</v>
      </c>
      <c r="AR7" s="175" t="s">
        <v>10</v>
      </c>
      <c r="AT7" s="183" t="s">
        <v>37</v>
      </c>
      <c r="BA7" s="30"/>
      <c r="BB7" s="158" t="s">
        <v>12</v>
      </c>
      <c r="BC7" s="157"/>
    </row>
    <row r="8" spans="1:145" ht="20.25" customHeight="1" x14ac:dyDescent="0.25">
      <c r="A8" s="1689"/>
      <c r="B8" s="1689"/>
      <c r="C8" s="1689"/>
      <c r="D8" s="1689"/>
      <c r="E8" s="1689"/>
      <c r="F8" s="779" t="s">
        <v>150</v>
      </c>
      <c r="G8" s="779"/>
      <c r="H8" s="779"/>
      <c r="I8" s="779"/>
      <c r="J8" s="779"/>
      <c r="K8" s="779"/>
      <c r="L8" s="779"/>
      <c r="M8" s="779"/>
      <c r="N8" s="779"/>
      <c r="O8" s="779"/>
      <c r="P8" s="779"/>
      <c r="Q8" s="779"/>
      <c r="R8" s="779"/>
      <c r="S8" s="779"/>
      <c r="T8" s="779"/>
      <c r="U8" s="779"/>
      <c r="V8" s="779"/>
      <c r="W8" s="779"/>
      <c r="X8" s="779"/>
      <c r="Y8" s="779"/>
      <c r="Z8" s="779"/>
      <c r="AA8" s="1689"/>
      <c r="AB8" s="1689"/>
      <c r="AC8" s="1689"/>
      <c r="AD8" s="1689"/>
      <c r="AE8" s="1689"/>
      <c r="AF8" s="1689"/>
      <c r="AG8" s="1689"/>
      <c r="AH8" s="1689"/>
      <c r="AI8" s="1689"/>
      <c r="AJ8" s="1689"/>
      <c r="AK8" s="1689"/>
      <c r="AL8" s="1689"/>
      <c r="AM8" s="1689"/>
      <c r="AP8" s="180" t="s">
        <v>36</v>
      </c>
      <c r="AR8" s="177" t="s">
        <v>35</v>
      </c>
      <c r="AT8" s="180" t="s">
        <v>36</v>
      </c>
      <c r="BA8" s="30"/>
      <c r="BB8" s="158" t="s">
        <v>29</v>
      </c>
      <c r="BC8" s="157"/>
    </row>
    <row r="9" spans="1:145" ht="20.25" customHeight="1" x14ac:dyDescent="0.25">
      <c r="A9" s="1689"/>
      <c r="B9" s="1689"/>
      <c r="C9" s="1689"/>
      <c r="D9" s="1689"/>
      <c r="E9" s="1689"/>
      <c r="F9" s="779" t="s">
        <v>978</v>
      </c>
      <c r="G9" s="779"/>
      <c r="H9" s="779"/>
      <c r="I9" s="779"/>
      <c r="J9" s="779"/>
      <c r="K9" s="779"/>
      <c r="L9" s="779"/>
      <c r="M9" s="779"/>
      <c r="N9" s="779"/>
      <c r="O9" s="779"/>
      <c r="P9" s="779"/>
      <c r="Q9" s="779"/>
      <c r="R9" s="779"/>
      <c r="S9" s="779"/>
      <c r="T9" s="779"/>
      <c r="U9" s="779"/>
      <c r="V9" s="779"/>
      <c r="W9" s="779"/>
      <c r="X9" s="779"/>
      <c r="Y9" s="779"/>
      <c r="Z9" s="779"/>
      <c r="AA9" s="1689"/>
      <c r="AB9" s="1689"/>
      <c r="AC9" s="1689"/>
      <c r="AD9" s="1689"/>
      <c r="AE9" s="1689"/>
      <c r="AF9" s="1689"/>
      <c r="AG9" s="1689"/>
      <c r="AH9" s="1689"/>
      <c r="AI9" s="1689"/>
      <c r="AJ9" s="1689"/>
      <c r="AK9" s="1689"/>
      <c r="AL9" s="1689"/>
      <c r="AM9" s="1689"/>
      <c r="AP9" s="181" t="s">
        <v>35</v>
      </c>
      <c r="AR9" s="178" t="s">
        <v>36</v>
      </c>
      <c r="AT9" s="181" t="s">
        <v>35</v>
      </c>
      <c r="BA9" s="30"/>
      <c r="BB9" s="158" t="s">
        <v>13</v>
      </c>
      <c r="BC9" s="157"/>
    </row>
    <row r="10" spans="1:145" ht="20.25" customHeight="1" thickBot="1" x14ac:dyDescent="0.3">
      <c r="A10" s="1689"/>
      <c r="B10" s="1689"/>
      <c r="C10" s="1689"/>
      <c r="D10" s="1689"/>
      <c r="E10" s="1689"/>
      <c r="F10" s="786" t="s">
        <v>228</v>
      </c>
      <c r="G10" s="786"/>
      <c r="H10" s="786"/>
      <c r="I10" s="786"/>
      <c r="J10" s="786"/>
      <c r="K10" s="786"/>
      <c r="L10" s="786"/>
      <c r="M10" s="786"/>
      <c r="N10" s="786"/>
      <c r="O10" s="786"/>
      <c r="P10" s="786"/>
      <c r="Q10" s="786"/>
      <c r="R10" s="786"/>
      <c r="S10" s="786" t="s">
        <v>172</v>
      </c>
      <c r="T10" s="786"/>
      <c r="U10" s="786"/>
      <c r="V10" s="786"/>
      <c r="W10" s="786"/>
      <c r="X10" s="786"/>
      <c r="Y10" s="786"/>
      <c r="Z10" s="786"/>
      <c r="AA10" s="786"/>
      <c r="AB10" s="786"/>
      <c r="AC10" s="786"/>
      <c r="AD10" s="786"/>
      <c r="AE10" s="786"/>
      <c r="AF10" s="786"/>
      <c r="AG10" s="786"/>
      <c r="AH10" s="786"/>
      <c r="AI10" s="786"/>
      <c r="AJ10" s="786"/>
      <c r="AK10" s="786"/>
      <c r="AL10" s="786"/>
      <c r="AM10" s="786"/>
      <c r="AP10" s="182" t="s">
        <v>10</v>
      </c>
      <c r="AR10" s="179" t="s">
        <v>37</v>
      </c>
      <c r="AT10" s="182" t="s">
        <v>10</v>
      </c>
      <c r="BA10" s="31"/>
      <c r="BB10" s="159" t="s">
        <v>30</v>
      </c>
      <c r="BC10" s="157"/>
    </row>
    <row r="11" spans="1:145" ht="20.25" customHeight="1" x14ac:dyDescent="0.25">
      <c r="A11" s="1689"/>
      <c r="B11" s="1689"/>
      <c r="C11" s="1689"/>
      <c r="D11" s="1689"/>
      <c r="E11" s="1689"/>
      <c r="F11" s="786" t="s">
        <v>980</v>
      </c>
      <c r="G11" s="786"/>
      <c r="H11" s="786"/>
      <c r="I11" s="786"/>
      <c r="J11" s="786"/>
      <c r="K11" s="786"/>
      <c r="L11" s="786"/>
      <c r="M11" s="786"/>
      <c r="N11" s="786"/>
      <c r="O11" s="786"/>
      <c r="P11" s="786"/>
      <c r="Q11" s="786"/>
      <c r="R11" s="786"/>
      <c r="S11" s="786" t="s">
        <v>979</v>
      </c>
      <c r="T11" s="786"/>
      <c r="U11" s="786"/>
      <c r="V11" s="786"/>
      <c r="W11" s="786"/>
      <c r="X11" s="786"/>
      <c r="Y11" s="1689"/>
      <c r="Z11" s="1689"/>
      <c r="AA11" s="1689"/>
      <c r="AB11" s="1689"/>
      <c r="AC11" s="1689"/>
      <c r="AD11" s="1689"/>
      <c r="AE11" s="1689"/>
      <c r="AF11" s="1689"/>
      <c r="AG11" s="1689"/>
      <c r="AH11" s="1689"/>
      <c r="AI11" s="1689"/>
      <c r="AJ11" s="1689"/>
      <c r="AK11" s="1689"/>
      <c r="AL11" s="1689"/>
      <c r="AM11" s="1689"/>
    </row>
    <row r="12" spans="1:145" ht="20.25" customHeight="1" thickBot="1" x14ac:dyDescent="0.25">
      <c r="A12" s="1321" t="s">
        <v>1</v>
      </c>
      <c r="B12" s="1323" t="s">
        <v>2</v>
      </c>
      <c r="C12" s="1321" t="s">
        <v>6</v>
      </c>
      <c r="D12" s="1678" t="s">
        <v>63</v>
      </c>
      <c r="E12" s="1679"/>
      <c r="F12" s="1679"/>
      <c r="G12" s="1679"/>
      <c r="H12" s="1680"/>
      <c r="I12" s="1681" t="s">
        <v>65</v>
      </c>
      <c r="J12" s="1682"/>
      <c r="K12" s="1682"/>
      <c r="L12" s="1682"/>
      <c r="M12" s="1682"/>
      <c r="N12" s="1682"/>
      <c r="O12" s="1682"/>
      <c r="P12" s="1682"/>
      <c r="Q12" s="1682"/>
      <c r="R12" s="1682"/>
      <c r="S12" s="1682"/>
      <c r="T12" s="1682"/>
      <c r="U12" s="1682"/>
      <c r="V12" s="1682"/>
      <c r="W12" s="1682"/>
      <c r="X12" s="1683"/>
      <c r="Y12" s="1684" t="s">
        <v>223</v>
      </c>
      <c r="Z12" s="1684"/>
      <c r="AA12" s="1684"/>
      <c r="AB12" s="1685"/>
      <c r="AC12" s="1686" t="s">
        <v>224</v>
      </c>
      <c r="AD12" s="1684"/>
      <c r="AE12" s="1684"/>
      <c r="AF12" s="1684"/>
      <c r="AG12" s="1686" t="s">
        <v>225</v>
      </c>
      <c r="AH12" s="1684"/>
      <c r="AI12" s="1684"/>
      <c r="AJ12" s="1684"/>
      <c r="AK12" s="1687" t="s">
        <v>189</v>
      </c>
      <c r="AL12" s="1687" t="s">
        <v>226</v>
      </c>
      <c r="AM12" s="1688" t="s">
        <v>227</v>
      </c>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row>
    <row r="13" spans="1:145" ht="27" customHeight="1" thickBot="1" x14ac:dyDescent="0.25">
      <c r="A13" s="1321"/>
      <c r="B13" s="1323"/>
      <c r="C13" s="1321"/>
      <c r="D13" s="1336" t="s">
        <v>168</v>
      </c>
      <c r="E13" s="1337"/>
      <c r="F13" s="1322" t="s">
        <v>33</v>
      </c>
      <c r="G13" s="1322" t="s">
        <v>0</v>
      </c>
      <c r="H13" s="1322" t="s">
        <v>64</v>
      </c>
      <c r="I13" s="1329" t="s">
        <v>151</v>
      </c>
      <c r="J13" s="1330"/>
      <c r="K13" s="1330"/>
      <c r="L13" s="1330"/>
      <c r="M13" s="1330"/>
      <c r="N13" s="1331"/>
      <c r="O13" s="1295" t="s">
        <v>188</v>
      </c>
      <c r="P13" s="1296"/>
      <c r="Q13" s="1296"/>
      <c r="R13" s="1296"/>
      <c r="S13" s="1296"/>
      <c r="T13" s="1296"/>
      <c r="U13" s="1296"/>
      <c r="V13" s="1296"/>
      <c r="W13" s="1296"/>
      <c r="X13" s="1297"/>
      <c r="Y13" s="1272"/>
      <c r="Z13" s="1272"/>
      <c r="AA13" s="1272"/>
      <c r="AB13" s="1277"/>
      <c r="AC13" s="1271"/>
      <c r="AD13" s="1272"/>
      <c r="AE13" s="1272"/>
      <c r="AF13" s="1272"/>
      <c r="AG13" s="1271"/>
      <c r="AH13" s="1272"/>
      <c r="AI13" s="1272"/>
      <c r="AJ13" s="1272"/>
      <c r="AK13" s="1343"/>
      <c r="AL13" s="1343"/>
      <c r="AM13" s="1345"/>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row>
    <row r="14" spans="1:145" ht="28.5" customHeight="1" thickBot="1" x14ac:dyDescent="0.3">
      <c r="A14" s="1321"/>
      <c r="B14" s="1323"/>
      <c r="C14" s="1321"/>
      <c r="D14" s="1322" t="s">
        <v>167</v>
      </c>
      <c r="E14" s="1322" t="s">
        <v>155</v>
      </c>
      <c r="F14" s="1323"/>
      <c r="G14" s="1323"/>
      <c r="H14" s="1323"/>
      <c r="I14" s="1335" t="s">
        <v>68</v>
      </c>
      <c r="J14" s="1335"/>
      <c r="K14" s="1335"/>
      <c r="L14" s="1335"/>
      <c r="M14" s="1335"/>
      <c r="N14" s="1335"/>
      <c r="O14" s="1283" t="s">
        <v>66</v>
      </c>
      <c r="P14" s="1283" t="s">
        <v>229</v>
      </c>
      <c r="Q14" s="1285" t="s">
        <v>67</v>
      </c>
      <c r="R14" s="1285"/>
      <c r="S14" s="1285"/>
      <c r="T14" s="1295" t="s">
        <v>69</v>
      </c>
      <c r="U14" s="1296"/>
      <c r="V14" s="1296"/>
      <c r="W14" s="1296"/>
      <c r="X14" s="1297"/>
      <c r="Y14" s="1278" t="s">
        <v>169</v>
      </c>
      <c r="Z14" s="1273" t="s">
        <v>170</v>
      </c>
      <c r="AA14" s="1273" t="s">
        <v>72</v>
      </c>
      <c r="AB14" s="1278" t="s">
        <v>171</v>
      </c>
      <c r="AC14" s="1281" t="s">
        <v>169</v>
      </c>
      <c r="AD14" s="1273" t="s">
        <v>170</v>
      </c>
      <c r="AE14" s="1273" t="s">
        <v>72</v>
      </c>
      <c r="AF14" s="1273" t="s">
        <v>171</v>
      </c>
      <c r="AG14" s="1273" t="s">
        <v>169</v>
      </c>
      <c r="AH14" s="1275" t="s">
        <v>170</v>
      </c>
      <c r="AI14" s="1273" t="s">
        <v>72</v>
      </c>
      <c r="AJ14" s="1275" t="s">
        <v>171</v>
      </c>
      <c r="AK14" s="1343"/>
      <c r="AL14" s="1343"/>
      <c r="AM14" s="1345"/>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row>
    <row r="15" spans="1:145" ht="41.25" customHeight="1" thickBot="1" x14ac:dyDescent="0.25">
      <c r="A15" s="1321"/>
      <c r="B15" s="1323"/>
      <c r="C15" s="1321"/>
      <c r="D15" s="1323"/>
      <c r="E15" s="1323"/>
      <c r="F15" s="1323"/>
      <c r="G15" s="1323"/>
      <c r="H15" s="1323"/>
      <c r="I15" s="171" t="s">
        <v>3</v>
      </c>
      <c r="J15" s="172" t="s">
        <v>4</v>
      </c>
      <c r="K15" s="104"/>
      <c r="L15" s="104"/>
      <c r="M15" s="104"/>
      <c r="N15" s="96" t="s">
        <v>39</v>
      </c>
      <c r="O15" s="1284"/>
      <c r="P15" s="1284"/>
      <c r="Q15" s="173" t="s">
        <v>3</v>
      </c>
      <c r="R15" s="173" t="s">
        <v>4</v>
      </c>
      <c r="S15" s="193" t="s">
        <v>5</v>
      </c>
      <c r="T15" s="673" t="s">
        <v>71</v>
      </c>
      <c r="U15" s="673" t="s">
        <v>31</v>
      </c>
      <c r="V15" s="673" t="s">
        <v>70</v>
      </c>
      <c r="W15" s="673" t="s">
        <v>72</v>
      </c>
      <c r="X15" s="673" t="s">
        <v>73</v>
      </c>
      <c r="Y15" s="1279"/>
      <c r="Z15" s="1274"/>
      <c r="AA15" s="1274"/>
      <c r="AB15" s="1280"/>
      <c r="AC15" s="1282"/>
      <c r="AD15" s="1274"/>
      <c r="AE15" s="1274"/>
      <c r="AF15" s="1274"/>
      <c r="AG15" s="1274"/>
      <c r="AH15" s="1276"/>
      <c r="AI15" s="1274"/>
      <c r="AJ15" s="1276"/>
      <c r="AK15" s="1344"/>
      <c r="AL15" s="1344"/>
      <c r="AM15" s="1346"/>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row>
    <row r="16" spans="1:145" s="28" customFormat="1" ht="115.5" customHeight="1" x14ac:dyDescent="0.2">
      <c r="A16" s="1197" t="s">
        <v>174</v>
      </c>
      <c r="B16" s="808" t="s">
        <v>706</v>
      </c>
      <c r="C16" s="1100">
        <v>1</v>
      </c>
      <c r="D16" s="625" t="s">
        <v>161</v>
      </c>
      <c r="E16" s="574" t="s">
        <v>160</v>
      </c>
      <c r="F16" s="662" t="s">
        <v>243</v>
      </c>
      <c r="G16" s="1178" t="s">
        <v>230</v>
      </c>
      <c r="H16" s="198" t="s">
        <v>231</v>
      </c>
      <c r="I16" s="1062" t="s">
        <v>29</v>
      </c>
      <c r="J16" s="1062" t="s">
        <v>115</v>
      </c>
      <c r="K16" s="892">
        <f>VLOOKUP(I16,'[1]MATRIZ CALIFICACIÓN'!$B$10:$C$14,2,0)</f>
        <v>3</v>
      </c>
      <c r="L16" s="908">
        <f>HLOOKUP(J16,'[1]MATRIZ CALIFICACIÓN'!$D$8:$F$9,2,0)</f>
        <v>3</v>
      </c>
      <c r="M16" s="892">
        <f>VALUE(CONCATENATE(K16,L16))</f>
        <v>33</v>
      </c>
      <c r="N16" s="1172" t="str">
        <f>VLOOKUP(M16,'[1]MATRIZ CALIFICACIÓN'!$D$27:$E$69,2,0)</f>
        <v xml:space="preserve">EXTREMA </v>
      </c>
      <c r="O16" s="184" t="s">
        <v>541</v>
      </c>
      <c r="P16" s="670" t="s">
        <v>106</v>
      </c>
      <c r="Q16" s="882" t="s">
        <v>47</v>
      </c>
      <c r="R16" s="858" t="s">
        <v>115</v>
      </c>
      <c r="S16" s="1341" t="s">
        <v>35</v>
      </c>
      <c r="T16" s="221" t="s">
        <v>232</v>
      </c>
      <c r="U16" s="593" t="s">
        <v>542</v>
      </c>
      <c r="V16" s="222" t="s">
        <v>543</v>
      </c>
      <c r="W16" s="192" t="s">
        <v>233</v>
      </c>
      <c r="X16" s="676" t="s">
        <v>234</v>
      </c>
      <c r="Y16" s="208"/>
      <c r="Z16" s="194"/>
      <c r="AA16" s="226"/>
      <c r="AB16" s="209"/>
      <c r="AC16" s="210"/>
      <c r="AD16" s="194"/>
      <c r="AE16" s="266"/>
      <c r="AF16" s="266"/>
      <c r="AG16" s="135"/>
      <c r="AH16" s="128"/>
      <c r="AI16" s="135"/>
      <c r="AJ16" s="128"/>
      <c r="AK16" s="985"/>
      <c r="AL16" s="987"/>
      <c r="AM16" s="132"/>
      <c r="AN16" s="25"/>
      <c r="AO16" s="25"/>
      <c r="AP16" s="25"/>
      <c r="AQ16" s="25"/>
      <c r="AR16" s="25"/>
      <c r="AS16" s="25"/>
      <c r="AT16" s="25" t="s">
        <v>156</v>
      </c>
      <c r="AU16" s="25"/>
      <c r="AV16" s="25"/>
      <c r="AW16" s="25"/>
      <c r="AX16" s="25" t="s">
        <v>161</v>
      </c>
      <c r="AY16" s="25"/>
      <c r="AZ16" s="25"/>
      <c r="BA16" s="25"/>
      <c r="BB16" s="25"/>
      <c r="BC16" s="25"/>
      <c r="BD16" s="25" t="s">
        <v>174</v>
      </c>
      <c r="BE16" s="25"/>
      <c r="BF16" s="25"/>
      <c r="BG16" s="25"/>
      <c r="BH16" s="25"/>
      <c r="BI16" s="25"/>
      <c r="BJ16" s="25"/>
      <c r="BK16" s="25"/>
      <c r="BL16" s="153"/>
      <c r="BM16" s="152"/>
      <c r="BN16" s="152"/>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6"/>
      <c r="EJ16" s="27"/>
      <c r="EK16" s="27"/>
      <c r="EL16" s="27"/>
      <c r="EM16" s="27"/>
      <c r="EN16" s="27"/>
      <c r="EO16" s="27"/>
    </row>
    <row r="17" spans="1:145" s="28" customFormat="1" ht="28.5" customHeight="1" x14ac:dyDescent="0.2">
      <c r="A17" s="1198"/>
      <c r="B17" s="809"/>
      <c r="C17" s="1101"/>
      <c r="D17" s="663" t="s">
        <v>162</v>
      </c>
      <c r="E17" s="803" t="s">
        <v>156</v>
      </c>
      <c r="F17" s="663" t="s">
        <v>410</v>
      </c>
      <c r="G17" s="899"/>
      <c r="H17" s="197" t="s">
        <v>235</v>
      </c>
      <c r="I17" s="889"/>
      <c r="J17" s="889"/>
      <c r="K17" s="893"/>
      <c r="L17" s="909"/>
      <c r="M17" s="893"/>
      <c r="N17" s="817"/>
      <c r="O17" s="1298" t="s">
        <v>236</v>
      </c>
      <c r="P17" s="837" t="s">
        <v>106</v>
      </c>
      <c r="Q17" s="827"/>
      <c r="R17" s="859"/>
      <c r="S17" s="1117"/>
      <c r="T17" s="799" t="s">
        <v>237</v>
      </c>
      <c r="U17" s="855" t="s">
        <v>846</v>
      </c>
      <c r="V17" s="971" t="s">
        <v>544</v>
      </c>
      <c r="W17" s="1132" t="s">
        <v>545</v>
      </c>
      <c r="X17" s="817" t="s">
        <v>546</v>
      </c>
      <c r="Y17" s="1121"/>
      <c r="Z17" s="927"/>
      <c r="AA17" s="919"/>
      <c r="AB17" s="927"/>
      <c r="AC17" s="927"/>
      <c r="AD17" s="927"/>
      <c r="AE17" s="927"/>
      <c r="AF17" s="927"/>
      <c r="AG17" s="127"/>
      <c r="AH17" s="129"/>
      <c r="AI17" s="127"/>
      <c r="AJ17" s="129"/>
      <c r="AK17" s="980"/>
      <c r="AL17" s="988"/>
      <c r="AM17" s="133"/>
      <c r="AN17" s="25"/>
      <c r="AO17" s="25"/>
      <c r="AP17" s="25"/>
      <c r="AQ17" s="25"/>
      <c r="AR17" s="25"/>
      <c r="AS17" s="25"/>
      <c r="AT17" s="25" t="s">
        <v>157</v>
      </c>
      <c r="AU17" s="25"/>
      <c r="AV17" s="25"/>
      <c r="AW17" s="25"/>
      <c r="AX17" s="25" t="s">
        <v>162</v>
      </c>
      <c r="AY17" s="25"/>
      <c r="AZ17" s="25"/>
      <c r="BA17" s="25"/>
      <c r="BB17" s="25"/>
      <c r="BC17" s="25"/>
      <c r="BD17" s="25" t="s">
        <v>175</v>
      </c>
      <c r="BE17" s="25"/>
      <c r="BF17" s="25"/>
      <c r="BG17" s="25"/>
      <c r="BH17" s="25"/>
      <c r="BI17" s="25"/>
      <c r="BJ17" s="25"/>
      <c r="BK17" s="25"/>
      <c r="BL17" s="154"/>
      <c r="BM17" s="11"/>
      <c r="BN17" s="11"/>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6"/>
      <c r="EJ17" s="27"/>
      <c r="EK17" s="27"/>
      <c r="EL17" s="27"/>
      <c r="EM17" s="27"/>
      <c r="EN17" s="27"/>
      <c r="EO17" s="27"/>
    </row>
    <row r="18" spans="1:145" s="28" customFormat="1" ht="55.5" customHeight="1" x14ac:dyDescent="0.2">
      <c r="A18" s="1198"/>
      <c r="B18" s="809"/>
      <c r="C18" s="1101"/>
      <c r="D18" s="811" t="s">
        <v>165</v>
      </c>
      <c r="E18" s="795"/>
      <c r="F18" s="663" t="s">
        <v>252</v>
      </c>
      <c r="G18" s="899"/>
      <c r="H18" s="197" t="s">
        <v>238</v>
      </c>
      <c r="I18" s="889"/>
      <c r="J18" s="889"/>
      <c r="K18" s="893"/>
      <c r="L18" s="909"/>
      <c r="M18" s="893"/>
      <c r="N18" s="817"/>
      <c r="O18" s="1299"/>
      <c r="P18" s="1169"/>
      <c r="Q18" s="827"/>
      <c r="R18" s="859"/>
      <c r="S18" s="1117"/>
      <c r="T18" s="801"/>
      <c r="U18" s="902"/>
      <c r="V18" s="866"/>
      <c r="W18" s="1287"/>
      <c r="X18" s="817"/>
      <c r="Y18" s="1027"/>
      <c r="Z18" s="930"/>
      <c r="AA18" s="1169"/>
      <c r="AB18" s="930"/>
      <c r="AC18" s="930"/>
      <c r="AD18" s="930"/>
      <c r="AE18" s="930"/>
      <c r="AF18" s="930"/>
      <c r="AG18" s="127"/>
      <c r="AH18" s="129"/>
      <c r="AI18" s="127"/>
      <c r="AJ18" s="129"/>
      <c r="AK18" s="980"/>
      <c r="AL18" s="988"/>
      <c r="AM18" s="133"/>
      <c r="AN18" s="25"/>
      <c r="AO18" s="25"/>
      <c r="AP18" s="25"/>
      <c r="AQ18" s="25"/>
      <c r="AR18" s="25"/>
      <c r="AS18" s="25"/>
      <c r="AT18" s="25" t="s">
        <v>158</v>
      </c>
      <c r="AU18" s="25"/>
      <c r="AV18" s="25"/>
      <c r="AW18" s="25"/>
      <c r="AX18" s="25" t="s">
        <v>163</v>
      </c>
      <c r="AY18" s="25"/>
      <c r="AZ18" s="25"/>
      <c r="BA18" s="25"/>
      <c r="BB18" s="25"/>
      <c r="BC18" s="25"/>
      <c r="BD18" s="25" t="s">
        <v>176</v>
      </c>
      <c r="BE18" s="25"/>
      <c r="BF18" s="25"/>
      <c r="BG18" s="25"/>
      <c r="BH18" s="25"/>
      <c r="BI18" s="25"/>
      <c r="BJ18" s="25"/>
      <c r="BK18" s="25"/>
      <c r="BL18" s="154"/>
      <c r="BM18" s="11"/>
      <c r="BN18" s="11"/>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6"/>
      <c r="EJ18" s="27"/>
      <c r="EK18" s="27"/>
      <c r="EL18" s="27"/>
      <c r="EM18" s="27"/>
      <c r="EN18" s="27"/>
      <c r="EO18" s="27"/>
    </row>
    <row r="19" spans="1:145" s="28" customFormat="1" ht="46.5" customHeight="1" thickBot="1" x14ac:dyDescent="0.25">
      <c r="A19" s="1198"/>
      <c r="B19" s="809"/>
      <c r="C19" s="1101"/>
      <c r="D19" s="809"/>
      <c r="E19" s="803" t="s">
        <v>157</v>
      </c>
      <c r="F19" s="575" t="s">
        <v>539</v>
      </c>
      <c r="G19" s="899"/>
      <c r="H19" s="197" t="s">
        <v>239</v>
      </c>
      <c r="I19" s="901"/>
      <c r="J19" s="901"/>
      <c r="K19" s="893"/>
      <c r="L19" s="909"/>
      <c r="M19" s="893"/>
      <c r="N19" s="817"/>
      <c r="O19" s="1299"/>
      <c r="P19" s="1169"/>
      <c r="Q19" s="828"/>
      <c r="R19" s="860"/>
      <c r="S19" s="1117"/>
      <c r="T19" s="801"/>
      <c r="U19" s="902"/>
      <c r="V19" s="866"/>
      <c r="W19" s="1287"/>
      <c r="X19" s="817"/>
      <c r="Y19" s="1027"/>
      <c r="Z19" s="930"/>
      <c r="AA19" s="1169"/>
      <c r="AB19" s="930"/>
      <c r="AC19" s="930"/>
      <c r="AD19" s="930"/>
      <c r="AE19" s="930"/>
      <c r="AF19" s="930"/>
      <c r="AG19" s="127"/>
      <c r="AH19" s="129"/>
      <c r="AI19" s="127"/>
      <c r="AJ19" s="129"/>
      <c r="AK19" s="980"/>
      <c r="AL19" s="988"/>
      <c r="AM19" s="133"/>
      <c r="AN19" s="25"/>
      <c r="AO19" s="25"/>
      <c r="AP19" s="25"/>
      <c r="AQ19" s="25"/>
      <c r="AR19" s="25"/>
      <c r="AS19" s="25"/>
      <c r="AT19" s="25" t="s">
        <v>159</v>
      </c>
      <c r="AU19" s="25"/>
      <c r="AV19" s="25"/>
      <c r="AW19" s="25"/>
      <c r="AX19" s="25" t="s">
        <v>164</v>
      </c>
      <c r="AY19" s="25"/>
      <c r="AZ19" s="25"/>
      <c r="BA19" s="25"/>
      <c r="BB19" s="25"/>
      <c r="BC19" s="25"/>
      <c r="BD19" s="25" t="s">
        <v>177</v>
      </c>
      <c r="BE19" s="25"/>
      <c r="BF19" s="25"/>
      <c r="BG19" s="25"/>
      <c r="BH19" s="25"/>
      <c r="BI19" s="25"/>
      <c r="BJ19" s="25"/>
      <c r="BK19" s="25"/>
      <c r="BL19" s="155"/>
      <c r="BM19" s="152"/>
      <c r="BN19" s="152"/>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6"/>
      <c r="EJ19" s="27"/>
      <c r="EK19" s="27"/>
      <c r="EL19" s="27"/>
      <c r="EM19" s="27"/>
      <c r="EN19" s="27"/>
      <c r="EO19" s="27"/>
    </row>
    <row r="20" spans="1:145" s="28" customFormat="1" ht="81" customHeight="1" thickBot="1" x14ac:dyDescent="0.25">
      <c r="A20" s="1199"/>
      <c r="B20" s="810"/>
      <c r="C20" s="1171"/>
      <c r="D20" s="810"/>
      <c r="E20" s="804"/>
      <c r="F20" s="576" t="s">
        <v>540</v>
      </c>
      <c r="G20" s="1253"/>
      <c r="H20" s="682" t="s">
        <v>240</v>
      </c>
      <c r="I20" s="1193"/>
      <c r="J20" s="1193"/>
      <c r="K20" s="1194"/>
      <c r="L20" s="1180"/>
      <c r="M20" s="1194"/>
      <c r="N20" s="1175"/>
      <c r="O20" s="1300"/>
      <c r="P20" s="1170"/>
      <c r="Q20" s="829"/>
      <c r="R20" s="1165"/>
      <c r="S20" s="1342"/>
      <c r="T20" s="802"/>
      <c r="U20" s="1039"/>
      <c r="V20" s="1286"/>
      <c r="W20" s="1288"/>
      <c r="X20" s="1175"/>
      <c r="Y20" s="1122"/>
      <c r="Z20" s="1004"/>
      <c r="AA20" s="1170"/>
      <c r="AB20" s="1004"/>
      <c r="AC20" s="1004"/>
      <c r="AD20" s="1004"/>
      <c r="AE20" s="1004"/>
      <c r="AF20" s="1004"/>
      <c r="AG20" s="137"/>
      <c r="AH20" s="130"/>
      <c r="AI20" s="137"/>
      <c r="AJ20" s="130"/>
      <c r="AK20" s="986"/>
      <c r="AL20" s="989"/>
      <c r="AM20" s="134"/>
      <c r="AN20" s="25"/>
      <c r="AO20" s="25"/>
      <c r="AP20" s="25"/>
      <c r="AQ20" s="25"/>
      <c r="AR20" s="25"/>
      <c r="AS20" s="25"/>
      <c r="AT20" s="25" t="s">
        <v>160</v>
      </c>
      <c r="AU20" s="25"/>
      <c r="AV20" s="25"/>
      <c r="AW20" s="25"/>
      <c r="AX20" s="25" t="s">
        <v>165</v>
      </c>
      <c r="AY20" s="25"/>
      <c r="AZ20" s="25"/>
      <c r="BA20" s="25"/>
      <c r="BB20" s="25"/>
      <c r="BC20" s="25"/>
      <c r="BD20" s="25" t="s">
        <v>178</v>
      </c>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6"/>
      <c r="EJ20" s="27"/>
      <c r="EK20" s="27"/>
      <c r="EL20" s="27"/>
      <c r="EM20" s="27"/>
      <c r="EN20" s="27"/>
      <c r="EO20" s="27"/>
    </row>
    <row r="21" spans="1:145" ht="80.25" customHeight="1" x14ac:dyDescent="0.2">
      <c r="A21" s="1197" t="s">
        <v>175</v>
      </c>
      <c r="B21" s="808" t="s">
        <v>707</v>
      </c>
      <c r="C21" s="1100">
        <v>2</v>
      </c>
      <c r="D21" s="625" t="s">
        <v>161</v>
      </c>
      <c r="E21" s="619" t="s">
        <v>160</v>
      </c>
      <c r="F21" s="662" t="s">
        <v>243</v>
      </c>
      <c r="G21" s="1178" t="s">
        <v>982</v>
      </c>
      <c r="H21" s="198" t="s">
        <v>244</v>
      </c>
      <c r="I21" s="1062" t="s">
        <v>12</v>
      </c>
      <c r="J21" s="1107" t="s">
        <v>114</v>
      </c>
      <c r="K21" s="892">
        <f>VLOOKUP(I21,'[2]MATRIZ CALIFICACIÓN'!$B$10:$C$14,2,0)</f>
        <v>2</v>
      </c>
      <c r="L21" s="908">
        <f>HLOOKUP(J21,'[2]MATRIZ CALIFICACIÓN'!$D$8:$F$9,2,0)</f>
        <v>2</v>
      </c>
      <c r="M21" s="883">
        <f>VALUE(CONCATENATE(K21,L21))</f>
        <v>22</v>
      </c>
      <c r="N21" s="1172" t="str">
        <f>VLOOKUP(M21,'[2]MATRIZ CALIFICACIÓN'!$D$27:$E$69,2,0)</f>
        <v>MODERADA</v>
      </c>
      <c r="O21" s="196" t="s">
        <v>241</v>
      </c>
      <c r="P21" s="670" t="s">
        <v>106</v>
      </c>
      <c r="Q21" s="882" t="s">
        <v>12</v>
      </c>
      <c r="R21" s="858" t="s">
        <v>114</v>
      </c>
      <c r="S21" s="881" t="s">
        <v>35</v>
      </c>
      <c r="T21" s="703" t="s">
        <v>960</v>
      </c>
      <c r="U21" s="654" t="s">
        <v>241</v>
      </c>
      <c r="V21" s="711" t="s">
        <v>245</v>
      </c>
      <c r="W21" s="192" t="s">
        <v>246</v>
      </c>
      <c r="X21" s="293" t="s">
        <v>247</v>
      </c>
      <c r="Y21" s="208"/>
      <c r="Z21" s="194"/>
      <c r="AA21" s="210"/>
      <c r="AB21" s="194"/>
      <c r="AC21" s="210"/>
      <c r="AD21" s="194"/>
      <c r="AE21" s="210"/>
      <c r="AF21" s="194"/>
      <c r="AG21" s="139"/>
      <c r="AH21" s="142"/>
      <c r="AI21" s="139"/>
      <c r="AJ21" s="142"/>
      <c r="AK21" s="985"/>
      <c r="AL21" s="990"/>
      <c r="AM21" s="139"/>
      <c r="AP21" s="22" t="s">
        <v>106</v>
      </c>
      <c r="AX21" s="22" t="s">
        <v>166</v>
      </c>
      <c r="BD21" s="25" t="s">
        <v>179</v>
      </c>
      <c r="BE21" s="25"/>
    </row>
    <row r="22" spans="1:145" ht="76.5" customHeight="1" x14ac:dyDescent="0.2">
      <c r="A22" s="1198"/>
      <c r="B22" s="809"/>
      <c r="C22" s="1101"/>
      <c r="D22" s="663" t="s">
        <v>164</v>
      </c>
      <c r="E22" s="803" t="s">
        <v>156</v>
      </c>
      <c r="F22" s="663" t="s">
        <v>248</v>
      </c>
      <c r="G22" s="899"/>
      <c r="H22" s="197" t="s">
        <v>249</v>
      </c>
      <c r="I22" s="889"/>
      <c r="J22" s="1108"/>
      <c r="K22" s="893"/>
      <c r="L22" s="909"/>
      <c r="M22" s="884"/>
      <c r="N22" s="817"/>
      <c r="O22" s="855" t="s">
        <v>242</v>
      </c>
      <c r="P22" s="837" t="s">
        <v>106</v>
      </c>
      <c r="Q22" s="827"/>
      <c r="R22" s="859"/>
      <c r="S22" s="815"/>
      <c r="T22" s="799" t="s">
        <v>960</v>
      </c>
      <c r="U22" s="855" t="s">
        <v>242</v>
      </c>
      <c r="V22" s="971" t="s">
        <v>250</v>
      </c>
      <c r="W22" s="1132" t="s">
        <v>246</v>
      </c>
      <c r="X22" s="927" t="s">
        <v>251</v>
      </c>
      <c r="Y22" s="1121"/>
      <c r="Z22" s="927"/>
      <c r="AA22" s="927"/>
      <c r="AB22" s="927"/>
      <c r="AC22" s="927"/>
      <c r="AD22" s="927"/>
      <c r="AE22" s="927"/>
      <c r="AF22" s="927"/>
      <c r="AG22" s="140"/>
      <c r="AH22" s="143"/>
      <c r="AI22" s="140"/>
      <c r="AJ22" s="143"/>
      <c r="AK22" s="980"/>
      <c r="AL22" s="991"/>
      <c r="AM22" s="140"/>
      <c r="AR22" s="22" t="s">
        <v>107</v>
      </c>
      <c r="BD22" s="25" t="s">
        <v>180</v>
      </c>
      <c r="BE22" s="25"/>
    </row>
    <row r="23" spans="1:145" ht="57" customHeight="1" x14ac:dyDescent="0.2">
      <c r="A23" s="1198"/>
      <c r="B23" s="809"/>
      <c r="C23" s="1101"/>
      <c r="D23" s="811" t="s">
        <v>165</v>
      </c>
      <c r="E23" s="795"/>
      <c r="F23" s="663" t="s">
        <v>252</v>
      </c>
      <c r="G23" s="899"/>
      <c r="H23" s="197" t="s">
        <v>253</v>
      </c>
      <c r="I23" s="889"/>
      <c r="J23" s="1108"/>
      <c r="K23" s="893"/>
      <c r="L23" s="909"/>
      <c r="M23" s="884"/>
      <c r="N23" s="817"/>
      <c r="O23" s="902"/>
      <c r="P23" s="824"/>
      <c r="Q23" s="827"/>
      <c r="R23" s="859"/>
      <c r="S23" s="815"/>
      <c r="T23" s="801"/>
      <c r="U23" s="902"/>
      <c r="V23" s="866"/>
      <c r="W23" s="876"/>
      <c r="X23" s="930"/>
      <c r="Y23" s="1027"/>
      <c r="Z23" s="930"/>
      <c r="AA23" s="930"/>
      <c r="AB23" s="930"/>
      <c r="AC23" s="930"/>
      <c r="AD23" s="930"/>
      <c r="AE23" s="930"/>
      <c r="AF23" s="930"/>
      <c r="AG23" s="140"/>
      <c r="AH23" s="143"/>
      <c r="AI23" s="140"/>
      <c r="AJ23" s="143"/>
      <c r="AK23" s="980"/>
      <c r="AL23" s="991"/>
      <c r="AM23" s="140"/>
      <c r="AR23" s="22" t="s">
        <v>106</v>
      </c>
      <c r="BD23" s="25" t="s">
        <v>181</v>
      </c>
      <c r="BE23" s="25"/>
    </row>
    <row r="24" spans="1:145" ht="60" customHeight="1" x14ac:dyDescent="0.2">
      <c r="A24" s="1198"/>
      <c r="B24" s="809"/>
      <c r="C24" s="1101"/>
      <c r="D24" s="809"/>
      <c r="E24" s="803" t="s">
        <v>160</v>
      </c>
      <c r="F24" s="663" t="s">
        <v>254</v>
      </c>
      <c r="G24" s="899"/>
      <c r="H24" s="197" t="s">
        <v>255</v>
      </c>
      <c r="I24" s="901"/>
      <c r="J24" s="1109"/>
      <c r="K24" s="893"/>
      <c r="L24" s="909"/>
      <c r="M24" s="884"/>
      <c r="N24" s="817"/>
      <c r="O24" s="902"/>
      <c r="P24" s="824"/>
      <c r="Q24" s="828"/>
      <c r="R24" s="860"/>
      <c r="S24" s="815"/>
      <c r="T24" s="801"/>
      <c r="U24" s="902"/>
      <c r="V24" s="866"/>
      <c r="W24" s="876"/>
      <c r="X24" s="930"/>
      <c r="Y24" s="1027"/>
      <c r="Z24" s="930"/>
      <c r="AA24" s="930"/>
      <c r="AB24" s="930"/>
      <c r="AC24" s="930"/>
      <c r="AD24" s="930"/>
      <c r="AE24" s="930"/>
      <c r="AF24" s="930"/>
      <c r="AG24" s="140"/>
      <c r="AH24" s="143"/>
      <c r="AI24" s="140"/>
      <c r="AJ24" s="143"/>
      <c r="AK24" s="980"/>
      <c r="AL24" s="991"/>
      <c r="AM24" s="140"/>
      <c r="BD24" s="25" t="s">
        <v>182</v>
      </c>
      <c r="BE24" s="25"/>
    </row>
    <row r="25" spans="1:145" ht="70.5" customHeight="1" thickBot="1" x14ac:dyDescent="0.25">
      <c r="A25" s="1199"/>
      <c r="B25" s="810"/>
      <c r="C25" s="1171"/>
      <c r="D25" s="810"/>
      <c r="E25" s="804"/>
      <c r="F25" s="672" t="s">
        <v>256</v>
      </c>
      <c r="G25" s="1253"/>
      <c r="H25" s="577" t="s">
        <v>257</v>
      </c>
      <c r="I25" s="1193"/>
      <c r="J25" s="1217"/>
      <c r="K25" s="1194"/>
      <c r="L25" s="1180"/>
      <c r="M25" s="1243"/>
      <c r="N25" s="1175"/>
      <c r="O25" s="1039"/>
      <c r="P25" s="838"/>
      <c r="Q25" s="829"/>
      <c r="R25" s="1165"/>
      <c r="S25" s="830"/>
      <c r="T25" s="802"/>
      <c r="U25" s="1039"/>
      <c r="V25" s="1286"/>
      <c r="W25" s="877"/>
      <c r="X25" s="930"/>
      <c r="Y25" s="1122"/>
      <c r="Z25" s="1004"/>
      <c r="AA25" s="1004"/>
      <c r="AB25" s="1004"/>
      <c r="AC25" s="930"/>
      <c r="AD25" s="1004"/>
      <c r="AE25" s="1004"/>
      <c r="AF25" s="1004"/>
      <c r="AG25" s="141"/>
      <c r="AH25" s="144"/>
      <c r="AI25" s="141"/>
      <c r="AJ25" s="144"/>
      <c r="AK25" s="986"/>
      <c r="AL25" s="992"/>
      <c r="AM25" s="141"/>
      <c r="BD25" s="25" t="s">
        <v>183</v>
      </c>
      <c r="BE25" s="25"/>
    </row>
    <row r="26" spans="1:145" ht="44.25" customHeight="1" thickTop="1" x14ac:dyDescent="0.2">
      <c r="A26" s="1198" t="str">
        <f>'[3]MAPA DE RIESGOS '!$A$16</f>
        <v>PE03 GESTIÓN DE LA INFORMACIÓN</v>
      </c>
      <c r="B26" s="794" t="s">
        <v>847</v>
      </c>
      <c r="C26" s="1324">
        <v>3</v>
      </c>
      <c r="D26" s="662" t="s">
        <v>164</v>
      </c>
      <c r="E26" s="198" t="s">
        <v>159</v>
      </c>
      <c r="F26" s="662" t="s">
        <v>265</v>
      </c>
      <c r="G26" s="1347" t="s">
        <v>981</v>
      </c>
      <c r="H26" s="578" t="s">
        <v>264</v>
      </c>
      <c r="I26" s="888" t="s">
        <v>12</v>
      </c>
      <c r="J26" s="886" t="s">
        <v>114</v>
      </c>
      <c r="K26" s="1244">
        <f>VLOOKUP(I26,'[3]MATRIZ CALIFICACIÓN'!$B$10:$C$14,2,0)</f>
        <v>2</v>
      </c>
      <c r="L26" s="1248">
        <f>HLOOKUP(J26,'[3]MATRIZ CALIFICACIÓN'!$D$8:$F$9,2,0)</f>
        <v>2</v>
      </c>
      <c r="M26" s="1246">
        <f>VALUE(CONCATENATE(K26,L26))</f>
        <v>22</v>
      </c>
      <c r="N26" s="817" t="str">
        <f>VLOOKUP(M26,'[3]MATRIZ CALIFICACIÓN'!$D$27:$E$69,2,0)</f>
        <v>MODERADA</v>
      </c>
      <c r="O26" s="863" t="s">
        <v>850</v>
      </c>
      <c r="P26" s="896" t="s">
        <v>106</v>
      </c>
      <c r="Q26" s="890" t="s">
        <v>47</v>
      </c>
      <c r="R26" s="882" t="s">
        <v>114</v>
      </c>
      <c r="S26" s="1293" t="s">
        <v>10</v>
      </c>
      <c r="T26" s="1291" t="s">
        <v>262</v>
      </c>
      <c r="U26" s="856" t="s">
        <v>852</v>
      </c>
      <c r="V26" s="866" t="s">
        <v>853</v>
      </c>
      <c r="W26" s="1289" t="s">
        <v>645</v>
      </c>
      <c r="X26" s="868" t="s">
        <v>961</v>
      </c>
      <c r="Y26" s="1301"/>
      <c r="Z26" s="972"/>
      <c r="AA26" s="1303"/>
      <c r="AB26" s="972"/>
      <c r="AC26" s="1427"/>
      <c r="AD26" s="1428"/>
      <c r="AE26" s="1018"/>
      <c r="AF26" s="1429"/>
      <c r="AG26" s="139"/>
      <c r="AH26" s="142"/>
      <c r="AI26" s="139"/>
      <c r="AJ26" s="142"/>
      <c r="AK26" s="993"/>
      <c r="AL26" s="993"/>
      <c r="AM26" s="139"/>
      <c r="BD26" s="25" t="s">
        <v>184</v>
      </c>
      <c r="BE26" s="25"/>
    </row>
    <row r="27" spans="1:145" ht="45.75" customHeight="1" x14ac:dyDescent="0.2">
      <c r="A27" s="1198"/>
      <c r="B27" s="794"/>
      <c r="C27" s="1201"/>
      <c r="D27" s="811" t="s">
        <v>163</v>
      </c>
      <c r="E27" s="197" t="s">
        <v>160</v>
      </c>
      <c r="F27" s="663" t="s">
        <v>261</v>
      </c>
      <c r="G27" s="1334"/>
      <c r="H27" s="861" t="s">
        <v>260</v>
      </c>
      <c r="I27" s="889"/>
      <c r="J27" s="887"/>
      <c r="K27" s="1245"/>
      <c r="L27" s="1249"/>
      <c r="M27" s="1247"/>
      <c r="N27" s="817"/>
      <c r="O27" s="864"/>
      <c r="P27" s="897"/>
      <c r="Q27" s="891"/>
      <c r="R27" s="827"/>
      <c r="S27" s="1294"/>
      <c r="T27" s="1292"/>
      <c r="U27" s="836"/>
      <c r="V27" s="867"/>
      <c r="W27" s="1290"/>
      <c r="X27" s="869"/>
      <c r="Y27" s="1302"/>
      <c r="Z27" s="931"/>
      <c r="AA27" s="1023"/>
      <c r="AB27" s="931"/>
      <c r="AC27" s="1155"/>
      <c r="AD27" s="931"/>
      <c r="AE27" s="936"/>
      <c r="AF27" s="1430"/>
      <c r="AG27" s="140"/>
      <c r="AH27" s="143"/>
      <c r="AI27" s="140"/>
      <c r="AJ27" s="143"/>
      <c r="AK27" s="980"/>
      <c r="AL27" s="980"/>
      <c r="AM27" s="140"/>
      <c r="BD27" s="25" t="s">
        <v>185</v>
      </c>
      <c r="BE27" s="25"/>
    </row>
    <row r="28" spans="1:145" ht="66.75" customHeight="1" x14ac:dyDescent="0.2">
      <c r="A28" s="1198"/>
      <c r="B28" s="794"/>
      <c r="C28" s="1201"/>
      <c r="D28" s="809"/>
      <c r="E28" s="197" t="s">
        <v>157</v>
      </c>
      <c r="F28" s="681" t="s">
        <v>259</v>
      </c>
      <c r="G28" s="1334"/>
      <c r="H28" s="862"/>
      <c r="I28" s="889"/>
      <c r="J28" s="887"/>
      <c r="K28" s="1245"/>
      <c r="L28" s="1249"/>
      <c r="M28" s="1247"/>
      <c r="N28" s="817"/>
      <c r="O28" s="865" t="s">
        <v>851</v>
      </c>
      <c r="P28" s="897"/>
      <c r="Q28" s="891"/>
      <c r="R28" s="827"/>
      <c r="S28" s="1294"/>
      <c r="T28" s="1292"/>
      <c r="U28" s="836"/>
      <c r="V28" s="866" t="s">
        <v>854</v>
      </c>
      <c r="W28" s="1290"/>
      <c r="X28" s="870" t="s">
        <v>855</v>
      </c>
      <c r="Y28" s="1304"/>
      <c r="Z28" s="930"/>
      <c r="AA28" s="1021"/>
      <c r="AB28" s="927"/>
      <c r="AC28" s="1154"/>
      <c r="AD28" s="1402"/>
      <c r="AE28" s="935"/>
      <c r="AF28" s="1410"/>
      <c r="AG28" s="140"/>
      <c r="AH28" s="143"/>
      <c r="AI28" s="140"/>
      <c r="AJ28" s="143"/>
      <c r="AK28" s="980"/>
      <c r="AL28" s="980"/>
      <c r="AM28" s="140"/>
      <c r="BD28" s="25" t="s">
        <v>186</v>
      </c>
      <c r="BE28" s="25"/>
    </row>
    <row r="29" spans="1:145" ht="48.75" customHeight="1" x14ac:dyDescent="0.2">
      <c r="A29" s="1198"/>
      <c r="B29" s="794"/>
      <c r="C29" s="1201"/>
      <c r="D29" s="911"/>
      <c r="E29" s="197" t="s">
        <v>158</v>
      </c>
      <c r="F29" s="681" t="s">
        <v>258</v>
      </c>
      <c r="G29" s="1334"/>
      <c r="H29" s="602" t="s">
        <v>849</v>
      </c>
      <c r="I29" s="889"/>
      <c r="J29" s="887"/>
      <c r="K29" s="1245"/>
      <c r="L29" s="1249"/>
      <c r="M29" s="1247"/>
      <c r="N29" s="818"/>
      <c r="O29" s="864"/>
      <c r="P29" s="897"/>
      <c r="Q29" s="891"/>
      <c r="R29" s="827"/>
      <c r="S29" s="1294"/>
      <c r="T29" s="1292"/>
      <c r="U29" s="836"/>
      <c r="V29" s="867"/>
      <c r="W29" s="1290"/>
      <c r="X29" s="869"/>
      <c r="Y29" s="1302"/>
      <c r="Z29" s="931"/>
      <c r="AA29" s="1023"/>
      <c r="AB29" s="931"/>
      <c r="AC29" s="1155"/>
      <c r="AD29" s="1403"/>
      <c r="AE29" s="936"/>
      <c r="AF29" s="1430"/>
      <c r="AG29" s="140"/>
      <c r="AH29" s="143"/>
      <c r="AI29" s="140"/>
      <c r="AJ29" s="143"/>
      <c r="AK29" s="981"/>
      <c r="AL29" s="981"/>
      <c r="AM29" s="140"/>
      <c r="BD29" s="25" t="s">
        <v>187</v>
      </c>
      <c r="BE29" s="25"/>
    </row>
    <row r="30" spans="1:145" ht="38.25" customHeight="1" x14ac:dyDescent="0.2">
      <c r="A30" s="1198"/>
      <c r="B30" s="794"/>
      <c r="C30" s="1102">
        <v>4</v>
      </c>
      <c r="D30" s="809" t="s">
        <v>162</v>
      </c>
      <c r="E30" s="669" t="str">
        <f>'[3]MAPA DE RIESGOS '!E20</f>
        <v>MODELO DE OPERACIÓN</v>
      </c>
      <c r="F30" s="646" t="str">
        <f>'[3]MAPA DE RIESGOS '!F20</f>
        <v xml:space="preserve">Amiguismo y clientelismo
</v>
      </c>
      <c r="G30" s="1327" t="s">
        <v>848</v>
      </c>
      <c r="H30" s="578" t="str">
        <f>'[3]MAPA DE RIESGOS '!H20</f>
        <v>Sancion disciplinarias y legales</v>
      </c>
      <c r="I30" s="888" t="s">
        <v>12</v>
      </c>
      <c r="J30" s="1215" t="s">
        <v>114</v>
      </c>
      <c r="K30" s="812">
        <f>'[3]MAPA DE RIESGOS '!K20</f>
        <v>3</v>
      </c>
      <c r="L30" s="1183">
        <f>'[3]MAPA DE RIESGOS '!L20</f>
        <v>2</v>
      </c>
      <c r="M30" s="848">
        <f>'[3]MAPA DE RIESGOS '!M20</f>
        <v>32</v>
      </c>
      <c r="N30" s="817" t="s">
        <v>35</v>
      </c>
      <c r="O30" s="1308" t="str">
        <f>'[3]MAPA DE RIESGOS '!O20</f>
        <v xml:space="preserve">Aplicación del PROCEDIMIENTO ADQUISICION DE SOFTWARE PE03-PRO3 </v>
      </c>
      <c r="P30" s="824" t="str">
        <f>'[3]MAPA DE RIESGOS '!P20</f>
        <v>PREVENTIVO</v>
      </c>
      <c r="Q30" s="826" t="s">
        <v>47</v>
      </c>
      <c r="R30" s="1061" t="str">
        <f>'[3]MAPA DE RIESGOS '!R20</f>
        <v>MAYOR (10)</v>
      </c>
      <c r="S30" s="815" t="str">
        <f>'[3]MAPA DE RIESGOS '!S20</f>
        <v>BAJA</v>
      </c>
      <c r="T30" s="848" t="str">
        <f>'[3]MAPA DE RIESGOS '!T20</f>
        <v>permanente</v>
      </c>
      <c r="U30" s="824" t="str">
        <f>'[3]MAPA DE RIESGOS '!U20</f>
        <v xml:space="preserve">Verificacion y aprobación de estudios de adquisicion de software por parte del Jefe de la Oficina de Información Sectorial </v>
      </c>
      <c r="V30" s="812" t="str">
        <f>'[3]MAPA DE RIESGOS '!V20</f>
        <v>Estudios realizados documentados</v>
      </c>
      <c r="W30" s="848" t="s">
        <v>645</v>
      </c>
      <c r="X30" s="897" t="s">
        <v>962</v>
      </c>
      <c r="Y30" s="1265"/>
      <c r="Z30" s="930"/>
      <c r="AA30" s="1022"/>
      <c r="AB30" s="930"/>
      <c r="AC30" s="1435"/>
      <c r="AD30" s="927"/>
      <c r="AE30" s="935"/>
      <c r="AF30" s="1410"/>
      <c r="AG30" s="174"/>
      <c r="AH30" s="145"/>
      <c r="AI30" s="174"/>
      <c r="AJ30" s="145"/>
      <c r="AK30" s="994"/>
      <c r="AL30" s="994"/>
      <c r="AM30" s="174"/>
    </row>
    <row r="31" spans="1:145" ht="51" customHeight="1" x14ac:dyDescent="0.2">
      <c r="A31" s="1198"/>
      <c r="B31" s="794"/>
      <c r="C31" s="1201"/>
      <c r="D31" s="809"/>
      <c r="E31" s="803" t="str">
        <f>'[3]MAPA DE RIESGOS '!E21</f>
        <v>RECURSOS HUMANOS Y ECONOMICOS</v>
      </c>
      <c r="F31" s="663" t="str">
        <f>'[3]MAPA DE RIESGOS '!F21</f>
        <v>Bajos estandares Eticos</v>
      </c>
      <c r="G31" s="1327"/>
      <c r="H31" s="197" t="str">
        <f>'[3]MAPA DE RIESGOS '!H21</f>
        <v>Perdida de imagen y credibilidad institucional</v>
      </c>
      <c r="I31" s="889"/>
      <c r="J31" s="1108"/>
      <c r="K31" s="812"/>
      <c r="L31" s="1183"/>
      <c r="M31" s="848"/>
      <c r="N31" s="817"/>
      <c r="O31" s="1308"/>
      <c r="P31" s="824"/>
      <c r="Q31" s="827"/>
      <c r="R31" s="859"/>
      <c r="S31" s="815"/>
      <c r="T31" s="848"/>
      <c r="U31" s="824"/>
      <c r="V31" s="812"/>
      <c r="W31" s="848"/>
      <c r="X31" s="897"/>
      <c r="Y31" s="1266"/>
      <c r="Z31" s="931"/>
      <c r="AA31" s="1023"/>
      <c r="AB31" s="931"/>
      <c r="AC31" s="1436"/>
      <c r="AD31" s="931"/>
      <c r="AE31" s="936"/>
      <c r="AF31" s="1430"/>
      <c r="AG31" s="174"/>
      <c r="AH31" s="145"/>
      <c r="AI31" s="174"/>
      <c r="AJ31" s="145"/>
      <c r="AK31" s="994"/>
      <c r="AL31" s="994"/>
      <c r="AM31" s="174"/>
    </row>
    <row r="32" spans="1:145" ht="75" customHeight="1" x14ac:dyDescent="0.2">
      <c r="A32" s="1198"/>
      <c r="B32" s="794"/>
      <c r="C32" s="1201"/>
      <c r="D32" s="809"/>
      <c r="E32" s="795"/>
      <c r="F32" s="663" t="str">
        <f>'[3]MAPA DE RIESGOS '!F22</f>
        <v>Interes Indebido en las celebracion de contratos o debilidad de procesos y procedimientos para la gestion</v>
      </c>
      <c r="G32" s="1327"/>
      <c r="H32" s="1103" t="str">
        <f>'[3]MAPA DE RIESGOS '!H22</f>
        <v>Detrimento patrimonial</v>
      </c>
      <c r="I32" s="889"/>
      <c r="J32" s="1108"/>
      <c r="K32" s="812"/>
      <c r="L32" s="1183"/>
      <c r="M32" s="848"/>
      <c r="N32" s="817"/>
      <c r="O32" s="1308"/>
      <c r="P32" s="824"/>
      <c r="Q32" s="827"/>
      <c r="R32" s="859"/>
      <c r="S32" s="815"/>
      <c r="T32" s="848"/>
      <c r="U32" s="824"/>
      <c r="V32" s="812"/>
      <c r="W32" s="848"/>
      <c r="X32" s="897"/>
      <c r="Y32" s="213"/>
      <c r="Z32" s="214"/>
      <c r="AA32" s="212"/>
      <c r="AB32" s="214"/>
      <c r="AC32" s="1437"/>
      <c r="AD32" s="1439"/>
      <c r="AE32" s="934"/>
      <c r="AF32" s="1440"/>
      <c r="AG32" s="140"/>
      <c r="AH32" s="143"/>
      <c r="AI32" s="140"/>
      <c r="AJ32" s="143"/>
      <c r="AK32" s="994"/>
      <c r="AL32" s="994"/>
      <c r="AM32" s="140"/>
    </row>
    <row r="33" spans="1:39" ht="37.5" customHeight="1" x14ac:dyDescent="0.2">
      <c r="A33" s="1198"/>
      <c r="B33" s="794"/>
      <c r="C33" s="1201"/>
      <c r="D33" s="809"/>
      <c r="E33" s="803" t="str">
        <f>'[3]MAPA DE RIESGOS '!E23</f>
        <v xml:space="preserve">SISTEMAS DE INFORMACIÓN </v>
      </c>
      <c r="F33" s="663" t="str">
        <f>'[3]MAPA DE RIESGOS '!F23</f>
        <v>utilizacion indebida de la informacion</v>
      </c>
      <c r="G33" s="1327"/>
      <c r="H33" s="797"/>
      <c r="I33" s="901"/>
      <c r="J33" s="1109"/>
      <c r="K33" s="812"/>
      <c r="L33" s="1183"/>
      <c r="M33" s="848"/>
      <c r="N33" s="817"/>
      <c r="O33" s="1308"/>
      <c r="P33" s="824"/>
      <c r="Q33" s="828"/>
      <c r="R33" s="860"/>
      <c r="S33" s="815"/>
      <c r="T33" s="848"/>
      <c r="U33" s="824"/>
      <c r="V33" s="812"/>
      <c r="W33" s="848"/>
      <c r="X33" s="897"/>
      <c r="Y33" s="1264"/>
      <c r="Z33" s="930"/>
      <c r="AA33" s="1021"/>
      <c r="AB33" s="927"/>
      <c r="AC33" s="1435"/>
      <c r="AD33" s="1402"/>
      <c r="AE33" s="935"/>
      <c r="AF33" s="1410"/>
      <c r="AG33" s="140"/>
      <c r="AH33" s="143"/>
      <c r="AI33" s="140"/>
      <c r="AJ33" s="143"/>
      <c r="AK33" s="994"/>
      <c r="AL33" s="994"/>
      <c r="AM33" s="140"/>
    </row>
    <row r="34" spans="1:39" ht="43.5" customHeight="1" thickBot="1" x14ac:dyDescent="0.25">
      <c r="A34" s="1199"/>
      <c r="B34" s="804"/>
      <c r="C34" s="1202"/>
      <c r="D34" s="810"/>
      <c r="E34" s="804"/>
      <c r="F34" s="672" t="str">
        <f>'[3]MAPA DE RIESGOS '!F24</f>
        <v>Trafico de Influencias</v>
      </c>
      <c r="G34" s="1328"/>
      <c r="H34" s="1239"/>
      <c r="I34" s="1193"/>
      <c r="J34" s="1217"/>
      <c r="K34" s="813"/>
      <c r="L34" s="1307"/>
      <c r="M34" s="1160"/>
      <c r="N34" s="1175"/>
      <c r="O34" s="1309"/>
      <c r="P34" s="838"/>
      <c r="Q34" s="829"/>
      <c r="R34" s="1165"/>
      <c r="S34" s="830"/>
      <c r="T34" s="1160"/>
      <c r="U34" s="838"/>
      <c r="V34" s="813"/>
      <c r="W34" s="1160"/>
      <c r="X34" s="1270"/>
      <c r="Y34" s="1314"/>
      <c r="Z34" s="1004"/>
      <c r="AA34" s="1263"/>
      <c r="AB34" s="1004"/>
      <c r="AC34" s="1438"/>
      <c r="AD34" s="1402"/>
      <c r="AE34" s="1378"/>
      <c r="AF34" s="1411"/>
      <c r="AG34" s="141"/>
      <c r="AH34" s="144"/>
      <c r="AI34" s="141"/>
      <c r="AJ34" s="144"/>
      <c r="AK34" s="995"/>
      <c r="AL34" s="995"/>
      <c r="AM34" s="141"/>
    </row>
    <row r="35" spans="1:39" ht="55.5" customHeight="1" thickTop="1" x14ac:dyDescent="0.2">
      <c r="A35" s="1197" t="str">
        <f>'[3]MAPA DE RIESGOS '!A25</f>
        <v>PA04 GESTIÓN TECNOLOGICA</v>
      </c>
      <c r="B35" s="793" t="s">
        <v>708</v>
      </c>
      <c r="C35" s="1324">
        <v>5</v>
      </c>
      <c r="D35" s="808" t="s">
        <v>162</v>
      </c>
      <c r="E35" s="305" t="s">
        <v>160</v>
      </c>
      <c r="F35" s="662" t="s">
        <v>266</v>
      </c>
      <c r="G35" s="1325" t="s">
        <v>983</v>
      </c>
      <c r="H35" s="227" t="s">
        <v>267</v>
      </c>
      <c r="I35" s="1332" t="s">
        <v>12</v>
      </c>
      <c r="J35" s="1333" t="s">
        <v>114</v>
      </c>
      <c r="K35" s="1338">
        <f>VLOOKUP(I35,'[4]MATRIZ CALIFICACIÓN'!$B$10:$C$14,2,0)</f>
        <v>2</v>
      </c>
      <c r="L35" s="1339">
        <f>HLOOKUP(J35,'[4]MATRIZ CALIFICACIÓN'!$D$8:$F$9,2,0)</f>
        <v>2</v>
      </c>
      <c r="M35" s="1340">
        <f>VALUE(CONCATENATE(K35,L35))</f>
        <v>22</v>
      </c>
      <c r="N35" s="1310" t="str">
        <f>VLOOKUP(M35,'[3]MATRIZ CALIFICACIÓN'!$D$27:$E$69,2,0)</f>
        <v>MODERADA</v>
      </c>
      <c r="O35" s="603" t="s">
        <v>633</v>
      </c>
      <c r="P35" s="896" t="s">
        <v>106</v>
      </c>
      <c r="Q35" s="882" t="s">
        <v>47</v>
      </c>
      <c r="R35" s="858" t="str">
        <f>'[3]MAPA DE RIESGOS '!R25</f>
        <v>MAYOR (10)</v>
      </c>
      <c r="S35" s="1487" t="s">
        <v>10</v>
      </c>
      <c r="T35" s="1305" t="s">
        <v>262</v>
      </c>
      <c r="U35" s="896" t="s">
        <v>269</v>
      </c>
      <c r="V35" s="1240" t="s">
        <v>270</v>
      </c>
      <c r="W35" s="1241" t="s">
        <v>645</v>
      </c>
      <c r="X35" s="825" t="s">
        <v>857</v>
      </c>
      <c r="Y35" s="730"/>
      <c r="Z35" s="249"/>
      <c r="AA35" s="296"/>
      <c r="AB35" s="194"/>
      <c r="AC35" s="211"/>
      <c r="AD35" s="210"/>
      <c r="AE35" s="263"/>
      <c r="AF35" s="238"/>
      <c r="AG35" s="139"/>
      <c r="AH35" s="145"/>
      <c r="AI35" s="139"/>
      <c r="AJ35" s="145"/>
      <c r="AK35" s="993"/>
      <c r="AL35" s="993"/>
      <c r="AM35" s="139"/>
    </row>
    <row r="36" spans="1:39" ht="63.75" customHeight="1" x14ac:dyDescent="0.2">
      <c r="A36" s="1198"/>
      <c r="B36" s="794"/>
      <c r="C36" s="1201"/>
      <c r="D36" s="809"/>
      <c r="E36" s="681" t="s">
        <v>160</v>
      </c>
      <c r="F36" s="681" t="s">
        <v>271</v>
      </c>
      <c r="G36" s="1326"/>
      <c r="H36" s="197" t="s">
        <v>272</v>
      </c>
      <c r="I36" s="1262"/>
      <c r="J36" s="1334"/>
      <c r="K36" s="1245"/>
      <c r="L36" s="1249"/>
      <c r="M36" s="1247"/>
      <c r="N36" s="1311"/>
      <c r="O36" s="871" t="s">
        <v>634</v>
      </c>
      <c r="P36" s="897"/>
      <c r="Q36" s="827"/>
      <c r="R36" s="859"/>
      <c r="S36" s="1488"/>
      <c r="T36" s="1306"/>
      <c r="U36" s="897"/>
      <c r="V36" s="1166"/>
      <c r="W36" s="1242"/>
      <c r="X36" s="897"/>
      <c r="Y36" s="213"/>
      <c r="Z36" s="253"/>
      <c r="AA36" s="297"/>
      <c r="AB36" s="294"/>
      <c r="AC36" s="1437"/>
      <c r="AD36" s="927"/>
      <c r="AE36" s="934"/>
      <c r="AF36" s="1498"/>
      <c r="AG36" s="140"/>
      <c r="AH36" s="143"/>
      <c r="AI36" s="140"/>
      <c r="AJ36" s="143"/>
      <c r="AK36" s="994"/>
      <c r="AL36" s="994"/>
      <c r="AM36" s="140"/>
    </row>
    <row r="37" spans="1:39" ht="69.75" customHeight="1" x14ac:dyDescent="0.2">
      <c r="A37" s="1198"/>
      <c r="B37" s="794"/>
      <c r="C37" s="1201"/>
      <c r="D37" s="809"/>
      <c r="E37" s="681" t="s">
        <v>159</v>
      </c>
      <c r="F37" s="681" t="s">
        <v>273</v>
      </c>
      <c r="G37" s="1326"/>
      <c r="H37" s="1231" t="s">
        <v>274</v>
      </c>
      <c r="I37" s="1262"/>
      <c r="J37" s="1334"/>
      <c r="K37" s="1245"/>
      <c r="L37" s="1249"/>
      <c r="M37" s="1247"/>
      <c r="N37" s="1311"/>
      <c r="O37" s="872"/>
      <c r="P37" s="897"/>
      <c r="Q37" s="827"/>
      <c r="R37" s="859"/>
      <c r="S37" s="1488"/>
      <c r="T37" s="1306"/>
      <c r="U37" s="897"/>
      <c r="V37" s="1166"/>
      <c r="W37" s="1242"/>
      <c r="X37" s="897"/>
      <c r="Y37" s="1264"/>
      <c r="Z37" s="1021"/>
      <c r="AA37" s="1021"/>
      <c r="AB37" s="1021"/>
      <c r="AC37" s="1435"/>
      <c r="AD37" s="930"/>
      <c r="AE37" s="935"/>
      <c r="AF37" s="1499"/>
      <c r="AG37" s="140"/>
      <c r="AH37" s="143"/>
      <c r="AI37" s="140"/>
      <c r="AJ37" s="143"/>
      <c r="AK37" s="994"/>
      <c r="AL37" s="994"/>
      <c r="AM37" s="140"/>
    </row>
    <row r="38" spans="1:39" ht="44.25" customHeight="1" x14ac:dyDescent="0.2">
      <c r="A38" s="1198"/>
      <c r="B38" s="794"/>
      <c r="C38" s="1201"/>
      <c r="D38" s="809"/>
      <c r="E38" s="681" t="s">
        <v>158</v>
      </c>
      <c r="F38" s="681" t="s">
        <v>258</v>
      </c>
      <c r="G38" s="1326"/>
      <c r="H38" s="1232"/>
      <c r="I38" s="1262"/>
      <c r="J38" s="1334"/>
      <c r="K38" s="1245"/>
      <c r="L38" s="1249"/>
      <c r="M38" s="1247"/>
      <c r="N38" s="1311"/>
      <c r="O38" s="871" t="s">
        <v>856</v>
      </c>
      <c r="P38" s="897"/>
      <c r="Q38" s="828"/>
      <c r="R38" s="860"/>
      <c r="S38" s="1488"/>
      <c r="T38" s="1306"/>
      <c r="U38" s="897"/>
      <c r="V38" s="1166"/>
      <c r="W38" s="1242"/>
      <c r="X38" s="897"/>
      <c r="Y38" s="1265"/>
      <c r="Z38" s="1022"/>
      <c r="AA38" s="1022"/>
      <c r="AB38" s="1022"/>
      <c r="AC38" s="1435"/>
      <c r="AD38" s="930"/>
      <c r="AE38" s="935"/>
      <c r="AF38" s="1499"/>
      <c r="AG38" s="140"/>
      <c r="AH38" s="143"/>
      <c r="AI38" s="140"/>
      <c r="AJ38" s="143"/>
      <c r="AK38" s="994"/>
      <c r="AL38" s="994"/>
      <c r="AM38" s="140"/>
    </row>
    <row r="39" spans="1:39" ht="61.5" customHeight="1" thickBot="1" x14ac:dyDescent="0.25">
      <c r="A39" s="1198"/>
      <c r="B39" s="794"/>
      <c r="C39" s="1201"/>
      <c r="D39" s="911"/>
      <c r="E39" s="681" t="s">
        <v>160</v>
      </c>
      <c r="F39" s="681" t="s">
        <v>275</v>
      </c>
      <c r="G39" s="1326"/>
      <c r="H39" s="1233"/>
      <c r="I39" s="1262"/>
      <c r="J39" s="1334"/>
      <c r="K39" s="1245"/>
      <c r="L39" s="1249"/>
      <c r="M39" s="1247"/>
      <c r="N39" s="1311"/>
      <c r="O39" s="872"/>
      <c r="P39" s="897"/>
      <c r="Q39" s="827"/>
      <c r="R39" s="859"/>
      <c r="S39" s="1488"/>
      <c r="T39" s="1306"/>
      <c r="U39" s="897"/>
      <c r="V39" s="1166"/>
      <c r="W39" s="1242"/>
      <c r="X39" s="897"/>
      <c r="Y39" s="1266"/>
      <c r="Z39" s="1023"/>
      <c r="AA39" s="1023"/>
      <c r="AB39" s="1023"/>
      <c r="AC39" s="1436"/>
      <c r="AD39" s="931"/>
      <c r="AE39" s="936"/>
      <c r="AF39" s="1500"/>
      <c r="AG39" s="141"/>
      <c r="AH39" s="150"/>
      <c r="AI39" s="141"/>
      <c r="AJ39" s="150"/>
      <c r="AK39" s="996"/>
      <c r="AL39" s="996"/>
      <c r="AM39" s="140"/>
    </row>
    <row r="40" spans="1:39" ht="46.5" customHeight="1" x14ac:dyDescent="0.2">
      <c r="A40" s="1198"/>
      <c r="B40" s="794"/>
      <c r="C40" s="1101">
        <v>6</v>
      </c>
      <c r="D40" s="811" t="s">
        <v>164</v>
      </c>
      <c r="E40" s="681" t="s">
        <v>160</v>
      </c>
      <c r="F40" s="646" t="s">
        <v>266</v>
      </c>
      <c r="G40" s="898" t="s">
        <v>632</v>
      </c>
      <c r="H40" s="685" t="s">
        <v>267</v>
      </c>
      <c r="I40" s="911" t="s">
        <v>12</v>
      </c>
      <c r="J40" s="1347" t="s">
        <v>114</v>
      </c>
      <c r="K40" s="243"/>
      <c r="L40" s="244"/>
      <c r="M40" s="243"/>
      <c r="N40" s="817" t="s">
        <v>35</v>
      </c>
      <c r="O40" s="605" t="s">
        <v>633</v>
      </c>
      <c r="P40" s="825" t="s">
        <v>106</v>
      </c>
      <c r="Q40" s="826" t="s">
        <v>47</v>
      </c>
      <c r="R40" s="1061" t="s">
        <v>114</v>
      </c>
      <c r="S40" s="1490" t="s">
        <v>10</v>
      </c>
      <c r="T40" s="1492" t="s">
        <v>637</v>
      </c>
      <c r="U40" s="631" t="s">
        <v>638</v>
      </c>
      <c r="V40" s="667" t="s">
        <v>641</v>
      </c>
      <c r="W40" s="1312" t="s">
        <v>644</v>
      </c>
      <c r="X40" s="825" t="s">
        <v>858</v>
      </c>
      <c r="Y40" s="1501"/>
      <c r="Z40" s="851"/>
      <c r="AA40" s="812"/>
      <c r="AB40" s="1503"/>
      <c r="AC40" s="1412"/>
      <c r="AD40" s="930"/>
      <c r="AE40" s="812"/>
      <c r="AF40" s="1410"/>
      <c r="AG40" s="202"/>
      <c r="AH40" s="201"/>
      <c r="AI40" s="202"/>
      <c r="AJ40" s="201"/>
      <c r="AK40" s="994"/>
      <c r="AL40" s="997"/>
      <c r="AM40" s="202"/>
    </row>
    <row r="41" spans="1:39" ht="46.5" customHeight="1" x14ac:dyDescent="0.2">
      <c r="A41" s="1198"/>
      <c r="B41" s="794"/>
      <c r="C41" s="1101"/>
      <c r="D41" s="809"/>
      <c r="E41" s="681" t="s">
        <v>159</v>
      </c>
      <c r="F41" s="681" t="s">
        <v>271</v>
      </c>
      <c r="G41" s="899"/>
      <c r="H41" s="579" t="s">
        <v>272</v>
      </c>
      <c r="I41" s="1262"/>
      <c r="J41" s="1334"/>
      <c r="K41" s="243"/>
      <c r="L41" s="244"/>
      <c r="M41" s="243"/>
      <c r="N41" s="817"/>
      <c r="O41" s="604" t="s">
        <v>634</v>
      </c>
      <c r="P41" s="897"/>
      <c r="Q41" s="827"/>
      <c r="R41" s="859"/>
      <c r="S41" s="1488"/>
      <c r="T41" s="1493"/>
      <c r="U41" s="659" t="s">
        <v>639</v>
      </c>
      <c r="V41" s="712" t="s">
        <v>642</v>
      </c>
      <c r="W41" s="1312"/>
      <c r="X41" s="897"/>
      <c r="Y41" s="1501"/>
      <c r="Z41" s="851"/>
      <c r="AA41" s="812"/>
      <c r="AB41" s="1503"/>
      <c r="AC41" s="1412"/>
      <c r="AD41" s="930"/>
      <c r="AE41" s="812"/>
      <c r="AF41" s="1410"/>
      <c r="AG41" s="202"/>
      <c r="AH41" s="201"/>
      <c r="AI41" s="202"/>
      <c r="AJ41" s="201"/>
      <c r="AK41" s="994"/>
      <c r="AL41" s="998"/>
      <c r="AM41" s="202"/>
    </row>
    <row r="42" spans="1:39" ht="65.25" customHeight="1" thickBot="1" x14ac:dyDescent="0.25">
      <c r="A42" s="1198"/>
      <c r="B42" s="794"/>
      <c r="C42" s="1101"/>
      <c r="D42" s="809"/>
      <c r="E42" s="681" t="s">
        <v>156</v>
      </c>
      <c r="F42" s="681" t="s">
        <v>273</v>
      </c>
      <c r="G42" s="899"/>
      <c r="H42" s="1174" t="s">
        <v>274</v>
      </c>
      <c r="I42" s="1262"/>
      <c r="J42" s="1334"/>
      <c r="K42" s="250"/>
      <c r="L42" s="251"/>
      <c r="M42" s="250"/>
      <c r="N42" s="817"/>
      <c r="O42" s="604" t="s">
        <v>635</v>
      </c>
      <c r="P42" s="897"/>
      <c r="Q42" s="827"/>
      <c r="R42" s="859"/>
      <c r="S42" s="1488"/>
      <c r="T42" s="1493"/>
      <c r="U42" s="837" t="s">
        <v>640</v>
      </c>
      <c r="V42" s="845" t="s">
        <v>643</v>
      </c>
      <c r="W42" s="1312"/>
      <c r="X42" s="897"/>
      <c r="Y42" s="1501"/>
      <c r="Z42" s="851"/>
      <c r="AA42" s="812"/>
      <c r="AB42" s="1503"/>
      <c r="AC42" s="1412"/>
      <c r="AD42" s="930"/>
      <c r="AE42" s="812"/>
      <c r="AF42" s="1410"/>
      <c r="AG42" s="174"/>
      <c r="AH42" s="252"/>
      <c r="AI42" s="202"/>
      <c r="AJ42" s="201"/>
      <c r="AK42" s="994"/>
      <c r="AL42" s="998"/>
      <c r="AM42" s="202"/>
    </row>
    <row r="43" spans="1:39" ht="56.25" customHeight="1" x14ac:dyDescent="0.2">
      <c r="A43" s="1198"/>
      <c r="B43" s="794"/>
      <c r="C43" s="1101"/>
      <c r="D43" s="809"/>
      <c r="E43" s="803" t="s">
        <v>157</v>
      </c>
      <c r="F43" s="681" t="s">
        <v>258</v>
      </c>
      <c r="G43" s="899"/>
      <c r="H43" s="1098"/>
      <c r="I43" s="1262"/>
      <c r="J43" s="1334"/>
      <c r="K43" s="250"/>
      <c r="L43" s="251"/>
      <c r="M43" s="250"/>
      <c r="N43" s="817"/>
      <c r="O43" s="871" t="s">
        <v>636</v>
      </c>
      <c r="P43" s="897"/>
      <c r="Q43" s="828"/>
      <c r="R43" s="860"/>
      <c r="S43" s="1488"/>
      <c r="T43" s="1493"/>
      <c r="U43" s="824"/>
      <c r="V43" s="812"/>
      <c r="W43" s="1312"/>
      <c r="X43" s="897"/>
      <c r="Y43" s="1501"/>
      <c r="Z43" s="851"/>
      <c r="AA43" s="812"/>
      <c r="AB43" s="1503"/>
      <c r="AC43" s="1412"/>
      <c r="AD43" s="930"/>
      <c r="AE43" s="812"/>
      <c r="AF43" s="1410"/>
      <c r="AG43" s="174"/>
      <c r="AH43" s="145"/>
      <c r="AI43" s="139"/>
      <c r="AJ43" s="142"/>
      <c r="AK43" s="994"/>
      <c r="AL43" s="998"/>
      <c r="AM43" s="139"/>
    </row>
    <row r="44" spans="1:39" ht="63.75" customHeight="1" thickBot="1" x14ac:dyDescent="0.25">
      <c r="A44" s="1199"/>
      <c r="B44" s="804"/>
      <c r="C44" s="1171"/>
      <c r="D44" s="810"/>
      <c r="E44" s="804"/>
      <c r="F44" s="682" t="s">
        <v>275</v>
      </c>
      <c r="G44" s="1253"/>
      <c r="H44" s="1192"/>
      <c r="I44" s="1354"/>
      <c r="J44" s="1489"/>
      <c r="K44" s="247"/>
      <c r="L44" s="248"/>
      <c r="M44" s="247"/>
      <c r="N44" s="1175"/>
      <c r="O44" s="823"/>
      <c r="P44" s="1270"/>
      <c r="Q44" s="829"/>
      <c r="R44" s="1165"/>
      <c r="S44" s="1491"/>
      <c r="T44" s="1494"/>
      <c r="U44" s="838"/>
      <c r="V44" s="813"/>
      <c r="W44" s="1313"/>
      <c r="X44" s="1270"/>
      <c r="Y44" s="1502"/>
      <c r="Z44" s="1082"/>
      <c r="AA44" s="813"/>
      <c r="AB44" s="1504"/>
      <c r="AC44" s="1413"/>
      <c r="AD44" s="1004"/>
      <c r="AE44" s="813"/>
      <c r="AF44" s="1411"/>
      <c r="AG44" s="202"/>
      <c r="AH44" s="201"/>
      <c r="AI44" s="202"/>
      <c r="AJ44" s="201"/>
      <c r="AK44" s="995"/>
      <c r="AL44" s="999"/>
      <c r="AM44" s="202"/>
    </row>
    <row r="45" spans="1:39" ht="76.5" customHeight="1" x14ac:dyDescent="0.3">
      <c r="A45" s="1197" t="s">
        <v>178</v>
      </c>
      <c r="B45" s="808" t="s">
        <v>723</v>
      </c>
      <c r="C45" s="1101">
        <v>7</v>
      </c>
      <c r="D45" s="808" t="s">
        <v>162</v>
      </c>
      <c r="E45" s="620" t="s">
        <v>157</v>
      </c>
      <c r="F45" s="618" t="s">
        <v>276</v>
      </c>
      <c r="G45" s="898" t="s">
        <v>277</v>
      </c>
      <c r="H45" s="580" t="s">
        <v>278</v>
      </c>
      <c r="I45" s="888" t="s">
        <v>47</v>
      </c>
      <c r="J45" s="888" t="s">
        <v>114</v>
      </c>
      <c r="K45" s="893">
        <f>VLOOKUP(I45,'[5]MATRIZ CALIFICACIÓN'!$B$10:$C$14,2,0)</f>
        <v>1</v>
      </c>
      <c r="L45" s="909">
        <f>HLOOKUP(J45,'[5]MATRIZ CALIFICACIÓN'!$D$8:$F$9,2,0)</f>
        <v>2</v>
      </c>
      <c r="M45" s="884">
        <f>VALUE(CONCATENATE(K45,L45))</f>
        <v>12</v>
      </c>
      <c r="N45" s="817" t="str">
        <f>VLOOKUP(M45,'[5]MATRIZ CALIFICACIÓN'!$D$27:$E$69,2,0)</f>
        <v>BAJA</v>
      </c>
      <c r="O45" s="679" t="s">
        <v>279</v>
      </c>
      <c r="P45" s="873" t="s">
        <v>106</v>
      </c>
      <c r="Q45" s="826" t="s">
        <v>47</v>
      </c>
      <c r="R45" s="1061" t="s">
        <v>114</v>
      </c>
      <c r="S45" s="815" t="s">
        <v>10</v>
      </c>
      <c r="T45" s="874" t="s">
        <v>280</v>
      </c>
      <c r="U45" s="593" t="s">
        <v>859</v>
      </c>
      <c r="V45" s="650" t="s">
        <v>281</v>
      </c>
      <c r="W45" s="875" t="s">
        <v>282</v>
      </c>
      <c r="X45" s="645" t="s">
        <v>283</v>
      </c>
      <c r="Y45" s="245"/>
      <c r="Z45" s="241"/>
      <c r="AA45" s="190"/>
      <c r="AB45" s="246"/>
      <c r="AC45" s="245"/>
      <c r="AD45" s="264"/>
      <c r="AE45" s="190"/>
      <c r="AF45" s="246"/>
      <c r="AG45" s="128"/>
      <c r="AH45" s="136"/>
      <c r="AI45" s="146"/>
      <c r="AJ45" s="148"/>
      <c r="AK45" s="993"/>
      <c r="AL45" s="1000"/>
      <c r="AM45" s="139"/>
    </row>
    <row r="46" spans="1:39" ht="45" customHeight="1" x14ac:dyDescent="0.25">
      <c r="A46" s="1198"/>
      <c r="B46" s="809"/>
      <c r="C46" s="1101"/>
      <c r="D46" s="809"/>
      <c r="E46" s="803" t="s">
        <v>160</v>
      </c>
      <c r="F46" s="632" t="s">
        <v>284</v>
      </c>
      <c r="G46" s="899"/>
      <c r="H46" s="855" t="s">
        <v>285</v>
      </c>
      <c r="I46" s="889"/>
      <c r="J46" s="889"/>
      <c r="K46" s="893"/>
      <c r="L46" s="909"/>
      <c r="M46" s="884"/>
      <c r="N46" s="817"/>
      <c r="O46" s="1351" t="s">
        <v>286</v>
      </c>
      <c r="P46" s="824"/>
      <c r="Q46" s="827"/>
      <c r="R46" s="859"/>
      <c r="S46" s="815"/>
      <c r="T46" s="801"/>
      <c r="U46" s="855" t="s">
        <v>860</v>
      </c>
      <c r="V46" s="857" t="s">
        <v>861</v>
      </c>
      <c r="W46" s="876"/>
      <c r="X46" s="919" t="s">
        <v>862</v>
      </c>
      <c r="Y46" s="1269"/>
      <c r="Z46" s="927"/>
      <c r="AA46" s="919"/>
      <c r="AB46" s="1159"/>
      <c r="AC46" s="927"/>
      <c r="AD46" s="927"/>
      <c r="AE46" s="919"/>
      <c r="AF46" s="1431"/>
      <c r="AG46" s="129"/>
      <c r="AH46" s="131"/>
      <c r="AI46" s="147"/>
      <c r="AJ46" s="149"/>
      <c r="AK46" s="994"/>
      <c r="AL46" s="1001"/>
      <c r="AM46" s="140"/>
    </row>
    <row r="47" spans="1:39" ht="34.5" customHeight="1" x14ac:dyDescent="0.2">
      <c r="A47" s="1198"/>
      <c r="B47" s="809"/>
      <c r="C47" s="1101"/>
      <c r="D47" s="809"/>
      <c r="E47" s="794"/>
      <c r="F47" s="632" t="s">
        <v>287</v>
      </c>
      <c r="G47" s="899"/>
      <c r="H47" s="902"/>
      <c r="I47" s="889"/>
      <c r="J47" s="889"/>
      <c r="K47" s="893"/>
      <c r="L47" s="909"/>
      <c r="M47" s="884"/>
      <c r="N47" s="817"/>
      <c r="O47" s="1352"/>
      <c r="P47" s="824"/>
      <c r="Q47" s="827"/>
      <c r="R47" s="859"/>
      <c r="S47" s="815"/>
      <c r="T47" s="801"/>
      <c r="U47" s="902"/>
      <c r="V47" s="834"/>
      <c r="W47" s="876"/>
      <c r="X47" s="974"/>
      <c r="Y47" s="1030"/>
      <c r="Z47" s="930"/>
      <c r="AA47" s="974"/>
      <c r="AB47" s="928"/>
      <c r="AC47" s="930"/>
      <c r="AD47" s="930"/>
      <c r="AE47" s="974"/>
      <c r="AF47" s="1404"/>
      <c r="AG47" s="129"/>
      <c r="AH47" s="131"/>
      <c r="AI47" s="133"/>
      <c r="AJ47" s="131"/>
      <c r="AK47" s="994"/>
      <c r="AL47" s="1001"/>
      <c r="AM47" s="140"/>
    </row>
    <row r="48" spans="1:39" ht="37.5" customHeight="1" x14ac:dyDescent="0.2">
      <c r="A48" s="1198"/>
      <c r="B48" s="809"/>
      <c r="C48" s="1101"/>
      <c r="D48" s="809"/>
      <c r="E48" s="794"/>
      <c r="F48" s="632" t="s">
        <v>288</v>
      </c>
      <c r="G48" s="899"/>
      <c r="H48" s="902"/>
      <c r="I48" s="901"/>
      <c r="J48" s="901"/>
      <c r="K48" s="893"/>
      <c r="L48" s="909"/>
      <c r="M48" s="884"/>
      <c r="N48" s="817"/>
      <c r="O48" s="1352"/>
      <c r="P48" s="824"/>
      <c r="Q48" s="828"/>
      <c r="R48" s="860"/>
      <c r="S48" s="815"/>
      <c r="T48" s="801"/>
      <c r="U48" s="902"/>
      <c r="V48" s="834"/>
      <c r="W48" s="876"/>
      <c r="X48" s="974"/>
      <c r="Y48" s="1030"/>
      <c r="Z48" s="930"/>
      <c r="AA48" s="974"/>
      <c r="AB48" s="928"/>
      <c r="AC48" s="930"/>
      <c r="AD48" s="930"/>
      <c r="AE48" s="974"/>
      <c r="AF48" s="1404"/>
      <c r="AG48" s="129"/>
      <c r="AH48" s="131"/>
      <c r="AI48" s="133"/>
      <c r="AJ48" s="131"/>
      <c r="AK48" s="994"/>
      <c r="AL48" s="1001"/>
      <c r="AM48" s="140"/>
    </row>
    <row r="49" spans="1:39" ht="63" customHeight="1" thickBot="1" x14ac:dyDescent="0.25">
      <c r="A49" s="1198"/>
      <c r="B49" s="809"/>
      <c r="C49" s="1101"/>
      <c r="D49" s="810"/>
      <c r="E49" s="794"/>
      <c r="F49" s="617" t="s">
        <v>289</v>
      </c>
      <c r="G49" s="900"/>
      <c r="H49" s="902"/>
      <c r="I49" s="901"/>
      <c r="J49" s="901"/>
      <c r="K49" s="893"/>
      <c r="L49" s="909"/>
      <c r="M49" s="884"/>
      <c r="N49" s="817"/>
      <c r="O49" s="1352"/>
      <c r="P49" s="838"/>
      <c r="Q49" s="828"/>
      <c r="R49" s="860"/>
      <c r="S49" s="815"/>
      <c r="T49" s="802"/>
      <c r="U49" s="902"/>
      <c r="V49" s="834"/>
      <c r="W49" s="877"/>
      <c r="X49" s="974"/>
      <c r="Y49" s="1058"/>
      <c r="Z49" s="1004"/>
      <c r="AA49" s="1090"/>
      <c r="AB49" s="1003"/>
      <c r="AC49" s="1004"/>
      <c r="AD49" s="1004"/>
      <c r="AE49" s="1090"/>
      <c r="AF49" s="1446"/>
      <c r="AG49" s="130"/>
      <c r="AH49" s="138"/>
      <c r="AI49" s="134"/>
      <c r="AJ49" s="138"/>
      <c r="AK49" s="995"/>
      <c r="AL49" s="1002"/>
      <c r="AM49" s="141"/>
    </row>
    <row r="50" spans="1:39" ht="74.25" customHeight="1" x14ac:dyDescent="0.2">
      <c r="A50" s="1198"/>
      <c r="B50" s="809"/>
      <c r="C50" s="1315">
        <v>8</v>
      </c>
      <c r="D50" s="808" t="s">
        <v>164</v>
      </c>
      <c r="E50" s="305" t="s">
        <v>157</v>
      </c>
      <c r="F50" s="593" t="s">
        <v>290</v>
      </c>
      <c r="G50" s="1318" t="s">
        <v>478</v>
      </c>
      <c r="H50" s="581" t="s">
        <v>278</v>
      </c>
      <c r="I50" s="1062" t="s">
        <v>47</v>
      </c>
      <c r="J50" s="1062" t="s">
        <v>114</v>
      </c>
      <c r="K50" s="892">
        <f>VLOOKUP(I50,'[6]MATRIZ CALIFICACIÓN'!$B$10:$C$14,2,0)</f>
        <v>1</v>
      </c>
      <c r="L50" s="908">
        <f>HLOOKUP(J50,'[6]MATRIZ CALIFICACIÓN'!$D$8:$F$9,2,0)</f>
        <v>2</v>
      </c>
      <c r="M50" s="883">
        <f>VALUE(CONCATENATE(K50,L50))</f>
        <v>12</v>
      </c>
      <c r="N50" s="1172" t="str">
        <f>VLOOKUP(M50,'[5]MATRIZ CALIFICACIÓN'!$D$27:$E$69,2,0)</f>
        <v>BAJA</v>
      </c>
      <c r="O50" s="186" t="s">
        <v>286</v>
      </c>
      <c r="P50" s="881" t="s">
        <v>106</v>
      </c>
      <c r="Q50" s="882" t="s">
        <v>47</v>
      </c>
      <c r="R50" s="858" t="s">
        <v>113</v>
      </c>
      <c r="S50" s="881" t="s">
        <v>10</v>
      </c>
      <c r="T50" s="874" t="s">
        <v>630</v>
      </c>
      <c r="U50" s="631" t="s">
        <v>860</v>
      </c>
      <c r="V50" s="666" t="s">
        <v>865</v>
      </c>
      <c r="W50" s="726" t="s">
        <v>282</v>
      </c>
      <c r="X50" s="674" t="s">
        <v>862</v>
      </c>
      <c r="Y50" s="218"/>
      <c r="Z50" s="219"/>
      <c r="AA50" s="220"/>
      <c r="AB50" s="223"/>
      <c r="AC50" s="194"/>
      <c r="AD50" s="194"/>
      <c r="AE50" s="265"/>
      <c r="AF50" s="267"/>
      <c r="AG50" s="142"/>
      <c r="AH50" s="139"/>
      <c r="AI50" s="151"/>
      <c r="AJ50" s="139"/>
      <c r="AK50" s="993"/>
      <c r="AL50" s="1000"/>
      <c r="AM50" s="139"/>
    </row>
    <row r="51" spans="1:39" ht="43.5" customHeight="1" x14ac:dyDescent="0.2">
      <c r="A51" s="1198"/>
      <c r="B51" s="809"/>
      <c r="C51" s="1316"/>
      <c r="D51" s="809"/>
      <c r="E51" s="803" t="s">
        <v>160</v>
      </c>
      <c r="F51" s="632" t="s">
        <v>291</v>
      </c>
      <c r="G51" s="1319"/>
      <c r="H51" s="606" t="s">
        <v>491</v>
      </c>
      <c r="I51" s="889"/>
      <c r="J51" s="889"/>
      <c r="K51" s="893"/>
      <c r="L51" s="909"/>
      <c r="M51" s="884"/>
      <c r="N51" s="817"/>
      <c r="O51" s="816" t="s">
        <v>863</v>
      </c>
      <c r="P51" s="815"/>
      <c r="Q51" s="827"/>
      <c r="R51" s="859"/>
      <c r="S51" s="815"/>
      <c r="T51" s="801"/>
      <c r="U51" s="837" t="s">
        <v>864</v>
      </c>
      <c r="V51" s="845" t="s">
        <v>865</v>
      </c>
      <c r="W51" s="847" t="s">
        <v>282</v>
      </c>
      <c r="X51" s="930" t="s">
        <v>866</v>
      </c>
      <c r="Y51" s="1269"/>
      <c r="Z51" s="1443"/>
      <c r="AA51" s="919"/>
      <c r="AB51" s="1021"/>
      <c r="AC51" s="927"/>
      <c r="AD51" s="927"/>
      <c r="AE51" s="919"/>
      <c r="AF51" s="1391"/>
      <c r="AG51" s="143"/>
      <c r="AH51" s="140"/>
      <c r="AI51" s="143"/>
      <c r="AJ51" s="140"/>
      <c r="AK51" s="994"/>
      <c r="AL51" s="1001"/>
      <c r="AM51" s="140"/>
    </row>
    <row r="52" spans="1:39" ht="46.5" customHeight="1" x14ac:dyDescent="0.2">
      <c r="A52" s="1198"/>
      <c r="B52" s="809"/>
      <c r="C52" s="1316"/>
      <c r="D52" s="809"/>
      <c r="E52" s="794"/>
      <c r="F52" s="632" t="s">
        <v>292</v>
      </c>
      <c r="G52" s="1319"/>
      <c r="H52" s="878" t="s">
        <v>496</v>
      </c>
      <c r="I52" s="889"/>
      <c r="J52" s="889"/>
      <c r="K52" s="893"/>
      <c r="L52" s="909"/>
      <c r="M52" s="884"/>
      <c r="N52" s="817"/>
      <c r="O52" s="817"/>
      <c r="P52" s="815"/>
      <c r="Q52" s="827"/>
      <c r="R52" s="859"/>
      <c r="S52" s="815"/>
      <c r="T52" s="801"/>
      <c r="U52" s="824"/>
      <c r="V52" s="812"/>
      <c r="W52" s="848"/>
      <c r="X52" s="930"/>
      <c r="Y52" s="1030"/>
      <c r="Z52" s="1444"/>
      <c r="AA52" s="974"/>
      <c r="AB52" s="1022"/>
      <c r="AC52" s="930"/>
      <c r="AD52" s="930"/>
      <c r="AE52" s="974"/>
      <c r="AF52" s="1391"/>
      <c r="AG52" s="143"/>
      <c r="AH52" s="140"/>
      <c r="AI52" s="143"/>
      <c r="AJ52" s="140"/>
      <c r="AK52" s="994"/>
      <c r="AL52" s="1001"/>
      <c r="AM52" s="140"/>
    </row>
    <row r="53" spans="1:39" ht="41.25" customHeight="1" x14ac:dyDescent="0.2">
      <c r="A53" s="1198"/>
      <c r="B53" s="809"/>
      <c r="C53" s="1316"/>
      <c r="D53" s="809"/>
      <c r="E53" s="794"/>
      <c r="F53" s="855" t="s">
        <v>293</v>
      </c>
      <c r="G53" s="1319"/>
      <c r="H53" s="879"/>
      <c r="I53" s="901"/>
      <c r="J53" s="901"/>
      <c r="K53" s="893"/>
      <c r="L53" s="909"/>
      <c r="M53" s="884"/>
      <c r="N53" s="817"/>
      <c r="O53" s="817"/>
      <c r="P53" s="815"/>
      <c r="Q53" s="828"/>
      <c r="R53" s="860"/>
      <c r="S53" s="815"/>
      <c r="T53" s="801"/>
      <c r="U53" s="824"/>
      <c r="V53" s="812"/>
      <c r="W53" s="848"/>
      <c r="X53" s="930"/>
      <c r="Y53" s="1030"/>
      <c r="Z53" s="1444"/>
      <c r="AA53" s="974"/>
      <c r="AB53" s="1022"/>
      <c r="AC53" s="930"/>
      <c r="AD53" s="930"/>
      <c r="AE53" s="974"/>
      <c r="AF53" s="1391"/>
      <c r="AG53" s="143"/>
      <c r="AH53" s="140"/>
      <c r="AI53" s="143"/>
      <c r="AJ53" s="140"/>
      <c r="AK53" s="994"/>
      <c r="AL53" s="1001"/>
      <c r="AM53" s="140"/>
    </row>
    <row r="54" spans="1:39" ht="75" customHeight="1" thickBot="1" x14ac:dyDescent="0.25">
      <c r="A54" s="1199"/>
      <c r="B54" s="810"/>
      <c r="C54" s="1317"/>
      <c r="D54" s="810"/>
      <c r="E54" s="804"/>
      <c r="F54" s="1039"/>
      <c r="G54" s="1320"/>
      <c r="H54" s="880"/>
      <c r="I54" s="1193"/>
      <c r="J54" s="1193"/>
      <c r="K54" s="1194"/>
      <c r="L54" s="1180"/>
      <c r="M54" s="1243"/>
      <c r="N54" s="1175"/>
      <c r="O54" s="1175"/>
      <c r="P54" s="830"/>
      <c r="Q54" s="829"/>
      <c r="R54" s="1165"/>
      <c r="S54" s="830"/>
      <c r="T54" s="802"/>
      <c r="U54" s="838"/>
      <c r="V54" s="813"/>
      <c r="W54" s="1160"/>
      <c r="X54" s="1004"/>
      <c r="Y54" s="1058"/>
      <c r="Z54" s="1445"/>
      <c r="AA54" s="1090"/>
      <c r="AB54" s="1263"/>
      <c r="AC54" s="1004"/>
      <c r="AD54" s="1004"/>
      <c r="AE54" s="1090"/>
      <c r="AF54" s="1392"/>
      <c r="AG54" s="144"/>
      <c r="AH54" s="141"/>
      <c r="AI54" s="144"/>
      <c r="AJ54" s="141"/>
      <c r="AK54" s="995"/>
      <c r="AL54" s="1002"/>
      <c r="AM54" s="141"/>
    </row>
    <row r="55" spans="1:39" ht="112.5" customHeight="1" x14ac:dyDescent="0.2">
      <c r="A55" s="1197" t="s">
        <v>181</v>
      </c>
      <c r="B55" s="809" t="s">
        <v>729</v>
      </c>
      <c r="C55" s="1100">
        <v>9</v>
      </c>
      <c r="D55" s="625" t="s">
        <v>161</v>
      </c>
      <c r="E55" s="619" t="s">
        <v>157</v>
      </c>
      <c r="F55" s="662" t="s">
        <v>294</v>
      </c>
      <c r="G55" s="1178" t="s">
        <v>984</v>
      </c>
      <c r="H55" s="198" t="s">
        <v>295</v>
      </c>
      <c r="I55" s="1062" t="s">
        <v>12</v>
      </c>
      <c r="J55" s="1062" t="s">
        <v>114</v>
      </c>
      <c r="K55" s="892">
        <f>VLOOKUP(I55,'[7]MATRIZ CALIFICACIÓN'!$B$10:$C$14,2,0)</f>
        <v>2</v>
      </c>
      <c r="L55" s="908">
        <f>HLOOKUP(J55,'[7]MATRIZ CALIFICACIÓN'!$D$8:$F$9,2,0)</f>
        <v>2</v>
      </c>
      <c r="M55" s="883">
        <f>VALUE(CONCATENATE(K55,L55))</f>
        <v>22</v>
      </c>
      <c r="N55" s="1172" t="str">
        <f>VLOOKUP(M55,'[7]MATRIZ CALIFICACIÓN'!$D$27:$E$69,2,0)</f>
        <v>MODERADA</v>
      </c>
      <c r="O55" s="312" t="s">
        <v>296</v>
      </c>
      <c r="P55" s="873" t="s">
        <v>106</v>
      </c>
      <c r="Q55" s="882" t="s">
        <v>47</v>
      </c>
      <c r="R55" s="858" t="s">
        <v>114</v>
      </c>
      <c r="S55" s="881" t="s">
        <v>10</v>
      </c>
      <c r="T55" s="607" t="s">
        <v>867</v>
      </c>
      <c r="U55" s="721" t="s">
        <v>670</v>
      </c>
      <c r="V55" s="713" t="s">
        <v>671</v>
      </c>
      <c r="W55" s="727" t="s">
        <v>298</v>
      </c>
      <c r="X55" s="721" t="s">
        <v>868</v>
      </c>
      <c r="Y55" s="731"/>
      <c r="Z55" s="302"/>
      <c r="AA55" s="217"/>
      <c r="AB55" s="215"/>
      <c r="AC55" s="347"/>
      <c r="AD55" s="261"/>
      <c r="AE55" s="308"/>
      <c r="AF55" s="274"/>
      <c r="AG55" s="139"/>
      <c r="AH55" s="142"/>
      <c r="AI55" s="139"/>
      <c r="AJ55" s="142"/>
      <c r="AK55" s="933"/>
      <c r="AL55" s="933"/>
      <c r="AM55" s="139"/>
    </row>
    <row r="56" spans="1:39" ht="97.5" customHeight="1" x14ac:dyDescent="0.2">
      <c r="A56" s="1198"/>
      <c r="B56" s="809"/>
      <c r="C56" s="1101"/>
      <c r="D56" s="811" t="s">
        <v>166</v>
      </c>
      <c r="E56" s="803" t="s">
        <v>160</v>
      </c>
      <c r="F56" s="663" t="s">
        <v>299</v>
      </c>
      <c r="G56" s="899"/>
      <c r="H56" s="197" t="s">
        <v>300</v>
      </c>
      <c r="I56" s="889"/>
      <c r="J56" s="889"/>
      <c r="K56" s="893"/>
      <c r="L56" s="909"/>
      <c r="M56" s="884"/>
      <c r="N56" s="817"/>
      <c r="O56" s="1351" t="s">
        <v>301</v>
      </c>
      <c r="P56" s="824"/>
      <c r="Q56" s="827"/>
      <c r="R56" s="859"/>
      <c r="S56" s="815"/>
      <c r="T56" s="608" t="s">
        <v>672</v>
      </c>
      <c r="U56" s="722" t="s">
        <v>303</v>
      </c>
      <c r="V56" s="714" t="s">
        <v>304</v>
      </c>
      <c r="W56" s="728" t="s">
        <v>298</v>
      </c>
      <c r="X56" s="722" t="s">
        <v>673</v>
      </c>
      <c r="Y56" s="732"/>
      <c r="Z56" s="303"/>
      <c r="AA56" s="224"/>
      <c r="AB56" s="216"/>
      <c r="AC56" s="273"/>
      <c r="AD56" s="323"/>
      <c r="AE56" s="185"/>
      <c r="AF56" s="275"/>
      <c r="AG56" s="140"/>
      <c r="AH56" s="143"/>
      <c r="AI56" s="140"/>
      <c r="AJ56" s="143"/>
      <c r="AK56" s="913"/>
      <c r="AL56" s="913"/>
      <c r="AM56" s="140"/>
    </row>
    <row r="57" spans="1:39" ht="38.25" x14ac:dyDescent="0.2">
      <c r="A57" s="1198"/>
      <c r="B57" s="809"/>
      <c r="C57" s="1101"/>
      <c r="D57" s="809"/>
      <c r="E57" s="794"/>
      <c r="F57" s="663" t="s">
        <v>305</v>
      </c>
      <c r="G57" s="899"/>
      <c r="H57" s="197" t="s">
        <v>306</v>
      </c>
      <c r="I57" s="889"/>
      <c r="J57" s="889"/>
      <c r="K57" s="893"/>
      <c r="L57" s="909"/>
      <c r="M57" s="884"/>
      <c r="N57" s="817"/>
      <c r="O57" s="1352"/>
      <c r="P57" s="824"/>
      <c r="Q57" s="827"/>
      <c r="R57" s="859"/>
      <c r="S57" s="815"/>
      <c r="T57" s="608" t="s">
        <v>672</v>
      </c>
      <c r="U57" s="722" t="s">
        <v>674</v>
      </c>
      <c r="V57" s="714" t="s">
        <v>307</v>
      </c>
      <c r="W57" s="728" t="s">
        <v>298</v>
      </c>
      <c r="X57" s="722" t="s">
        <v>308</v>
      </c>
      <c r="Y57" s="732"/>
      <c r="Z57" s="285"/>
      <c r="AA57" s="225"/>
      <c r="AB57" s="216"/>
      <c r="AC57" s="273"/>
      <c r="AD57" s="323"/>
      <c r="AE57" s="185"/>
      <c r="AF57" s="275"/>
      <c r="AG57" s="140"/>
      <c r="AH57" s="143"/>
      <c r="AI57" s="140"/>
      <c r="AJ57" s="143"/>
      <c r="AK57" s="913"/>
      <c r="AL57" s="913"/>
      <c r="AM57" s="140"/>
    </row>
    <row r="58" spans="1:39" ht="32.25" customHeight="1" x14ac:dyDescent="0.2">
      <c r="A58" s="1198"/>
      <c r="B58" s="809"/>
      <c r="C58" s="1101"/>
      <c r="D58" s="809"/>
      <c r="E58" s="794"/>
      <c r="F58" s="811" t="s">
        <v>309</v>
      </c>
      <c r="G58" s="899"/>
      <c r="H58" s="803" t="s">
        <v>310</v>
      </c>
      <c r="I58" s="901"/>
      <c r="J58" s="901"/>
      <c r="K58" s="893"/>
      <c r="L58" s="909"/>
      <c r="M58" s="884"/>
      <c r="N58" s="817"/>
      <c r="O58" s="1352"/>
      <c r="P58" s="824"/>
      <c r="Q58" s="828"/>
      <c r="R58" s="860"/>
      <c r="S58" s="815"/>
      <c r="T58" s="1220" t="s">
        <v>672</v>
      </c>
      <c r="U58" s="1222" t="s">
        <v>311</v>
      </c>
      <c r="V58" s="1224" t="s">
        <v>675</v>
      </c>
      <c r="W58" s="1267" t="s">
        <v>298</v>
      </c>
      <c r="X58" s="1222" t="s">
        <v>312</v>
      </c>
      <c r="Y58" s="1121"/>
      <c r="Z58" s="855"/>
      <c r="AA58" s="857"/>
      <c r="AB58" s="1431"/>
      <c r="AC58" s="1066"/>
      <c r="AD58" s="1448"/>
      <c r="AE58" s="1069"/>
      <c r="AF58" s="1072"/>
      <c r="AG58" s="140"/>
      <c r="AH58" s="143"/>
      <c r="AI58" s="140"/>
      <c r="AJ58" s="143"/>
      <c r="AK58" s="913"/>
      <c r="AL58" s="913"/>
      <c r="AM58" s="140"/>
    </row>
    <row r="59" spans="1:39" ht="27" customHeight="1" thickBot="1" x14ac:dyDescent="0.25">
      <c r="A59" s="1198"/>
      <c r="B59" s="809"/>
      <c r="C59" s="1102"/>
      <c r="D59" s="809"/>
      <c r="E59" s="795"/>
      <c r="F59" s="911"/>
      <c r="G59" s="899"/>
      <c r="H59" s="795"/>
      <c r="I59" s="889"/>
      <c r="J59" s="889"/>
      <c r="K59" s="894"/>
      <c r="L59" s="910"/>
      <c r="M59" s="885"/>
      <c r="N59" s="818"/>
      <c r="O59" s="1353"/>
      <c r="P59" s="825"/>
      <c r="Q59" s="827"/>
      <c r="R59" s="859"/>
      <c r="S59" s="895"/>
      <c r="T59" s="1221"/>
      <c r="U59" s="1223"/>
      <c r="V59" s="1225"/>
      <c r="W59" s="1268"/>
      <c r="X59" s="1235"/>
      <c r="Y59" s="1028"/>
      <c r="Z59" s="856"/>
      <c r="AA59" s="832"/>
      <c r="AB59" s="1405"/>
      <c r="AC59" s="1447"/>
      <c r="AD59" s="1449"/>
      <c r="AE59" s="1423"/>
      <c r="AF59" s="1450"/>
      <c r="AG59" s="140"/>
      <c r="AH59" s="143"/>
      <c r="AI59" s="140"/>
      <c r="AJ59" s="143"/>
      <c r="AK59" s="914"/>
      <c r="AL59" s="914"/>
      <c r="AM59" s="141"/>
    </row>
    <row r="60" spans="1:39" ht="116.25" customHeight="1" x14ac:dyDescent="0.2">
      <c r="A60" s="1198"/>
      <c r="B60" s="809"/>
      <c r="C60" s="1257">
        <v>10</v>
      </c>
      <c r="D60" s="911"/>
      <c r="E60" s="681" t="s">
        <v>157</v>
      </c>
      <c r="F60" s="663" t="s">
        <v>299</v>
      </c>
      <c r="G60" s="899" t="s">
        <v>667</v>
      </c>
      <c r="H60" s="197" t="s">
        <v>300</v>
      </c>
      <c r="I60" s="889" t="s">
        <v>29</v>
      </c>
      <c r="J60" s="889" t="s">
        <v>114</v>
      </c>
      <c r="K60" s="1189">
        <f>VLOOKUP(I60,'[6]MATRIZ CALIFICACIÓN'!$B$10:$C$14,2,0)</f>
        <v>3</v>
      </c>
      <c r="L60" s="1179">
        <f>HLOOKUP(J60,'[6]MATRIZ CALIFICACIÓN'!$D$8:$F$9,2,0)</f>
        <v>2</v>
      </c>
      <c r="M60" s="1189">
        <f>VALUE(CONCATENATE(K60,L60))</f>
        <v>32</v>
      </c>
      <c r="N60" s="816" t="str">
        <f>VLOOKUP(M60,'[7]MATRIZ CALIFICACIÓN'!$D$27:$E$69,2,0)</f>
        <v xml:space="preserve">ALTA </v>
      </c>
      <c r="O60" s="816" t="s">
        <v>733</v>
      </c>
      <c r="P60" s="837" t="s">
        <v>106</v>
      </c>
      <c r="Q60" s="827" t="s">
        <v>47</v>
      </c>
      <c r="R60" s="826" t="s">
        <v>114</v>
      </c>
      <c r="S60" s="815" t="s">
        <v>10</v>
      </c>
      <c r="T60" s="609" t="s">
        <v>302</v>
      </c>
      <c r="U60" s="721" t="s">
        <v>869</v>
      </c>
      <c r="V60" s="715" t="s">
        <v>675</v>
      </c>
      <c r="W60" s="729" t="s">
        <v>298</v>
      </c>
      <c r="X60" s="738" t="s">
        <v>312</v>
      </c>
      <c r="Y60" s="649"/>
      <c r="Z60" s="313"/>
      <c r="AA60" s="285"/>
      <c r="AB60" s="314"/>
      <c r="AC60" s="315"/>
      <c r="AD60" s="316"/>
      <c r="AE60" s="317"/>
      <c r="AF60" s="346"/>
      <c r="AG60" s="174"/>
      <c r="AH60" s="145"/>
      <c r="AI60" s="174"/>
      <c r="AJ60" s="145"/>
      <c r="AK60" s="913"/>
      <c r="AL60" s="913"/>
      <c r="AM60" s="139"/>
    </row>
    <row r="61" spans="1:39" ht="27" customHeight="1" x14ac:dyDescent="0.2">
      <c r="A61" s="1198"/>
      <c r="B61" s="809"/>
      <c r="C61" s="1258"/>
      <c r="D61" s="811" t="s">
        <v>163</v>
      </c>
      <c r="E61" s="681" t="s">
        <v>158</v>
      </c>
      <c r="F61" s="663" t="s">
        <v>305</v>
      </c>
      <c r="G61" s="899"/>
      <c r="H61" s="197" t="s">
        <v>313</v>
      </c>
      <c r="I61" s="889"/>
      <c r="J61" s="889"/>
      <c r="K61" s="893"/>
      <c r="L61" s="909"/>
      <c r="M61" s="893"/>
      <c r="N61" s="817"/>
      <c r="O61" s="817"/>
      <c r="P61" s="824"/>
      <c r="Q61" s="827"/>
      <c r="R61" s="827"/>
      <c r="S61" s="815"/>
      <c r="T61" s="1220" t="s">
        <v>302</v>
      </c>
      <c r="U61" s="1222" t="s">
        <v>870</v>
      </c>
      <c r="V61" s="1236" t="s">
        <v>307</v>
      </c>
      <c r="W61" s="1127" t="s">
        <v>298</v>
      </c>
      <c r="X61" s="1124" t="s">
        <v>308</v>
      </c>
      <c r="Y61" s="1121"/>
      <c r="Z61" s="965"/>
      <c r="AA61" s="855"/>
      <c r="AB61" s="1432"/>
      <c r="AC61" s="1066"/>
      <c r="AD61" s="1063"/>
      <c r="AE61" s="1451"/>
      <c r="AF61" s="1454"/>
      <c r="AG61" s="140"/>
      <c r="AH61" s="143"/>
      <c r="AI61" s="140"/>
      <c r="AJ61" s="143"/>
      <c r="AK61" s="913"/>
      <c r="AL61" s="913"/>
      <c r="AM61" s="140"/>
    </row>
    <row r="62" spans="1:39" ht="34.5" customHeight="1" x14ac:dyDescent="0.2">
      <c r="A62" s="1198"/>
      <c r="B62" s="809"/>
      <c r="C62" s="1258"/>
      <c r="D62" s="809"/>
      <c r="E62" s="803" t="s">
        <v>160</v>
      </c>
      <c r="F62" s="663" t="s">
        <v>309</v>
      </c>
      <c r="G62" s="899"/>
      <c r="H62" s="803" t="s">
        <v>310</v>
      </c>
      <c r="I62" s="889"/>
      <c r="J62" s="889"/>
      <c r="K62" s="893"/>
      <c r="L62" s="909"/>
      <c r="M62" s="893"/>
      <c r="N62" s="817"/>
      <c r="O62" s="817"/>
      <c r="P62" s="824"/>
      <c r="Q62" s="827"/>
      <c r="R62" s="827"/>
      <c r="S62" s="815"/>
      <c r="T62" s="1234"/>
      <c r="U62" s="1235"/>
      <c r="V62" s="1237"/>
      <c r="W62" s="1128"/>
      <c r="X62" s="1125"/>
      <c r="Y62" s="1027"/>
      <c r="Z62" s="831"/>
      <c r="AA62" s="902"/>
      <c r="AB62" s="1433"/>
      <c r="AC62" s="1067"/>
      <c r="AD62" s="1064"/>
      <c r="AE62" s="1452"/>
      <c r="AF62" s="1455"/>
      <c r="AG62" s="140"/>
      <c r="AH62" s="143"/>
      <c r="AI62" s="140"/>
      <c r="AJ62" s="143"/>
      <c r="AK62" s="913"/>
      <c r="AL62" s="913"/>
      <c r="AM62" s="140"/>
    </row>
    <row r="63" spans="1:39" ht="27" customHeight="1" x14ac:dyDescent="0.2">
      <c r="A63" s="1198"/>
      <c r="B63" s="809"/>
      <c r="C63" s="1258"/>
      <c r="D63" s="809"/>
      <c r="E63" s="794"/>
      <c r="F63" s="663" t="s">
        <v>314</v>
      </c>
      <c r="G63" s="899"/>
      <c r="H63" s="794"/>
      <c r="I63" s="901"/>
      <c r="J63" s="901"/>
      <c r="K63" s="893"/>
      <c r="L63" s="909"/>
      <c r="M63" s="893"/>
      <c r="N63" s="817"/>
      <c r="O63" s="817"/>
      <c r="P63" s="824"/>
      <c r="Q63" s="828"/>
      <c r="R63" s="828"/>
      <c r="S63" s="815"/>
      <c r="T63" s="1234"/>
      <c r="U63" s="1235"/>
      <c r="V63" s="1237"/>
      <c r="W63" s="1128"/>
      <c r="X63" s="1125"/>
      <c r="Y63" s="1027"/>
      <c r="Z63" s="831"/>
      <c r="AA63" s="902"/>
      <c r="AB63" s="1433"/>
      <c r="AC63" s="1067"/>
      <c r="AD63" s="1064"/>
      <c r="AE63" s="1452"/>
      <c r="AF63" s="1455"/>
      <c r="AG63" s="140"/>
      <c r="AH63" s="143"/>
      <c r="AI63" s="140"/>
      <c r="AJ63" s="143"/>
      <c r="AK63" s="913"/>
      <c r="AL63" s="913"/>
      <c r="AM63" s="140"/>
    </row>
    <row r="64" spans="1:39" ht="22.5" customHeight="1" thickBot="1" x14ac:dyDescent="0.25">
      <c r="A64" s="1198"/>
      <c r="B64" s="809"/>
      <c r="C64" s="1259"/>
      <c r="D64" s="809"/>
      <c r="E64" s="795"/>
      <c r="F64" s="663" t="s">
        <v>252</v>
      </c>
      <c r="G64" s="899"/>
      <c r="H64" s="795"/>
      <c r="I64" s="889"/>
      <c r="J64" s="889"/>
      <c r="K64" s="894"/>
      <c r="L64" s="910"/>
      <c r="M64" s="894"/>
      <c r="N64" s="818"/>
      <c r="O64" s="818"/>
      <c r="P64" s="825"/>
      <c r="Q64" s="827"/>
      <c r="R64" s="827"/>
      <c r="S64" s="895"/>
      <c r="T64" s="1221"/>
      <c r="U64" s="1223"/>
      <c r="V64" s="1238"/>
      <c r="W64" s="1129"/>
      <c r="X64" s="1126"/>
      <c r="Y64" s="1122"/>
      <c r="Z64" s="966"/>
      <c r="AA64" s="1039"/>
      <c r="AB64" s="1434"/>
      <c r="AC64" s="1068"/>
      <c r="AD64" s="1065"/>
      <c r="AE64" s="1453"/>
      <c r="AF64" s="1456"/>
      <c r="AG64" s="141"/>
      <c r="AH64" s="150"/>
      <c r="AI64" s="141"/>
      <c r="AJ64" s="150"/>
      <c r="AK64" s="915"/>
      <c r="AL64" s="915"/>
      <c r="AM64" s="141"/>
    </row>
    <row r="65" spans="1:39" ht="51" customHeight="1" x14ac:dyDescent="0.2">
      <c r="A65" s="1198"/>
      <c r="B65" s="809"/>
      <c r="C65" s="1102">
        <v>11</v>
      </c>
      <c r="D65" s="809"/>
      <c r="E65" s="621" t="s">
        <v>157</v>
      </c>
      <c r="F65" s="646" t="s">
        <v>294</v>
      </c>
      <c r="G65" s="898" t="s">
        <v>668</v>
      </c>
      <c r="H65" s="578" t="s">
        <v>295</v>
      </c>
      <c r="I65" s="888" t="s">
        <v>12</v>
      </c>
      <c r="J65" s="888" t="s">
        <v>114</v>
      </c>
      <c r="K65" s="1251">
        <f>VLOOKUP(I65,'[4]MATRIZ CALIFICACIÓN'!$B$10:$C$14,2,0)</f>
        <v>2</v>
      </c>
      <c r="L65" s="909">
        <f>HLOOKUP(J65,'[4]MATRIZ CALIFICACIÓN'!$D$8:$F$9,2,0)</f>
        <v>2</v>
      </c>
      <c r="M65" s="893">
        <f>VALUE(CONCATENATE(K65,L65))</f>
        <v>22</v>
      </c>
      <c r="N65" s="817" t="str">
        <f>VLOOKUP(M65,'[7]MATRIZ CALIFICACIÓN'!$D$27:$E$69,2,0)</f>
        <v>MODERADA</v>
      </c>
      <c r="O65" s="1085" t="s">
        <v>315</v>
      </c>
      <c r="P65" s="824" t="s">
        <v>106</v>
      </c>
      <c r="Q65" s="826" t="s">
        <v>47</v>
      </c>
      <c r="R65" s="1061" t="s">
        <v>114</v>
      </c>
      <c r="S65" s="815" t="s">
        <v>10</v>
      </c>
      <c r="T65" s="848" t="s">
        <v>316</v>
      </c>
      <c r="U65" s="902" t="s">
        <v>317</v>
      </c>
      <c r="V65" s="812" t="s">
        <v>318</v>
      </c>
      <c r="W65" s="848" t="s">
        <v>298</v>
      </c>
      <c r="X65" s="902" t="s">
        <v>676</v>
      </c>
      <c r="Y65" s="1123"/>
      <c r="Z65" s="1078"/>
      <c r="AA65" s="1078"/>
      <c r="AB65" s="1078"/>
      <c r="AC65" s="1457"/>
      <c r="AD65" s="1507"/>
      <c r="AE65" s="1422"/>
      <c r="AF65" s="1424"/>
      <c r="AG65" s="139"/>
      <c r="AH65" s="142"/>
      <c r="AI65" s="139"/>
      <c r="AJ65" s="142"/>
      <c r="AK65" s="933"/>
      <c r="AL65" s="937"/>
      <c r="AM65" s="139"/>
    </row>
    <row r="66" spans="1:39" ht="39" customHeight="1" x14ac:dyDescent="0.2">
      <c r="A66" s="1198"/>
      <c r="B66" s="809"/>
      <c r="C66" s="1201"/>
      <c r="D66" s="809"/>
      <c r="E66" s="803" t="s">
        <v>160</v>
      </c>
      <c r="F66" s="663" t="s">
        <v>299</v>
      </c>
      <c r="G66" s="899"/>
      <c r="H66" s="228" t="s">
        <v>310</v>
      </c>
      <c r="I66" s="889"/>
      <c r="J66" s="889"/>
      <c r="K66" s="1251"/>
      <c r="L66" s="909"/>
      <c r="M66" s="893"/>
      <c r="N66" s="817"/>
      <c r="O66" s="1085"/>
      <c r="P66" s="824"/>
      <c r="Q66" s="827"/>
      <c r="R66" s="859"/>
      <c r="S66" s="815"/>
      <c r="T66" s="848"/>
      <c r="U66" s="902"/>
      <c r="V66" s="812"/>
      <c r="W66" s="848"/>
      <c r="X66" s="902"/>
      <c r="Y66" s="834"/>
      <c r="Z66" s="902"/>
      <c r="AA66" s="902"/>
      <c r="AB66" s="902"/>
      <c r="AC66" s="1458"/>
      <c r="AD66" s="1064"/>
      <c r="AE66" s="1070"/>
      <c r="AF66" s="1425"/>
      <c r="AG66" s="140"/>
      <c r="AH66" s="143"/>
      <c r="AI66" s="140"/>
      <c r="AJ66" s="143"/>
      <c r="AK66" s="913"/>
      <c r="AL66" s="922"/>
      <c r="AM66" s="140"/>
    </row>
    <row r="67" spans="1:39" ht="36" customHeight="1" x14ac:dyDescent="0.2">
      <c r="A67" s="1198"/>
      <c r="B67" s="809"/>
      <c r="C67" s="1201"/>
      <c r="D67" s="809"/>
      <c r="E67" s="794"/>
      <c r="F67" s="811" t="s">
        <v>319</v>
      </c>
      <c r="G67" s="899"/>
      <c r="H67" s="811" t="s">
        <v>320</v>
      </c>
      <c r="I67" s="889"/>
      <c r="J67" s="889"/>
      <c r="K67" s="1251"/>
      <c r="L67" s="909"/>
      <c r="M67" s="893"/>
      <c r="N67" s="817"/>
      <c r="O67" s="1085"/>
      <c r="P67" s="824"/>
      <c r="Q67" s="827"/>
      <c r="R67" s="859"/>
      <c r="S67" s="815"/>
      <c r="T67" s="848"/>
      <c r="U67" s="902"/>
      <c r="V67" s="812"/>
      <c r="W67" s="848"/>
      <c r="X67" s="902"/>
      <c r="Y67" s="834"/>
      <c r="Z67" s="902"/>
      <c r="AA67" s="902"/>
      <c r="AB67" s="902"/>
      <c r="AC67" s="1458"/>
      <c r="AD67" s="1064"/>
      <c r="AE67" s="1070"/>
      <c r="AF67" s="1425"/>
      <c r="AG67" s="140"/>
      <c r="AH67" s="143"/>
      <c r="AI67" s="140"/>
      <c r="AJ67" s="143"/>
      <c r="AK67" s="913"/>
      <c r="AL67" s="922"/>
      <c r="AM67" s="140"/>
    </row>
    <row r="68" spans="1:39" ht="27.75" customHeight="1" x14ac:dyDescent="0.2">
      <c r="A68" s="1198"/>
      <c r="B68" s="809"/>
      <c r="C68" s="1201"/>
      <c r="D68" s="809"/>
      <c r="E68" s="794"/>
      <c r="F68" s="809"/>
      <c r="G68" s="899"/>
      <c r="H68" s="809"/>
      <c r="I68" s="901"/>
      <c r="J68" s="901"/>
      <c r="K68" s="1251"/>
      <c r="L68" s="909"/>
      <c r="M68" s="893"/>
      <c r="N68" s="817"/>
      <c r="O68" s="1085"/>
      <c r="P68" s="824"/>
      <c r="Q68" s="828"/>
      <c r="R68" s="860"/>
      <c r="S68" s="815"/>
      <c r="T68" s="848"/>
      <c r="U68" s="902"/>
      <c r="V68" s="812"/>
      <c r="W68" s="848"/>
      <c r="X68" s="902"/>
      <c r="Y68" s="834"/>
      <c r="Z68" s="902"/>
      <c r="AA68" s="902"/>
      <c r="AB68" s="902"/>
      <c r="AC68" s="1458"/>
      <c r="AD68" s="1064"/>
      <c r="AE68" s="1070"/>
      <c r="AF68" s="1425"/>
      <c r="AG68" s="140"/>
      <c r="AH68" s="143"/>
      <c r="AI68" s="140"/>
      <c r="AJ68" s="143"/>
      <c r="AK68" s="913"/>
      <c r="AL68" s="922"/>
      <c r="AM68" s="140"/>
    </row>
    <row r="69" spans="1:39" ht="62.25" customHeight="1" thickBot="1" x14ac:dyDescent="0.25">
      <c r="A69" s="1198"/>
      <c r="B69" s="809"/>
      <c r="C69" s="1201"/>
      <c r="D69" s="911"/>
      <c r="E69" s="795"/>
      <c r="F69" s="911"/>
      <c r="G69" s="899"/>
      <c r="H69" s="911"/>
      <c r="I69" s="889"/>
      <c r="J69" s="889"/>
      <c r="K69" s="1495"/>
      <c r="L69" s="1180"/>
      <c r="M69" s="1194"/>
      <c r="N69" s="818"/>
      <c r="O69" s="1086"/>
      <c r="P69" s="825"/>
      <c r="Q69" s="827"/>
      <c r="R69" s="859"/>
      <c r="S69" s="895"/>
      <c r="T69" s="849"/>
      <c r="U69" s="856"/>
      <c r="V69" s="846"/>
      <c r="W69" s="849"/>
      <c r="X69" s="856"/>
      <c r="Y69" s="832"/>
      <c r="Z69" s="856"/>
      <c r="AA69" s="856"/>
      <c r="AB69" s="856"/>
      <c r="AC69" s="1459"/>
      <c r="AD69" s="1508"/>
      <c r="AE69" s="1423"/>
      <c r="AF69" s="1426"/>
      <c r="AG69" s="140"/>
      <c r="AH69" s="143"/>
      <c r="AI69" s="140"/>
      <c r="AJ69" s="143"/>
      <c r="AK69" s="914"/>
      <c r="AL69" s="923"/>
      <c r="AM69" s="140"/>
    </row>
    <row r="70" spans="1:39" ht="144" customHeight="1" x14ac:dyDescent="0.2">
      <c r="A70" s="1198"/>
      <c r="B70" s="809"/>
      <c r="C70" s="1102">
        <v>12</v>
      </c>
      <c r="D70" s="811" t="s">
        <v>162</v>
      </c>
      <c r="E70" s="621" t="s">
        <v>157</v>
      </c>
      <c r="F70" s="646" t="s">
        <v>294</v>
      </c>
      <c r="G70" s="898" t="s">
        <v>669</v>
      </c>
      <c r="H70" s="578" t="s">
        <v>313</v>
      </c>
      <c r="I70" s="888" t="s">
        <v>12</v>
      </c>
      <c r="J70" s="888" t="s">
        <v>114</v>
      </c>
      <c r="K70" s="1083">
        <f>VLOOKUP(I70,'[4]MATRIZ CALIFICACIÓN'!$B$10:$C$14,2,0)</f>
        <v>2</v>
      </c>
      <c r="L70" s="1358">
        <f>HLOOKUP(J70,'[4]MATRIZ CALIFICACIÓN'!$D$8:$F$9,2,0)</f>
        <v>2</v>
      </c>
      <c r="M70" s="873">
        <f>VALUE(CONCATENATE(K70,L70))</f>
        <v>22</v>
      </c>
      <c r="N70" s="817" t="str">
        <f>VLOOKUP(M70,'[7]MATRIZ CALIFICACIÓN'!$D$27:$E$69,2,0)</f>
        <v>MODERADA</v>
      </c>
      <c r="O70" s="643" t="s">
        <v>677</v>
      </c>
      <c r="P70" s="837" t="s">
        <v>106</v>
      </c>
      <c r="Q70" s="826" t="s">
        <v>47</v>
      </c>
      <c r="R70" s="1061" t="s">
        <v>114</v>
      </c>
      <c r="S70" s="815" t="s">
        <v>10</v>
      </c>
      <c r="T70" s="797" t="s">
        <v>321</v>
      </c>
      <c r="U70" s="902" t="s">
        <v>322</v>
      </c>
      <c r="V70" s="812" t="s">
        <v>323</v>
      </c>
      <c r="W70" s="848" t="s">
        <v>298</v>
      </c>
      <c r="X70" s="902" t="s">
        <v>678</v>
      </c>
      <c r="Y70" s="649"/>
      <c r="Z70" s="286"/>
      <c r="AA70" s="304"/>
      <c r="AB70" s="318"/>
      <c r="AC70" s="319"/>
      <c r="AD70" s="320"/>
      <c r="AE70" s="321"/>
      <c r="AF70" s="322"/>
      <c r="AG70" s="174"/>
      <c r="AH70" s="145"/>
      <c r="AI70" s="174"/>
      <c r="AJ70" s="145"/>
      <c r="AK70" s="913"/>
      <c r="AL70" s="913"/>
      <c r="AM70" s="174"/>
    </row>
    <row r="71" spans="1:39" ht="61.5" customHeight="1" x14ac:dyDescent="0.2">
      <c r="A71" s="1198"/>
      <c r="B71" s="809"/>
      <c r="C71" s="1201"/>
      <c r="D71" s="809"/>
      <c r="E71" s="803" t="s">
        <v>160</v>
      </c>
      <c r="F71" s="663" t="s">
        <v>299</v>
      </c>
      <c r="G71" s="899"/>
      <c r="H71" s="197" t="s">
        <v>310</v>
      </c>
      <c r="I71" s="889"/>
      <c r="J71" s="889"/>
      <c r="K71" s="812"/>
      <c r="L71" s="1183"/>
      <c r="M71" s="824"/>
      <c r="N71" s="817"/>
      <c r="O71" s="189" t="s">
        <v>324</v>
      </c>
      <c r="P71" s="824"/>
      <c r="Q71" s="827"/>
      <c r="R71" s="859"/>
      <c r="S71" s="815"/>
      <c r="T71" s="797"/>
      <c r="U71" s="902"/>
      <c r="V71" s="812"/>
      <c r="W71" s="848"/>
      <c r="X71" s="902"/>
      <c r="Y71" s="1121"/>
      <c r="Z71" s="824"/>
      <c r="AA71" s="794"/>
      <c r="AB71" s="1390"/>
      <c r="AC71" s="276"/>
      <c r="AD71" s="262"/>
      <c r="AE71" s="185"/>
      <c r="AF71" s="275"/>
      <c r="AG71" s="140"/>
      <c r="AH71" s="143"/>
      <c r="AI71" s="140"/>
      <c r="AJ71" s="143"/>
      <c r="AK71" s="913"/>
      <c r="AL71" s="913"/>
      <c r="AM71" s="140"/>
    </row>
    <row r="72" spans="1:39" ht="63" customHeight="1" x14ac:dyDescent="0.2">
      <c r="A72" s="1198"/>
      <c r="B72" s="809"/>
      <c r="C72" s="1201"/>
      <c r="D72" s="809"/>
      <c r="E72" s="794"/>
      <c r="F72" s="663" t="s">
        <v>325</v>
      </c>
      <c r="G72" s="899"/>
      <c r="H72" s="803" t="s">
        <v>326</v>
      </c>
      <c r="I72" s="889"/>
      <c r="J72" s="889"/>
      <c r="K72" s="812"/>
      <c r="L72" s="1183"/>
      <c r="M72" s="824"/>
      <c r="N72" s="817"/>
      <c r="O72" s="871" t="s">
        <v>327</v>
      </c>
      <c r="P72" s="824"/>
      <c r="Q72" s="827"/>
      <c r="R72" s="859"/>
      <c r="S72" s="815"/>
      <c r="T72" s="797"/>
      <c r="U72" s="902"/>
      <c r="V72" s="812"/>
      <c r="W72" s="848"/>
      <c r="X72" s="902"/>
      <c r="Y72" s="1027"/>
      <c r="Z72" s="824"/>
      <c r="AA72" s="794"/>
      <c r="AB72" s="1391"/>
      <c r="AC72" s="1066"/>
      <c r="AD72" s="1063"/>
      <c r="AE72" s="1069"/>
      <c r="AF72" s="1072"/>
      <c r="AG72" s="140"/>
      <c r="AH72" s="143"/>
      <c r="AI72" s="140"/>
      <c r="AJ72" s="143"/>
      <c r="AK72" s="913"/>
      <c r="AL72" s="913"/>
      <c r="AM72" s="140"/>
    </row>
    <row r="73" spans="1:39" ht="20.25" customHeight="1" x14ac:dyDescent="0.2">
      <c r="A73" s="1198"/>
      <c r="B73" s="809"/>
      <c r="C73" s="1201"/>
      <c r="D73" s="809"/>
      <c r="E73" s="794"/>
      <c r="F73" s="811" t="s">
        <v>328</v>
      </c>
      <c r="G73" s="899"/>
      <c r="H73" s="794"/>
      <c r="I73" s="901"/>
      <c r="J73" s="901"/>
      <c r="K73" s="812"/>
      <c r="L73" s="1183"/>
      <c r="M73" s="824"/>
      <c r="N73" s="817"/>
      <c r="O73" s="822"/>
      <c r="P73" s="824"/>
      <c r="Q73" s="828"/>
      <c r="R73" s="860"/>
      <c r="S73" s="815"/>
      <c r="T73" s="797"/>
      <c r="U73" s="902"/>
      <c r="V73" s="812"/>
      <c r="W73" s="848"/>
      <c r="X73" s="902"/>
      <c r="Y73" s="1027"/>
      <c r="Z73" s="824"/>
      <c r="AA73" s="794"/>
      <c r="AB73" s="1391"/>
      <c r="AC73" s="1067"/>
      <c r="AD73" s="1064"/>
      <c r="AE73" s="1070"/>
      <c r="AF73" s="1073"/>
      <c r="AG73" s="140"/>
      <c r="AH73" s="143"/>
      <c r="AI73" s="140"/>
      <c r="AJ73" s="143"/>
      <c r="AK73" s="913"/>
      <c r="AL73" s="913"/>
      <c r="AM73" s="140"/>
    </row>
    <row r="74" spans="1:39" ht="39" customHeight="1" thickBot="1" x14ac:dyDescent="0.25">
      <c r="A74" s="1199"/>
      <c r="B74" s="810"/>
      <c r="C74" s="1202"/>
      <c r="D74" s="810"/>
      <c r="E74" s="804"/>
      <c r="F74" s="810"/>
      <c r="G74" s="1253"/>
      <c r="H74" s="804"/>
      <c r="I74" s="1193"/>
      <c r="J74" s="1193"/>
      <c r="K74" s="813"/>
      <c r="L74" s="1307"/>
      <c r="M74" s="838"/>
      <c r="N74" s="1175"/>
      <c r="O74" s="823"/>
      <c r="P74" s="838"/>
      <c r="Q74" s="829"/>
      <c r="R74" s="1165"/>
      <c r="S74" s="830"/>
      <c r="T74" s="1239"/>
      <c r="U74" s="1039"/>
      <c r="V74" s="813"/>
      <c r="W74" s="1160"/>
      <c r="X74" s="1039"/>
      <c r="Y74" s="1122"/>
      <c r="Z74" s="838"/>
      <c r="AA74" s="804"/>
      <c r="AB74" s="1392"/>
      <c r="AC74" s="1068"/>
      <c r="AD74" s="1065"/>
      <c r="AE74" s="1071"/>
      <c r="AF74" s="1074"/>
      <c r="AG74" s="141"/>
      <c r="AH74" s="144"/>
      <c r="AI74" s="141"/>
      <c r="AJ74" s="144"/>
      <c r="AK74" s="915"/>
      <c r="AL74" s="915"/>
      <c r="AM74" s="141"/>
    </row>
    <row r="75" spans="1:39" ht="74.25" customHeight="1" x14ac:dyDescent="0.2">
      <c r="A75" s="1197" t="s">
        <v>522</v>
      </c>
      <c r="B75" s="808" t="s">
        <v>742</v>
      </c>
      <c r="C75" s="1100">
        <v>13</v>
      </c>
      <c r="D75" s="808" t="s">
        <v>165</v>
      </c>
      <c r="E75" s="619" t="s">
        <v>160</v>
      </c>
      <c r="F75" s="662" t="s">
        <v>499</v>
      </c>
      <c r="G75" s="1178" t="s">
        <v>500</v>
      </c>
      <c r="H75" s="198" t="s">
        <v>330</v>
      </c>
      <c r="I75" s="1062" t="s">
        <v>12</v>
      </c>
      <c r="J75" s="1062" t="s">
        <v>114</v>
      </c>
      <c r="K75" s="892">
        <f>VLOOKUP(I75,'[8]MATRIZ CALIFICACIÓN'!$B$10:$C$14,2,0)</f>
        <v>2</v>
      </c>
      <c r="L75" s="908">
        <f>HLOOKUP(J75,'[8]MATRIZ CALIFICACIÓN'!$D$8:$F$9,2,0)</f>
        <v>2</v>
      </c>
      <c r="M75" s="892">
        <f>VALUE(CONCATENATE(K75,L75))</f>
        <v>22</v>
      </c>
      <c r="N75" s="1172" t="str">
        <f>VLOOKUP(M75,'[8]MATRIZ CALIFICACIÓN'!$D$27:$E$69,2,0)</f>
        <v>MODERADA</v>
      </c>
      <c r="O75" s="610" t="s">
        <v>871</v>
      </c>
      <c r="P75" s="873" t="s">
        <v>106</v>
      </c>
      <c r="Q75" s="882" t="s">
        <v>47</v>
      </c>
      <c r="R75" s="858" t="s">
        <v>114</v>
      </c>
      <c r="S75" s="881" t="s">
        <v>10</v>
      </c>
      <c r="T75" s="967" t="s">
        <v>873</v>
      </c>
      <c r="U75" s="1114" t="s">
        <v>680</v>
      </c>
      <c r="V75" s="1135" t="s">
        <v>681</v>
      </c>
      <c r="W75" s="875" t="s">
        <v>682</v>
      </c>
      <c r="X75" s="1024" t="s">
        <v>683</v>
      </c>
      <c r="Y75" s="1029"/>
      <c r="Z75" s="1401"/>
      <c r="AA75" s="972"/>
      <c r="AB75" s="1026"/>
      <c r="AC75" s="975"/>
      <c r="AD75" s="1075"/>
      <c r="AE75" s="972"/>
      <c r="AF75" s="973"/>
      <c r="AG75" s="324"/>
      <c r="AH75" s="325"/>
      <c r="AI75" s="324"/>
      <c r="AJ75" s="325"/>
      <c r="AK75" s="933"/>
      <c r="AL75" s="933"/>
      <c r="AM75" s="324"/>
    </row>
    <row r="76" spans="1:39" ht="51.75" customHeight="1" x14ac:dyDescent="0.2">
      <c r="A76" s="1198"/>
      <c r="B76" s="809"/>
      <c r="C76" s="1101"/>
      <c r="D76" s="809"/>
      <c r="E76" s="803" t="s">
        <v>157</v>
      </c>
      <c r="F76" s="663" t="s">
        <v>299</v>
      </c>
      <c r="G76" s="899"/>
      <c r="H76" s="197" t="s">
        <v>332</v>
      </c>
      <c r="I76" s="889"/>
      <c r="J76" s="889"/>
      <c r="K76" s="893"/>
      <c r="L76" s="909"/>
      <c r="M76" s="893"/>
      <c r="N76" s="817"/>
      <c r="O76" s="816" t="s">
        <v>872</v>
      </c>
      <c r="P76" s="824"/>
      <c r="Q76" s="827"/>
      <c r="R76" s="859"/>
      <c r="S76" s="815"/>
      <c r="T76" s="841"/>
      <c r="U76" s="1115"/>
      <c r="V76" s="867"/>
      <c r="W76" s="969"/>
      <c r="X76" s="1025"/>
      <c r="Y76" s="1030"/>
      <c r="Z76" s="1402"/>
      <c r="AA76" s="930"/>
      <c r="AB76" s="1027"/>
      <c r="AC76" s="976"/>
      <c r="AD76" s="1076"/>
      <c r="AE76" s="930"/>
      <c r="AF76" s="974"/>
      <c r="AG76" s="202"/>
      <c r="AH76" s="201"/>
      <c r="AI76" s="202"/>
      <c r="AJ76" s="201"/>
      <c r="AK76" s="913"/>
      <c r="AL76" s="913"/>
      <c r="AM76" s="202"/>
    </row>
    <row r="77" spans="1:39" ht="104.25" customHeight="1" x14ac:dyDescent="0.2">
      <c r="A77" s="1198"/>
      <c r="B77" s="809"/>
      <c r="C77" s="1101"/>
      <c r="D77" s="809"/>
      <c r="E77" s="794"/>
      <c r="F77" s="663" t="s">
        <v>501</v>
      </c>
      <c r="G77" s="899"/>
      <c r="H77" s="197" t="s">
        <v>334</v>
      </c>
      <c r="I77" s="889"/>
      <c r="J77" s="889"/>
      <c r="K77" s="893"/>
      <c r="L77" s="909"/>
      <c r="M77" s="893"/>
      <c r="N77" s="817"/>
      <c r="O77" s="817"/>
      <c r="P77" s="824"/>
      <c r="Q77" s="827"/>
      <c r="R77" s="859"/>
      <c r="S77" s="815"/>
      <c r="T77" s="839" t="s">
        <v>873</v>
      </c>
      <c r="U77" s="842" t="s">
        <v>684</v>
      </c>
      <c r="V77" s="971" t="s">
        <v>681</v>
      </c>
      <c r="W77" s="1132" t="s">
        <v>682</v>
      </c>
      <c r="X77" s="1133" t="s">
        <v>683</v>
      </c>
      <c r="Y77" s="1030"/>
      <c r="Z77" s="1402"/>
      <c r="AA77" s="930"/>
      <c r="AB77" s="1027"/>
      <c r="AC77" s="976"/>
      <c r="AD77" s="1076"/>
      <c r="AE77" s="930"/>
      <c r="AF77" s="974"/>
      <c r="AG77" s="202"/>
      <c r="AH77" s="201"/>
      <c r="AI77" s="202"/>
      <c r="AJ77" s="201"/>
      <c r="AK77" s="913"/>
      <c r="AL77" s="913"/>
      <c r="AM77" s="202"/>
    </row>
    <row r="78" spans="1:39" ht="18.75" customHeight="1" x14ac:dyDescent="0.2">
      <c r="A78" s="1198"/>
      <c r="B78" s="809"/>
      <c r="C78" s="1101"/>
      <c r="D78" s="809"/>
      <c r="E78" s="794"/>
      <c r="F78" s="811" t="s">
        <v>333</v>
      </c>
      <c r="G78" s="899"/>
      <c r="H78" s="803" t="s">
        <v>502</v>
      </c>
      <c r="I78" s="901"/>
      <c r="J78" s="901"/>
      <c r="K78" s="893"/>
      <c r="L78" s="909"/>
      <c r="M78" s="893"/>
      <c r="N78" s="817"/>
      <c r="O78" s="817"/>
      <c r="P78" s="824"/>
      <c r="Q78" s="828"/>
      <c r="R78" s="860"/>
      <c r="S78" s="815"/>
      <c r="T78" s="840"/>
      <c r="U78" s="843"/>
      <c r="V78" s="866"/>
      <c r="W78" s="876"/>
      <c r="X78" s="1134"/>
      <c r="Y78" s="1030"/>
      <c r="Z78" s="1402"/>
      <c r="AA78" s="930"/>
      <c r="AB78" s="1027"/>
      <c r="AC78" s="976"/>
      <c r="AD78" s="1076"/>
      <c r="AE78" s="930"/>
      <c r="AF78" s="974"/>
      <c r="AG78" s="202"/>
      <c r="AH78" s="201"/>
      <c r="AI78" s="202"/>
      <c r="AJ78" s="201"/>
      <c r="AK78" s="913"/>
      <c r="AL78" s="913"/>
      <c r="AM78" s="202"/>
    </row>
    <row r="79" spans="1:39" ht="78.75" customHeight="1" thickBot="1" x14ac:dyDescent="0.25">
      <c r="A79" s="1198"/>
      <c r="B79" s="809"/>
      <c r="C79" s="1102"/>
      <c r="D79" s="809"/>
      <c r="E79" s="795"/>
      <c r="F79" s="911"/>
      <c r="G79" s="899"/>
      <c r="H79" s="795"/>
      <c r="I79" s="889"/>
      <c r="J79" s="889"/>
      <c r="K79" s="894"/>
      <c r="L79" s="910"/>
      <c r="M79" s="894"/>
      <c r="N79" s="818"/>
      <c r="O79" s="818"/>
      <c r="P79" s="825"/>
      <c r="Q79" s="827"/>
      <c r="R79" s="859"/>
      <c r="S79" s="895"/>
      <c r="T79" s="841"/>
      <c r="U79" s="844"/>
      <c r="V79" s="867"/>
      <c r="W79" s="969"/>
      <c r="X79" s="1025"/>
      <c r="Y79" s="1031"/>
      <c r="Z79" s="1403"/>
      <c r="AA79" s="931"/>
      <c r="AB79" s="1028"/>
      <c r="AC79" s="977"/>
      <c r="AD79" s="1077"/>
      <c r="AE79" s="931"/>
      <c r="AF79" s="920"/>
      <c r="AG79" s="174"/>
      <c r="AH79" s="145"/>
      <c r="AI79" s="174"/>
      <c r="AJ79" s="145"/>
      <c r="AK79" s="914"/>
      <c r="AL79" s="914"/>
      <c r="AM79" s="174"/>
    </row>
    <row r="80" spans="1:39" ht="85.5" customHeight="1" x14ac:dyDescent="0.2">
      <c r="A80" s="1198"/>
      <c r="B80" s="809"/>
      <c r="C80" s="1201">
        <v>14</v>
      </c>
      <c r="D80" s="809"/>
      <c r="E80" s="681" t="s">
        <v>157</v>
      </c>
      <c r="F80" s="663" t="s">
        <v>503</v>
      </c>
      <c r="G80" s="1216" t="s">
        <v>874</v>
      </c>
      <c r="H80" s="228" t="s">
        <v>502</v>
      </c>
      <c r="I80" s="889" t="s">
        <v>12</v>
      </c>
      <c r="J80" s="889" t="s">
        <v>114</v>
      </c>
      <c r="K80" s="1250">
        <f>VLOOKUP(I80,'[4]MATRIZ CALIFICACIÓN'!$B$10:$C$14,2,0)</f>
        <v>2</v>
      </c>
      <c r="L80" s="1179">
        <f>HLOOKUP(J80,'[4]MATRIZ CALIFICACIÓN'!$D$8:$F$9,2,0)</f>
        <v>2</v>
      </c>
      <c r="M80" s="1189">
        <f>VALUE(CONCATENATE(K80,L80))</f>
        <v>22</v>
      </c>
      <c r="N80" s="816" t="str">
        <f>VLOOKUP(M80,'[8]MATRIZ CALIFICACIÓN'!$D$27:$E$69,2,0)</f>
        <v>MODERADA</v>
      </c>
      <c r="O80" s="677" t="s">
        <v>504</v>
      </c>
      <c r="P80" s="837" t="s">
        <v>106</v>
      </c>
      <c r="Q80" s="827" t="s">
        <v>47</v>
      </c>
      <c r="R80" s="859" t="s">
        <v>114</v>
      </c>
      <c r="S80" s="1116" t="s">
        <v>10</v>
      </c>
      <c r="T80" s="704" t="s">
        <v>873</v>
      </c>
      <c r="U80" s="612" t="s">
        <v>875</v>
      </c>
      <c r="V80" s="716" t="s">
        <v>681</v>
      </c>
      <c r="W80" s="613" t="s">
        <v>682</v>
      </c>
      <c r="X80" s="235" t="s">
        <v>683</v>
      </c>
      <c r="Y80" s="733"/>
      <c r="Z80" s="326"/>
      <c r="AA80" s="291"/>
      <c r="AB80" s="297"/>
      <c r="AC80" s="978"/>
      <c r="AD80" s="979"/>
      <c r="AE80" s="927"/>
      <c r="AF80" s="1005"/>
      <c r="AG80" s="202"/>
      <c r="AH80" s="201"/>
      <c r="AI80" s="202"/>
      <c r="AJ80" s="201"/>
      <c r="AK80" s="912"/>
      <c r="AL80" s="912"/>
      <c r="AM80" s="200"/>
    </row>
    <row r="81" spans="1:39" ht="70.5" customHeight="1" x14ac:dyDescent="0.2">
      <c r="A81" s="1198"/>
      <c r="B81" s="809"/>
      <c r="C81" s="1201"/>
      <c r="D81" s="809"/>
      <c r="E81" s="681" t="s">
        <v>160</v>
      </c>
      <c r="F81" s="663" t="s">
        <v>505</v>
      </c>
      <c r="G81" s="1216"/>
      <c r="H81" s="228" t="s">
        <v>506</v>
      </c>
      <c r="I81" s="889"/>
      <c r="J81" s="889"/>
      <c r="K81" s="1251"/>
      <c r="L81" s="909"/>
      <c r="M81" s="893"/>
      <c r="N81" s="817"/>
      <c r="O81" s="1084" t="s">
        <v>507</v>
      </c>
      <c r="P81" s="824"/>
      <c r="Q81" s="827"/>
      <c r="R81" s="859"/>
      <c r="S81" s="1117"/>
      <c r="T81" s="839" t="s">
        <v>873</v>
      </c>
      <c r="U81" s="842" t="s">
        <v>684</v>
      </c>
      <c r="V81" s="845" t="s">
        <v>681</v>
      </c>
      <c r="W81" s="847" t="s">
        <v>682</v>
      </c>
      <c r="X81" s="850" t="s">
        <v>683</v>
      </c>
      <c r="Y81" s="1130"/>
      <c r="Z81" s="935"/>
      <c r="AA81" s="935"/>
      <c r="AB81" s="1021"/>
      <c r="AC81" s="976"/>
      <c r="AD81" s="980"/>
      <c r="AE81" s="930"/>
      <c r="AF81" s="1006"/>
      <c r="AG81" s="202"/>
      <c r="AH81" s="201"/>
      <c r="AI81" s="202"/>
      <c r="AJ81" s="201"/>
      <c r="AK81" s="913"/>
      <c r="AL81" s="913"/>
      <c r="AM81" s="202"/>
    </row>
    <row r="82" spans="1:39" ht="21.75" customHeight="1" x14ac:dyDescent="0.2">
      <c r="A82" s="1198"/>
      <c r="B82" s="809"/>
      <c r="C82" s="1201"/>
      <c r="D82" s="809"/>
      <c r="E82" s="803" t="s">
        <v>158</v>
      </c>
      <c r="F82" s="811" t="s">
        <v>508</v>
      </c>
      <c r="G82" s="1216"/>
      <c r="H82" s="228" t="s">
        <v>334</v>
      </c>
      <c r="I82" s="889"/>
      <c r="J82" s="889"/>
      <c r="K82" s="1251"/>
      <c r="L82" s="909"/>
      <c r="M82" s="893"/>
      <c r="N82" s="817"/>
      <c r="O82" s="1085"/>
      <c r="P82" s="824"/>
      <c r="Q82" s="827"/>
      <c r="R82" s="859"/>
      <c r="S82" s="1117"/>
      <c r="T82" s="840"/>
      <c r="U82" s="843"/>
      <c r="V82" s="812"/>
      <c r="W82" s="848"/>
      <c r="X82" s="851"/>
      <c r="Y82" s="1130"/>
      <c r="Z82" s="935"/>
      <c r="AA82" s="935"/>
      <c r="AB82" s="1022"/>
      <c r="AC82" s="976"/>
      <c r="AD82" s="980"/>
      <c r="AE82" s="930"/>
      <c r="AF82" s="1006"/>
      <c r="AG82" s="202"/>
      <c r="AH82" s="201"/>
      <c r="AI82" s="202"/>
      <c r="AJ82" s="201"/>
      <c r="AK82" s="913"/>
      <c r="AL82" s="913"/>
      <c r="AM82" s="202"/>
    </row>
    <row r="83" spans="1:39" ht="21.75" customHeight="1" x14ac:dyDescent="0.2">
      <c r="A83" s="1198"/>
      <c r="B83" s="809"/>
      <c r="C83" s="1201"/>
      <c r="D83" s="809"/>
      <c r="E83" s="794"/>
      <c r="F83" s="809"/>
      <c r="G83" s="1216"/>
      <c r="H83" s="811" t="s">
        <v>509</v>
      </c>
      <c r="I83" s="901"/>
      <c r="J83" s="901"/>
      <c r="K83" s="1251"/>
      <c r="L83" s="909"/>
      <c r="M83" s="893"/>
      <c r="N83" s="817"/>
      <c r="O83" s="1085"/>
      <c r="P83" s="824"/>
      <c r="Q83" s="828"/>
      <c r="R83" s="860"/>
      <c r="S83" s="1117"/>
      <c r="T83" s="840"/>
      <c r="U83" s="843"/>
      <c r="V83" s="812"/>
      <c r="W83" s="848"/>
      <c r="X83" s="851"/>
      <c r="Y83" s="1130"/>
      <c r="Z83" s="935"/>
      <c r="AA83" s="935"/>
      <c r="AB83" s="1022"/>
      <c r="AC83" s="976"/>
      <c r="AD83" s="980"/>
      <c r="AE83" s="930"/>
      <c r="AF83" s="1006"/>
      <c r="AG83" s="202"/>
      <c r="AH83" s="201"/>
      <c r="AI83" s="202"/>
      <c r="AJ83" s="201"/>
      <c r="AK83" s="913"/>
      <c r="AL83" s="913"/>
      <c r="AM83" s="202"/>
    </row>
    <row r="84" spans="1:39" ht="69" customHeight="1" thickBot="1" x14ac:dyDescent="0.25">
      <c r="A84" s="1198"/>
      <c r="B84" s="809"/>
      <c r="C84" s="1201"/>
      <c r="D84" s="809"/>
      <c r="E84" s="795"/>
      <c r="F84" s="911"/>
      <c r="G84" s="1360"/>
      <c r="H84" s="911"/>
      <c r="I84" s="889"/>
      <c r="J84" s="889"/>
      <c r="K84" s="1252"/>
      <c r="L84" s="910"/>
      <c r="M84" s="894"/>
      <c r="N84" s="818"/>
      <c r="O84" s="1086"/>
      <c r="P84" s="825"/>
      <c r="Q84" s="827"/>
      <c r="R84" s="859"/>
      <c r="S84" s="1118"/>
      <c r="T84" s="841"/>
      <c r="U84" s="844"/>
      <c r="V84" s="846"/>
      <c r="W84" s="849"/>
      <c r="X84" s="852"/>
      <c r="Y84" s="1131"/>
      <c r="Z84" s="936"/>
      <c r="AA84" s="936"/>
      <c r="AB84" s="1023"/>
      <c r="AC84" s="977"/>
      <c r="AD84" s="981"/>
      <c r="AE84" s="931"/>
      <c r="AF84" s="1007"/>
      <c r="AG84" s="202"/>
      <c r="AH84" s="201"/>
      <c r="AI84" s="202"/>
      <c r="AJ84" s="201"/>
      <c r="AK84" s="914"/>
      <c r="AL84" s="914"/>
      <c r="AM84" s="174"/>
    </row>
    <row r="85" spans="1:39" ht="86.25" customHeight="1" x14ac:dyDescent="0.2">
      <c r="A85" s="1198"/>
      <c r="B85" s="809"/>
      <c r="C85" s="1201">
        <v>15</v>
      </c>
      <c r="D85" s="809"/>
      <c r="E85" s="681" t="s">
        <v>160</v>
      </c>
      <c r="F85" s="663" t="s">
        <v>510</v>
      </c>
      <c r="G85" s="900" t="s">
        <v>876</v>
      </c>
      <c r="H85" s="228" t="s">
        <v>511</v>
      </c>
      <c r="I85" s="889" t="s">
        <v>12</v>
      </c>
      <c r="J85" s="889" t="s">
        <v>114</v>
      </c>
      <c r="K85" s="845">
        <f>VLOOKUP(I85,'[4]MATRIZ CALIFICACIÓN'!$B$10:$C$14,2,0)</f>
        <v>2</v>
      </c>
      <c r="L85" s="1182">
        <f>HLOOKUP(J85,'[4]MATRIZ CALIFICACIÓN'!$D$8:$F$9,2,0)</f>
        <v>2</v>
      </c>
      <c r="M85" s="837">
        <f>VALUE(CONCATENATE(K85,L85))</f>
        <v>22</v>
      </c>
      <c r="N85" s="816" t="str">
        <f>VLOOKUP(M85,'[8]MATRIZ CALIFICACIÓN'!$D$27:$E$69,2,0)</f>
        <v>MODERADA</v>
      </c>
      <c r="O85" s="189" t="s">
        <v>512</v>
      </c>
      <c r="P85" s="837" t="s">
        <v>106</v>
      </c>
      <c r="Q85" s="827" t="s">
        <v>47</v>
      </c>
      <c r="R85" s="859" t="s">
        <v>114</v>
      </c>
      <c r="S85" s="1116" t="s">
        <v>10</v>
      </c>
      <c r="T85" s="694" t="s">
        <v>873</v>
      </c>
      <c r="U85" s="695" t="s">
        <v>877</v>
      </c>
      <c r="V85" s="667" t="s">
        <v>878</v>
      </c>
      <c r="W85" s="652" t="s">
        <v>682</v>
      </c>
      <c r="X85" s="640" t="s">
        <v>879</v>
      </c>
      <c r="Y85" s="733"/>
      <c r="Z85" s="326"/>
      <c r="AA85" s="292"/>
      <c r="AB85" s="297"/>
      <c r="AC85" s="978"/>
      <c r="AD85" s="980"/>
      <c r="AE85" s="930"/>
      <c r="AF85" s="1006"/>
      <c r="AG85" s="202"/>
      <c r="AH85" s="201"/>
      <c r="AI85" s="202"/>
      <c r="AJ85" s="201"/>
      <c r="AK85" s="913"/>
      <c r="AL85" s="913"/>
      <c r="AM85" s="202"/>
    </row>
    <row r="86" spans="1:39" ht="87" customHeight="1" x14ac:dyDescent="0.2">
      <c r="A86" s="1198"/>
      <c r="B86" s="809"/>
      <c r="C86" s="1201"/>
      <c r="D86" s="809"/>
      <c r="E86" s="681" t="s">
        <v>158</v>
      </c>
      <c r="F86" s="663" t="s">
        <v>513</v>
      </c>
      <c r="G86" s="1177"/>
      <c r="H86" s="197" t="s">
        <v>506</v>
      </c>
      <c r="I86" s="889"/>
      <c r="J86" s="889"/>
      <c r="K86" s="812"/>
      <c r="L86" s="1183"/>
      <c r="M86" s="824"/>
      <c r="N86" s="817"/>
      <c r="O86" s="871" t="s">
        <v>514</v>
      </c>
      <c r="P86" s="824"/>
      <c r="Q86" s="827"/>
      <c r="R86" s="859"/>
      <c r="S86" s="1117"/>
      <c r="T86" s="268" t="s">
        <v>873</v>
      </c>
      <c r="U86" s="242" t="s">
        <v>686</v>
      </c>
      <c r="V86" s="712" t="s">
        <v>687</v>
      </c>
      <c r="W86" s="269" t="s">
        <v>688</v>
      </c>
      <c r="X86" s="639" t="s">
        <v>689</v>
      </c>
      <c r="Y86" s="1130"/>
      <c r="Z86" s="934"/>
      <c r="AA86" s="934"/>
      <c r="AB86" s="1021"/>
      <c r="AC86" s="976"/>
      <c r="AD86" s="980"/>
      <c r="AE86" s="930"/>
      <c r="AF86" s="1006"/>
      <c r="AG86" s="202"/>
      <c r="AH86" s="201"/>
      <c r="AI86" s="202"/>
      <c r="AJ86" s="201"/>
      <c r="AK86" s="913"/>
      <c r="AL86" s="913"/>
      <c r="AM86" s="202"/>
    </row>
    <row r="87" spans="1:39" ht="98.25" customHeight="1" x14ac:dyDescent="0.2">
      <c r="A87" s="1198"/>
      <c r="B87" s="809"/>
      <c r="C87" s="1201"/>
      <c r="D87" s="809"/>
      <c r="E87" s="803" t="s">
        <v>157</v>
      </c>
      <c r="F87" s="663" t="s">
        <v>515</v>
      </c>
      <c r="G87" s="1177"/>
      <c r="H87" s="197" t="s">
        <v>334</v>
      </c>
      <c r="I87" s="889"/>
      <c r="J87" s="889"/>
      <c r="K87" s="812"/>
      <c r="L87" s="1183"/>
      <c r="M87" s="824"/>
      <c r="N87" s="817"/>
      <c r="O87" s="822"/>
      <c r="P87" s="824"/>
      <c r="Q87" s="827"/>
      <c r="R87" s="859"/>
      <c r="S87" s="1117"/>
      <c r="T87" s="705" t="s">
        <v>873</v>
      </c>
      <c r="U87" s="242" t="s">
        <v>690</v>
      </c>
      <c r="V87" s="712" t="s">
        <v>691</v>
      </c>
      <c r="W87" s="269" t="s">
        <v>692</v>
      </c>
      <c r="X87" s="231" t="s">
        <v>880</v>
      </c>
      <c r="Y87" s="1130"/>
      <c r="Z87" s="935"/>
      <c r="AA87" s="935"/>
      <c r="AB87" s="1022"/>
      <c r="AC87" s="976"/>
      <c r="AD87" s="980"/>
      <c r="AE87" s="930"/>
      <c r="AF87" s="1006"/>
      <c r="AG87" s="202"/>
      <c r="AH87" s="201"/>
      <c r="AI87" s="202"/>
      <c r="AJ87" s="201"/>
      <c r="AK87" s="913"/>
      <c r="AL87" s="913"/>
      <c r="AM87" s="202"/>
    </row>
    <row r="88" spans="1:39" ht="109.5" customHeight="1" x14ac:dyDescent="0.2">
      <c r="A88" s="1198"/>
      <c r="B88" s="809"/>
      <c r="C88" s="1201"/>
      <c r="D88" s="809"/>
      <c r="E88" s="794"/>
      <c r="F88" s="663" t="s">
        <v>516</v>
      </c>
      <c r="G88" s="1177"/>
      <c r="H88" s="803" t="s">
        <v>517</v>
      </c>
      <c r="I88" s="901"/>
      <c r="J88" s="901"/>
      <c r="K88" s="812"/>
      <c r="L88" s="1183"/>
      <c r="M88" s="824"/>
      <c r="N88" s="817"/>
      <c r="O88" s="822"/>
      <c r="P88" s="824"/>
      <c r="Q88" s="828"/>
      <c r="R88" s="860"/>
      <c r="S88" s="1117"/>
      <c r="T88" s="839" t="s">
        <v>873</v>
      </c>
      <c r="U88" s="842" t="s">
        <v>881</v>
      </c>
      <c r="V88" s="971" t="s">
        <v>681</v>
      </c>
      <c r="W88" s="847" t="s">
        <v>882</v>
      </c>
      <c r="X88" s="850" t="s">
        <v>693</v>
      </c>
      <c r="Y88" s="1130"/>
      <c r="Z88" s="935"/>
      <c r="AA88" s="935"/>
      <c r="AB88" s="1022"/>
      <c r="AC88" s="976"/>
      <c r="AD88" s="980"/>
      <c r="AE88" s="930"/>
      <c r="AF88" s="1006"/>
      <c r="AG88" s="202"/>
      <c r="AH88" s="201"/>
      <c r="AI88" s="202"/>
      <c r="AJ88" s="201"/>
      <c r="AK88" s="913"/>
      <c r="AL88" s="913"/>
      <c r="AM88" s="202"/>
    </row>
    <row r="89" spans="1:39" ht="110.25" customHeight="1" x14ac:dyDescent="0.2">
      <c r="A89" s="1198"/>
      <c r="B89" s="809"/>
      <c r="C89" s="1201"/>
      <c r="D89" s="809"/>
      <c r="E89" s="795"/>
      <c r="F89" s="663" t="s">
        <v>685</v>
      </c>
      <c r="G89" s="898"/>
      <c r="H89" s="795"/>
      <c r="I89" s="889"/>
      <c r="J89" s="889"/>
      <c r="K89" s="846"/>
      <c r="L89" s="1184"/>
      <c r="M89" s="825"/>
      <c r="N89" s="818"/>
      <c r="O89" s="872"/>
      <c r="P89" s="825"/>
      <c r="Q89" s="827"/>
      <c r="R89" s="859"/>
      <c r="S89" s="1118"/>
      <c r="T89" s="841"/>
      <c r="U89" s="844"/>
      <c r="V89" s="867"/>
      <c r="W89" s="849"/>
      <c r="X89" s="852"/>
      <c r="Y89" s="1131"/>
      <c r="Z89" s="936"/>
      <c r="AA89" s="936"/>
      <c r="AB89" s="1023"/>
      <c r="AC89" s="977"/>
      <c r="AD89" s="981"/>
      <c r="AE89" s="931"/>
      <c r="AF89" s="1007"/>
      <c r="AG89" s="174"/>
      <c r="AH89" s="145"/>
      <c r="AI89" s="174"/>
      <c r="AJ89" s="145"/>
      <c r="AK89" s="914"/>
      <c r="AL89" s="914"/>
      <c r="AM89" s="174"/>
    </row>
    <row r="90" spans="1:39" ht="18" customHeight="1" x14ac:dyDescent="0.2">
      <c r="A90" s="1198"/>
      <c r="B90" s="809"/>
      <c r="C90" s="1203">
        <v>16</v>
      </c>
      <c r="D90" s="809"/>
      <c r="E90" s="803" t="s">
        <v>157</v>
      </c>
      <c r="F90" s="811" t="s">
        <v>518</v>
      </c>
      <c r="G90" s="1174" t="s">
        <v>694</v>
      </c>
      <c r="H90" s="811" t="s">
        <v>519</v>
      </c>
      <c r="I90" s="889" t="s">
        <v>12</v>
      </c>
      <c r="J90" s="889" t="s">
        <v>114</v>
      </c>
      <c r="K90" s="837">
        <f>VLOOKUP(I90,'[4]MATRIZ CALIFICACIÓN'!$B$10:$C$14,2,0)</f>
        <v>2</v>
      </c>
      <c r="L90" s="1182">
        <f>HLOOKUP(J90,'[4]MATRIZ CALIFICACIÓN'!$D$8:$F$9,2,0)</f>
        <v>2</v>
      </c>
      <c r="M90" s="837">
        <f>VALUE(CONCATENATE(K90,L90))</f>
        <v>22</v>
      </c>
      <c r="N90" s="816" t="str">
        <f>VLOOKUP(M90,'[8]MATRIZ CALIFICACIÓN'!$D$27:$E$69,2,0)</f>
        <v>MODERADA</v>
      </c>
      <c r="O90" s="871" t="s">
        <v>695</v>
      </c>
      <c r="P90" s="837" t="s">
        <v>106</v>
      </c>
      <c r="Q90" s="827" t="s">
        <v>47</v>
      </c>
      <c r="R90" s="859" t="s">
        <v>114</v>
      </c>
      <c r="S90" s="814" t="s">
        <v>10</v>
      </c>
      <c r="T90" s="839" t="s">
        <v>873</v>
      </c>
      <c r="U90" s="842" t="s">
        <v>883</v>
      </c>
      <c r="V90" s="971" t="s">
        <v>681</v>
      </c>
      <c r="W90" s="847" t="s">
        <v>697</v>
      </c>
      <c r="X90" s="850" t="s">
        <v>693</v>
      </c>
      <c r="Y90" s="1032"/>
      <c r="Z90" s="934"/>
      <c r="AA90" s="1136"/>
      <c r="AB90" s="1021"/>
      <c r="AC90" s="978"/>
      <c r="AD90" s="982"/>
      <c r="AE90" s="934"/>
      <c r="AF90" s="934"/>
      <c r="AG90" s="200"/>
      <c r="AH90" s="150"/>
      <c r="AI90" s="200"/>
      <c r="AJ90" s="150"/>
      <c r="AK90" s="921"/>
      <c r="AL90" s="921"/>
      <c r="AM90" s="202"/>
    </row>
    <row r="91" spans="1:39" ht="12.75" customHeight="1" x14ac:dyDescent="0.2">
      <c r="A91" s="1198"/>
      <c r="B91" s="809"/>
      <c r="C91" s="1204"/>
      <c r="D91" s="809"/>
      <c r="E91" s="795"/>
      <c r="F91" s="809"/>
      <c r="G91" s="1098"/>
      <c r="H91" s="809"/>
      <c r="I91" s="889"/>
      <c r="J91" s="889"/>
      <c r="K91" s="824"/>
      <c r="L91" s="1183"/>
      <c r="M91" s="824"/>
      <c r="N91" s="817"/>
      <c r="O91" s="822"/>
      <c r="P91" s="824"/>
      <c r="Q91" s="827"/>
      <c r="R91" s="859"/>
      <c r="S91" s="815"/>
      <c r="T91" s="840"/>
      <c r="U91" s="843"/>
      <c r="V91" s="866"/>
      <c r="W91" s="848"/>
      <c r="X91" s="851"/>
      <c r="Y91" s="1033"/>
      <c r="Z91" s="935"/>
      <c r="AA91" s="1137"/>
      <c r="AB91" s="1022"/>
      <c r="AC91" s="976"/>
      <c r="AD91" s="983"/>
      <c r="AE91" s="935"/>
      <c r="AF91" s="935"/>
      <c r="AG91" s="202"/>
      <c r="AH91" s="201"/>
      <c r="AI91" s="202"/>
      <c r="AJ91" s="201"/>
      <c r="AK91" s="922"/>
      <c r="AL91" s="922"/>
      <c r="AM91" s="202"/>
    </row>
    <row r="92" spans="1:39" ht="21.75" customHeight="1" x14ac:dyDescent="0.2">
      <c r="A92" s="1198"/>
      <c r="B92" s="809"/>
      <c r="C92" s="1204"/>
      <c r="D92" s="809"/>
      <c r="E92" s="794" t="s">
        <v>160</v>
      </c>
      <c r="F92" s="809"/>
      <c r="G92" s="1098"/>
      <c r="H92" s="809"/>
      <c r="I92" s="889"/>
      <c r="J92" s="889"/>
      <c r="K92" s="824"/>
      <c r="L92" s="1183"/>
      <c r="M92" s="824"/>
      <c r="N92" s="817"/>
      <c r="O92" s="872"/>
      <c r="P92" s="824"/>
      <c r="Q92" s="827"/>
      <c r="R92" s="859"/>
      <c r="S92" s="815"/>
      <c r="T92" s="840"/>
      <c r="U92" s="843"/>
      <c r="V92" s="866"/>
      <c r="W92" s="848"/>
      <c r="X92" s="851"/>
      <c r="Y92" s="1033"/>
      <c r="Z92" s="935"/>
      <c r="AA92" s="1137"/>
      <c r="AB92" s="1022"/>
      <c r="AC92" s="976"/>
      <c r="AD92" s="983"/>
      <c r="AE92" s="935"/>
      <c r="AF92" s="935"/>
      <c r="AG92" s="202"/>
      <c r="AH92" s="201"/>
      <c r="AI92" s="202"/>
      <c r="AJ92" s="201"/>
      <c r="AK92" s="922"/>
      <c r="AL92" s="922"/>
      <c r="AM92" s="202"/>
    </row>
    <row r="93" spans="1:39" ht="25.5" customHeight="1" x14ac:dyDescent="0.2">
      <c r="A93" s="1198"/>
      <c r="B93" s="809"/>
      <c r="C93" s="1204"/>
      <c r="D93" s="809"/>
      <c r="E93" s="794"/>
      <c r="F93" s="809"/>
      <c r="G93" s="1098"/>
      <c r="H93" s="809"/>
      <c r="I93" s="901"/>
      <c r="J93" s="901"/>
      <c r="K93" s="824"/>
      <c r="L93" s="1183"/>
      <c r="M93" s="824"/>
      <c r="N93" s="817"/>
      <c r="O93" s="871" t="s">
        <v>696</v>
      </c>
      <c r="P93" s="824"/>
      <c r="Q93" s="828"/>
      <c r="R93" s="860"/>
      <c r="S93" s="815"/>
      <c r="T93" s="840"/>
      <c r="U93" s="843"/>
      <c r="V93" s="866"/>
      <c r="W93" s="848"/>
      <c r="X93" s="851"/>
      <c r="Y93" s="1033"/>
      <c r="Z93" s="935"/>
      <c r="AA93" s="1137"/>
      <c r="AB93" s="1022"/>
      <c r="AC93" s="976"/>
      <c r="AD93" s="983"/>
      <c r="AE93" s="935"/>
      <c r="AF93" s="935"/>
      <c r="AG93" s="202"/>
      <c r="AH93" s="201"/>
      <c r="AI93" s="202"/>
      <c r="AJ93" s="201"/>
      <c r="AK93" s="922"/>
      <c r="AL93" s="922"/>
      <c r="AM93" s="202"/>
    </row>
    <row r="94" spans="1:39" ht="148.5" customHeight="1" x14ac:dyDescent="0.2">
      <c r="A94" s="1198"/>
      <c r="B94" s="809"/>
      <c r="C94" s="1205"/>
      <c r="D94" s="911"/>
      <c r="E94" s="795"/>
      <c r="F94" s="911"/>
      <c r="G94" s="1099"/>
      <c r="H94" s="911"/>
      <c r="I94" s="889"/>
      <c r="J94" s="889"/>
      <c r="K94" s="825"/>
      <c r="L94" s="1184"/>
      <c r="M94" s="825"/>
      <c r="N94" s="818"/>
      <c r="O94" s="872"/>
      <c r="P94" s="825"/>
      <c r="Q94" s="827"/>
      <c r="R94" s="859"/>
      <c r="S94" s="895"/>
      <c r="T94" s="841"/>
      <c r="U94" s="844"/>
      <c r="V94" s="867"/>
      <c r="W94" s="849"/>
      <c r="X94" s="852"/>
      <c r="Y94" s="1034"/>
      <c r="Z94" s="936"/>
      <c r="AA94" s="1119"/>
      <c r="AB94" s="1023"/>
      <c r="AC94" s="977"/>
      <c r="AD94" s="984"/>
      <c r="AE94" s="936"/>
      <c r="AF94" s="936"/>
      <c r="AG94" s="174"/>
      <c r="AH94" s="145"/>
      <c r="AI94" s="174"/>
      <c r="AJ94" s="145"/>
      <c r="AK94" s="923"/>
      <c r="AL94" s="923"/>
      <c r="AM94" s="174"/>
    </row>
    <row r="95" spans="1:39" ht="43.5" customHeight="1" x14ac:dyDescent="0.2">
      <c r="A95" s="1198"/>
      <c r="B95" s="809"/>
      <c r="C95" s="1254">
        <v>17</v>
      </c>
      <c r="D95" s="811" t="s">
        <v>162</v>
      </c>
      <c r="E95" s="803" t="s">
        <v>157</v>
      </c>
      <c r="F95" s="811" t="s">
        <v>520</v>
      </c>
      <c r="G95" s="1174" t="s">
        <v>698</v>
      </c>
      <c r="H95" s="855" t="s">
        <v>521</v>
      </c>
      <c r="I95" s="889" t="s">
        <v>12</v>
      </c>
      <c r="J95" s="889" t="s">
        <v>114</v>
      </c>
      <c r="K95" s="1013">
        <f>VLOOKUP(I95,'[9]MATRIZ CALIFICACIÓN'!$B$10:$C$14,2,0)</f>
        <v>2</v>
      </c>
      <c r="L95" s="1212">
        <f>HLOOKUP(J95,'[9]MATRIZ CALIFICACIÓN'!$D$8:$F$9,2,0)</f>
        <v>2</v>
      </c>
      <c r="M95" s="1013">
        <f>VALUE(CONCATENATE(K95,L95))</f>
        <v>22</v>
      </c>
      <c r="N95" s="816" t="str">
        <f>VLOOKUP(M95,'[8]MATRIZ CALIFICACIÓN'!$D$27:$E$69,2,0)</f>
        <v>MODERADA</v>
      </c>
      <c r="O95" s="865" t="s">
        <v>699</v>
      </c>
      <c r="P95" s="837" t="s">
        <v>106</v>
      </c>
      <c r="Q95" s="827" t="s">
        <v>47</v>
      </c>
      <c r="R95" s="859" t="s">
        <v>114</v>
      </c>
      <c r="S95" s="814" t="s">
        <v>10</v>
      </c>
      <c r="T95" s="840" t="s">
        <v>873</v>
      </c>
      <c r="U95" s="843" t="s">
        <v>883</v>
      </c>
      <c r="V95" s="866" t="s">
        <v>681</v>
      </c>
      <c r="W95" s="848" t="s">
        <v>697</v>
      </c>
      <c r="X95" s="851" t="s">
        <v>693</v>
      </c>
      <c r="Y95" s="1091"/>
      <c r="Z95" s="927"/>
      <c r="AA95" s="1136"/>
      <c r="AB95" s="1021"/>
      <c r="AC95" s="934"/>
      <c r="AD95" s="982"/>
      <c r="AE95" s="934"/>
      <c r="AF95" s="934"/>
      <c r="AG95" s="202"/>
      <c r="AH95" s="201"/>
      <c r="AI95" s="202"/>
      <c r="AJ95" s="201"/>
      <c r="AK95" s="922"/>
      <c r="AL95" s="913"/>
      <c r="AM95" s="202"/>
    </row>
    <row r="96" spans="1:39" ht="42.75" customHeight="1" x14ac:dyDescent="0.2">
      <c r="A96" s="1198"/>
      <c r="B96" s="809"/>
      <c r="C96" s="1255"/>
      <c r="D96" s="809"/>
      <c r="E96" s="794"/>
      <c r="F96" s="809"/>
      <c r="G96" s="1098"/>
      <c r="H96" s="902"/>
      <c r="I96" s="889"/>
      <c r="J96" s="889"/>
      <c r="K96" s="1014"/>
      <c r="L96" s="1213"/>
      <c r="M96" s="1014"/>
      <c r="N96" s="817"/>
      <c r="O96" s="863"/>
      <c r="P96" s="824"/>
      <c r="Q96" s="827"/>
      <c r="R96" s="859"/>
      <c r="S96" s="815"/>
      <c r="T96" s="840"/>
      <c r="U96" s="843"/>
      <c r="V96" s="866"/>
      <c r="W96" s="848"/>
      <c r="X96" s="851"/>
      <c r="Y96" s="1092"/>
      <c r="Z96" s="930"/>
      <c r="AA96" s="1137"/>
      <c r="AB96" s="1022"/>
      <c r="AC96" s="935"/>
      <c r="AD96" s="983"/>
      <c r="AE96" s="935"/>
      <c r="AF96" s="935"/>
      <c r="AG96" s="202"/>
      <c r="AH96" s="201"/>
      <c r="AI96" s="202"/>
      <c r="AJ96" s="201"/>
      <c r="AK96" s="922"/>
      <c r="AL96" s="913"/>
      <c r="AM96" s="202"/>
    </row>
    <row r="97" spans="1:39" ht="38.25" customHeight="1" x14ac:dyDescent="0.2">
      <c r="A97" s="1198"/>
      <c r="B97" s="809"/>
      <c r="C97" s="1255"/>
      <c r="D97" s="809"/>
      <c r="E97" s="795"/>
      <c r="F97" s="809"/>
      <c r="G97" s="1098"/>
      <c r="H97" s="902"/>
      <c r="I97" s="889"/>
      <c r="J97" s="889"/>
      <c r="K97" s="1014"/>
      <c r="L97" s="1213"/>
      <c r="M97" s="1014"/>
      <c r="N97" s="817"/>
      <c r="O97" s="863"/>
      <c r="P97" s="824"/>
      <c r="Q97" s="827"/>
      <c r="R97" s="859"/>
      <c r="S97" s="815"/>
      <c r="T97" s="840"/>
      <c r="U97" s="843"/>
      <c r="V97" s="866"/>
      <c r="W97" s="848"/>
      <c r="X97" s="851"/>
      <c r="Y97" s="1092"/>
      <c r="Z97" s="930"/>
      <c r="AA97" s="1137"/>
      <c r="AB97" s="1022"/>
      <c r="AC97" s="935"/>
      <c r="AD97" s="983"/>
      <c r="AE97" s="935"/>
      <c r="AF97" s="935"/>
      <c r="AG97" s="202"/>
      <c r="AH97" s="201"/>
      <c r="AI97" s="202"/>
      <c r="AJ97" s="201"/>
      <c r="AK97" s="922"/>
      <c r="AL97" s="913"/>
      <c r="AM97" s="202"/>
    </row>
    <row r="98" spans="1:39" ht="48.75" customHeight="1" x14ac:dyDescent="0.2">
      <c r="A98" s="1198"/>
      <c r="B98" s="809"/>
      <c r="C98" s="1255"/>
      <c r="D98" s="809"/>
      <c r="E98" s="794" t="s">
        <v>160</v>
      </c>
      <c r="F98" s="809"/>
      <c r="G98" s="1098"/>
      <c r="H98" s="902"/>
      <c r="I98" s="901"/>
      <c r="J98" s="901"/>
      <c r="K98" s="1014"/>
      <c r="L98" s="1213"/>
      <c r="M98" s="1014"/>
      <c r="N98" s="817"/>
      <c r="O98" s="863"/>
      <c r="P98" s="824"/>
      <c r="Q98" s="828"/>
      <c r="R98" s="860"/>
      <c r="S98" s="815"/>
      <c r="T98" s="840"/>
      <c r="U98" s="843"/>
      <c r="V98" s="866"/>
      <c r="W98" s="848"/>
      <c r="X98" s="851"/>
      <c r="Y98" s="1092"/>
      <c r="Z98" s="930"/>
      <c r="AA98" s="1137"/>
      <c r="AB98" s="1022"/>
      <c r="AC98" s="935"/>
      <c r="AD98" s="983"/>
      <c r="AE98" s="935"/>
      <c r="AF98" s="935"/>
      <c r="AG98" s="202"/>
      <c r="AH98" s="201"/>
      <c r="AI98" s="202"/>
      <c r="AJ98" s="201"/>
      <c r="AK98" s="922"/>
      <c r="AL98" s="913"/>
      <c r="AM98" s="202"/>
    </row>
    <row r="99" spans="1:39" ht="60" customHeight="1" x14ac:dyDescent="0.2">
      <c r="A99" s="1198"/>
      <c r="B99" s="809"/>
      <c r="C99" s="1256"/>
      <c r="D99" s="809"/>
      <c r="E99" s="795"/>
      <c r="F99" s="911"/>
      <c r="G99" s="1099"/>
      <c r="H99" s="856"/>
      <c r="I99" s="889"/>
      <c r="J99" s="889"/>
      <c r="K99" s="1015"/>
      <c r="L99" s="1214"/>
      <c r="M99" s="1015"/>
      <c r="N99" s="818"/>
      <c r="O99" s="864"/>
      <c r="P99" s="825"/>
      <c r="Q99" s="827"/>
      <c r="R99" s="859"/>
      <c r="S99" s="895"/>
      <c r="T99" s="841"/>
      <c r="U99" s="844"/>
      <c r="V99" s="867"/>
      <c r="W99" s="849"/>
      <c r="X99" s="852"/>
      <c r="Y99" s="1093"/>
      <c r="Z99" s="931"/>
      <c r="AA99" s="1119"/>
      <c r="AB99" s="1023"/>
      <c r="AC99" s="936"/>
      <c r="AD99" s="984"/>
      <c r="AE99" s="936"/>
      <c r="AF99" s="936"/>
      <c r="AG99" s="202"/>
      <c r="AH99" s="201"/>
      <c r="AI99" s="202"/>
      <c r="AJ99" s="201"/>
      <c r="AK99" s="923"/>
      <c r="AL99" s="914"/>
      <c r="AM99" s="174"/>
    </row>
    <row r="100" spans="1:39" ht="45.75" customHeight="1" x14ac:dyDescent="0.2">
      <c r="A100" s="1198"/>
      <c r="B100" s="809"/>
      <c r="C100" s="1101">
        <v>18</v>
      </c>
      <c r="D100" s="809"/>
      <c r="E100" s="803" t="s">
        <v>157</v>
      </c>
      <c r="F100" s="646" t="s">
        <v>329</v>
      </c>
      <c r="G100" s="898" t="s">
        <v>700</v>
      </c>
      <c r="H100" s="646" t="s">
        <v>330</v>
      </c>
      <c r="I100" s="888" t="s">
        <v>12</v>
      </c>
      <c r="J100" s="888" t="s">
        <v>114</v>
      </c>
      <c r="K100" s="893">
        <f>VLOOKUP(I100,'[10]MATRIZ CALIFICACIÓN'!$B$10:$C$14,2,0)</f>
        <v>2</v>
      </c>
      <c r="L100" s="909">
        <f>HLOOKUP(J100,'[10]MATRIZ CALIFICACIÓN'!$D$8:$F$9,2,0)</f>
        <v>2</v>
      </c>
      <c r="M100" s="893">
        <f>VALUE(CONCATENATE(K100,L100))</f>
        <v>22</v>
      </c>
      <c r="N100" s="817" t="str">
        <f>VLOOKUP(M100,'[10]MATRIZ CALIFICACIÓN'!$D$27:$E$69,2,0)</f>
        <v>MODERADA</v>
      </c>
      <c r="O100" s="863" t="s">
        <v>884</v>
      </c>
      <c r="P100" s="824" t="s">
        <v>106</v>
      </c>
      <c r="Q100" s="826" t="s">
        <v>47</v>
      </c>
      <c r="R100" s="1061" t="s">
        <v>114</v>
      </c>
      <c r="S100" s="815" t="s">
        <v>10</v>
      </c>
      <c r="T100" s="965" t="s">
        <v>873</v>
      </c>
      <c r="U100" s="855" t="s">
        <v>701</v>
      </c>
      <c r="V100" s="857" t="s">
        <v>885</v>
      </c>
      <c r="W100" s="847" t="s">
        <v>702</v>
      </c>
      <c r="X100" s="789" t="s">
        <v>886</v>
      </c>
      <c r="Y100" s="1119"/>
      <c r="Z100" s="936"/>
      <c r="AA100" s="1119"/>
      <c r="AB100" s="1023"/>
      <c r="AC100" s="976"/>
      <c r="AD100" s="925"/>
      <c r="AE100" s="930"/>
      <c r="AF100" s="1006"/>
      <c r="AG100" s="202"/>
      <c r="AH100" s="201"/>
      <c r="AI100" s="202"/>
      <c r="AJ100" s="201"/>
      <c r="AK100" s="922"/>
      <c r="AL100" s="922"/>
      <c r="AM100" s="202"/>
    </row>
    <row r="101" spans="1:39" ht="51.75" customHeight="1" x14ac:dyDescent="0.2">
      <c r="A101" s="1198"/>
      <c r="B101" s="809"/>
      <c r="C101" s="1101"/>
      <c r="D101" s="809"/>
      <c r="E101" s="795"/>
      <c r="F101" s="663" t="s">
        <v>331</v>
      </c>
      <c r="G101" s="899"/>
      <c r="H101" s="646" t="s">
        <v>332</v>
      </c>
      <c r="I101" s="889"/>
      <c r="J101" s="889"/>
      <c r="K101" s="893"/>
      <c r="L101" s="909"/>
      <c r="M101" s="893"/>
      <c r="N101" s="817"/>
      <c r="O101" s="863"/>
      <c r="P101" s="824"/>
      <c r="Q101" s="827"/>
      <c r="R101" s="859"/>
      <c r="S101" s="815"/>
      <c r="T101" s="1060"/>
      <c r="U101" s="856"/>
      <c r="V101" s="832"/>
      <c r="W101" s="849"/>
      <c r="X101" s="791"/>
      <c r="Y101" s="1120"/>
      <c r="Z101" s="1138"/>
      <c r="AA101" s="1120"/>
      <c r="AB101" s="1148"/>
      <c r="AC101" s="976"/>
      <c r="AD101" s="925"/>
      <c r="AE101" s="930"/>
      <c r="AF101" s="1006"/>
      <c r="AG101" s="202"/>
      <c r="AH101" s="201"/>
      <c r="AI101" s="202"/>
      <c r="AJ101" s="201"/>
      <c r="AK101" s="922"/>
      <c r="AL101" s="922"/>
      <c r="AM101" s="202"/>
    </row>
    <row r="102" spans="1:39" ht="30" customHeight="1" x14ac:dyDescent="0.2">
      <c r="A102" s="1198"/>
      <c r="B102" s="809"/>
      <c r="C102" s="1101"/>
      <c r="D102" s="809"/>
      <c r="E102" s="794" t="s">
        <v>160</v>
      </c>
      <c r="F102" s="663" t="s">
        <v>333</v>
      </c>
      <c r="G102" s="899"/>
      <c r="H102" s="663" t="s">
        <v>334</v>
      </c>
      <c r="I102" s="889"/>
      <c r="J102" s="889"/>
      <c r="K102" s="893"/>
      <c r="L102" s="909"/>
      <c r="M102" s="893"/>
      <c r="N102" s="817"/>
      <c r="O102" s="863"/>
      <c r="P102" s="824"/>
      <c r="Q102" s="827"/>
      <c r="R102" s="859"/>
      <c r="S102" s="815"/>
      <c r="T102" s="839" t="s">
        <v>873</v>
      </c>
      <c r="U102" s="842" t="s">
        <v>887</v>
      </c>
      <c r="V102" s="971" t="s">
        <v>681</v>
      </c>
      <c r="W102" s="847" t="s">
        <v>702</v>
      </c>
      <c r="X102" s="850" t="s">
        <v>693</v>
      </c>
      <c r="Y102" s="1120"/>
      <c r="Z102" s="1138"/>
      <c r="AA102" s="1120"/>
      <c r="AB102" s="1148"/>
      <c r="AC102" s="976"/>
      <c r="AD102" s="925"/>
      <c r="AE102" s="930"/>
      <c r="AF102" s="1006"/>
      <c r="AG102" s="202"/>
      <c r="AH102" s="201"/>
      <c r="AI102" s="202"/>
      <c r="AJ102" s="201"/>
      <c r="AK102" s="922"/>
      <c r="AL102" s="922"/>
      <c r="AM102" s="202"/>
    </row>
    <row r="103" spans="1:39" ht="43.5" customHeight="1" x14ac:dyDescent="0.2">
      <c r="A103" s="1198"/>
      <c r="B103" s="809"/>
      <c r="C103" s="1101"/>
      <c r="D103" s="809"/>
      <c r="E103" s="794"/>
      <c r="F103" s="811" t="s">
        <v>299</v>
      </c>
      <c r="G103" s="899"/>
      <c r="H103" s="811" t="s">
        <v>335</v>
      </c>
      <c r="I103" s="901"/>
      <c r="J103" s="901"/>
      <c r="K103" s="893"/>
      <c r="L103" s="909"/>
      <c r="M103" s="893"/>
      <c r="N103" s="817"/>
      <c r="O103" s="863"/>
      <c r="P103" s="824"/>
      <c r="Q103" s="828"/>
      <c r="R103" s="860"/>
      <c r="S103" s="815"/>
      <c r="T103" s="840"/>
      <c r="U103" s="843"/>
      <c r="V103" s="866"/>
      <c r="W103" s="848"/>
      <c r="X103" s="851"/>
      <c r="Y103" s="1120"/>
      <c r="Z103" s="1138"/>
      <c r="AA103" s="1120"/>
      <c r="AB103" s="1148"/>
      <c r="AC103" s="976"/>
      <c r="AD103" s="925"/>
      <c r="AE103" s="930"/>
      <c r="AF103" s="1006"/>
      <c r="AG103" s="202"/>
      <c r="AH103" s="201"/>
      <c r="AI103" s="202"/>
      <c r="AJ103" s="201"/>
      <c r="AK103" s="922"/>
      <c r="AL103" s="922"/>
      <c r="AM103" s="202"/>
    </row>
    <row r="104" spans="1:39" ht="46.5" customHeight="1" x14ac:dyDescent="0.2">
      <c r="A104" s="1198"/>
      <c r="B104" s="809"/>
      <c r="C104" s="1102"/>
      <c r="D104" s="809"/>
      <c r="E104" s="795"/>
      <c r="F104" s="911"/>
      <c r="G104" s="899"/>
      <c r="H104" s="911"/>
      <c r="I104" s="889"/>
      <c r="J104" s="889"/>
      <c r="K104" s="894"/>
      <c r="L104" s="910"/>
      <c r="M104" s="894"/>
      <c r="N104" s="818"/>
      <c r="O104" s="864"/>
      <c r="P104" s="825"/>
      <c r="Q104" s="827"/>
      <c r="R104" s="859"/>
      <c r="S104" s="895"/>
      <c r="T104" s="841"/>
      <c r="U104" s="844"/>
      <c r="V104" s="867"/>
      <c r="W104" s="849"/>
      <c r="X104" s="852"/>
      <c r="Y104" s="1120"/>
      <c r="Z104" s="1138"/>
      <c r="AA104" s="1120"/>
      <c r="AB104" s="1148"/>
      <c r="AC104" s="977"/>
      <c r="AD104" s="926"/>
      <c r="AE104" s="931"/>
      <c r="AF104" s="1007"/>
      <c r="AG104" s="174"/>
      <c r="AH104" s="145"/>
      <c r="AI104" s="174"/>
      <c r="AJ104" s="145"/>
      <c r="AK104" s="923"/>
      <c r="AL104" s="923"/>
      <c r="AM104" s="174"/>
    </row>
    <row r="105" spans="1:39" s="24" customFormat="1" ht="64.5" customHeight="1" x14ac:dyDescent="0.2">
      <c r="A105" s="1198"/>
      <c r="B105" s="809"/>
      <c r="C105" s="1176">
        <v>19</v>
      </c>
      <c r="D105" s="809"/>
      <c r="E105" s="803" t="s">
        <v>157</v>
      </c>
      <c r="F105" s="663" t="s">
        <v>329</v>
      </c>
      <c r="G105" s="1174" t="s">
        <v>703</v>
      </c>
      <c r="H105" s="663" t="s">
        <v>336</v>
      </c>
      <c r="I105" s="889" t="s">
        <v>12</v>
      </c>
      <c r="J105" s="889" t="s">
        <v>114</v>
      </c>
      <c r="K105" s="803">
        <f>VLOOKUP(I105,'[11]MATRIZ CALIFICACIÓN'!$B$10:$C$14,2,0)</f>
        <v>2</v>
      </c>
      <c r="L105" s="1355">
        <f>HLOOKUP(J105,'[11]MATRIZ CALIFICACIÓN'!$D$8:$F$9,2,0)</f>
        <v>2</v>
      </c>
      <c r="M105" s="803">
        <f>VALUE(CONCATENATE(K105,L105))</f>
        <v>22</v>
      </c>
      <c r="N105" s="842" t="str">
        <f>VLOOKUP(M105,'[10]MATRIZ CALIFICACIÓN'!$D$27:$E$69,2,0)</f>
        <v>MODERADA</v>
      </c>
      <c r="O105" s="842" t="s">
        <v>888</v>
      </c>
      <c r="P105" s="803" t="s">
        <v>106</v>
      </c>
      <c r="Q105" s="889" t="s">
        <v>47</v>
      </c>
      <c r="R105" s="1108" t="s">
        <v>114</v>
      </c>
      <c r="S105" s="855" t="s">
        <v>10</v>
      </c>
      <c r="T105" s="592" t="s">
        <v>873</v>
      </c>
      <c r="U105" s="588" t="s">
        <v>701</v>
      </c>
      <c r="V105" s="636" t="s">
        <v>889</v>
      </c>
      <c r="W105" s="652" t="s">
        <v>702</v>
      </c>
      <c r="X105" s="614" t="s">
        <v>886</v>
      </c>
      <c r="Y105" s="1112"/>
      <c r="Z105" s="1113"/>
      <c r="AA105" s="1112"/>
      <c r="AB105" s="1149"/>
      <c r="AC105" s="978"/>
      <c r="AD105" s="979"/>
      <c r="AE105" s="927"/>
      <c r="AF105" s="1005"/>
      <c r="AG105" s="329"/>
      <c r="AH105" s="330"/>
      <c r="AI105" s="329"/>
      <c r="AJ105" s="330"/>
      <c r="AK105" s="921"/>
      <c r="AL105" s="921"/>
      <c r="AM105" s="329"/>
    </row>
    <row r="106" spans="1:39" s="24" customFormat="1" ht="29.25" customHeight="1" x14ac:dyDescent="0.2">
      <c r="A106" s="1198"/>
      <c r="B106" s="809"/>
      <c r="C106" s="1101"/>
      <c r="D106" s="809"/>
      <c r="E106" s="795"/>
      <c r="F106" s="663" t="s">
        <v>337</v>
      </c>
      <c r="G106" s="1098"/>
      <c r="H106" s="646" t="s">
        <v>338</v>
      </c>
      <c r="I106" s="889"/>
      <c r="J106" s="889"/>
      <c r="K106" s="794"/>
      <c r="L106" s="1356"/>
      <c r="M106" s="794"/>
      <c r="N106" s="843"/>
      <c r="O106" s="843"/>
      <c r="P106" s="794"/>
      <c r="Q106" s="889"/>
      <c r="R106" s="1108"/>
      <c r="S106" s="902"/>
      <c r="T106" s="839" t="s">
        <v>873</v>
      </c>
      <c r="U106" s="842" t="s">
        <v>887</v>
      </c>
      <c r="V106" s="971" t="s">
        <v>681</v>
      </c>
      <c r="W106" s="847" t="s">
        <v>702</v>
      </c>
      <c r="X106" s="850" t="s">
        <v>693</v>
      </c>
      <c r="Y106" s="1112"/>
      <c r="Z106" s="1113"/>
      <c r="AA106" s="1112"/>
      <c r="AB106" s="1149"/>
      <c r="AC106" s="976"/>
      <c r="AD106" s="980"/>
      <c r="AE106" s="930"/>
      <c r="AF106" s="1006"/>
      <c r="AG106" s="270"/>
      <c r="AH106" s="25"/>
      <c r="AI106" s="270"/>
      <c r="AJ106" s="25"/>
      <c r="AK106" s="922"/>
      <c r="AL106" s="922"/>
      <c r="AM106" s="270"/>
    </row>
    <row r="107" spans="1:39" s="24" customFormat="1" ht="18.75" customHeight="1" x14ac:dyDescent="0.2">
      <c r="A107" s="1198"/>
      <c r="B107" s="809"/>
      <c r="C107" s="1101"/>
      <c r="D107" s="809"/>
      <c r="E107" s="794" t="s">
        <v>160</v>
      </c>
      <c r="F107" s="663" t="s">
        <v>333</v>
      </c>
      <c r="G107" s="1098"/>
      <c r="H107" s="663" t="s">
        <v>334</v>
      </c>
      <c r="I107" s="889"/>
      <c r="J107" s="889"/>
      <c r="K107" s="794"/>
      <c r="L107" s="1356"/>
      <c r="M107" s="794"/>
      <c r="N107" s="843"/>
      <c r="O107" s="843"/>
      <c r="P107" s="794"/>
      <c r="Q107" s="889"/>
      <c r="R107" s="1108"/>
      <c r="S107" s="902"/>
      <c r="T107" s="840"/>
      <c r="U107" s="843"/>
      <c r="V107" s="866"/>
      <c r="W107" s="848"/>
      <c r="X107" s="851"/>
      <c r="Y107" s="1112"/>
      <c r="Z107" s="1113"/>
      <c r="AA107" s="1112"/>
      <c r="AB107" s="1149"/>
      <c r="AC107" s="976"/>
      <c r="AD107" s="980"/>
      <c r="AE107" s="930"/>
      <c r="AF107" s="1006"/>
      <c r="AG107" s="270"/>
      <c r="AH107" s="25"/>
      <c r="AI107" s="270"/>
      <c r="AJ107" s="25"/>
      <c r="AK107" s="922"/>
      <c r="AL107" s="922"/>
      <c r="AM107" s="270"/>
    </row>
    <row r="108" spans="1:39" s="24" customFormat="1" ht="42.75" customHeight="1" x14ac:dyDescent="0.2">
      <c r="A108" s="1198"/>
      <c r="B108" s="809"/>
      <c r="C108" s="1101"/>
      <c r="D108" s="809"/>
      <c r="E108" s="794"/>
      <c r="F108" s="811" t="s">
        <v>299</v>
      </c>
      <c r="G108" s="1098"/>
      <c r="H108" s="811" t="s">
        <v>335</v>
      </c>
      <c r="I108" s="901"/>
      <c r="J108" s="901"/>
      <c r="K108" s="794"/>
      <c r="L108" s="1356"/>
      <c r="M108" s="794"/>
      <c r="N108" s="843"/>
      <c r="O108" s="843"/>
      <c r="P108" s="794"/>
      <c r="Q108" s="901"/>
      <c r="R108" s="1109"/>
      <c r="S108" s="902"/>
      <c r="T108" s="840"/>
      <c r="U108" s="843"/>
      <c r="V108" s="866"/>
      <c r="W108" s="848"/>
      <c r="X108" s="851"/>
      <c r="Y108" s="1112"/>
      <c r="Z108" s="1113"/>
      <c r="AA108" s="1112"/>
      <c r="AB108" s="1149"/>
      <c r="AC108" s="976"/>
      <c r="AD108" s="980"/>
      <c r="AE108" s="930"/>
      <c r="AF108" s="1006"/>
      <c r="AG108" s="270"/>
      <c r="AH108" s="25"/>
      <c r="AI108" s="270"/>
      <c r="AJ108" s="25"/>
      <c r="AK108" s="922"/>
      <c r="AL108" s="922"/>
      <c r="AM108" s="270"/>
    </row>
    <row r="109" spans="1:39" s="24" customFormat="1" ht="54.75" customHeight="1" x14ac:dyDescent="0.2">
      <c r="A109" s="1198"/>
      <c r="B109" s="809"/>
      <c r="C109" s="1102"/>
      <c r="D109" s="809"/>
      <c r="E109" s="795"/>
      <c r="F109" s="911"/>
      <c r="G109" s="1099"/>
      <c r="H109" s="911"/>
      <c r="I109" s="889"/>
      <c r="J109" s="889"/>
      <c r="K109" s="795"/>
      <c r="L109" s="1359"/>
      <c r="M109" s="795"/>
      <c r="N109" s="844"/>
      <c r="O109" s="844"/>
      <c r="P109" s="795"/>
      <c r="Q109" s="889"/>
      <c r="R109" s="1108"/>
      <c r="S109" s="856"/>
      <c r="T109" s="841"/>
      <c r="U109" s="844"/>
      <c r="V109" s="867"/>
      <c r="W109" s="849"/>
      <c r="X109" s="852"/>
      <c r="Y109" s="1112"/>
      <c r="Z109" s="1113"/>
      <c r="AA109" s="1112"/>
      <c r="AB109" s="1149"/>
      <c r="AC109" s="977"/>
      <c r="AD109" s="981"/>
      <c r="AE109" s="931"/>
      <c r="AF109" s="1007"/>
      <c r="AG109" s="331"/>
      <c r="AH109" s="332"/>
      <c r="AI109" s="331"/>
      <c r="AJ109" s="332"/>
      <c r="AK109" s="923"/>
      <c r="AL109" s="923"/>
      <c r="AM109" s="331"/>
    </row>
    <row r="110" spans="1:39" s="24" customFormat="1" ht="88.5" customHeight="1" x14ac:dyDescent="0.2">
      <c r="A110" s="1198"/>
      <c r="B110" s="809"/>
      <c r="C110" s="1201">
        <v>20</v>
      </c>
      <c r="D110" s="809"/>
      <c r="E110" s="803" t="s">
        <v>157</v>
      </c>
      <c r="F110" s="663" t="s">
        <v>329</v>
      </c>
      <c r="G110" s="899" t="s">
        <v>339</v>
      </c>
      <c r="H110" s="663" t="s">
        <v>336</v>
      </c>
      <c r="I110" s="1262" t="s">
        <v>12</v>
      </c>
      <c r="J110" s="811" t="s">
        <v>114</v>
      </c>
      <c r="K110" s="1174">
        <f>VLOOKUP(I110,'[4]MATRIZ CALIFICACIÓN'!$B$10:$C$14,2,0)</f>
        <v>2</v>
      </c>
      <c r="L110" s="1355">
        <f>HLOOKUP(J110,'[4]MATRIZ CALIFICACIÓN'!$D$8:$F$9,2,0)</f>
        <v>2</v>
      </c>
      <c r="M110" s="803">
        <f>VALUE(CONCATENATE(K110,L110))</f>
        <v>22</v>
      </c>
      <c r="N110" s="842" t="str">
        <f>VLOOKUP(M110,'[10]MATRIZ CALIFICACIÓN'!$D$27:$E$69,2,0)</f>
        <v>MODERADA</v>
      </c>
      <c r="O110" s="811" t="s">
        <v>890</v>
      </c>
      <c r="P110" s="803" t="s">
        <v>106</v>
      </c>
      <c r="Q110" s="889" t="s">
        <v>47</v>
      </c>
      <c r="R110" s="1108" t="s">
        <v>114</v>
      </c>
      <c r="S110" s="855" t="s">
        <v>10</v>
      </c>
      <c r="T110" s="592" t="s">
        <v>873</v>
      </c>
      <c r="U110" s="611" t="s">
        <v>887</v>
      </c>
      <c r="V110" s="636" t="s">
        <v>891</v>
      </c>
      <c r="W110" s="652" t="s">
        <v>702</v>
      </c>
      <c r="X110" s="614" t="s">
        <v>886</v>
      </c>
      <c r="Y110" s="1112"/>
      <c r="Z110" s="1113"/>
      <c r="AA110" s="1112"/>
      <c r="AB110" s="1149"/>
      <c r="AC110" s="978"/>
      <c r="AD110" s="979"/>
      <c r="AE110" s="927"/>
      <c r="AF110" s="1005"/>
      <c r="AG110" s="329"/>
      <c r="AH110" s="330"/>
      <c r="AI110" s="329"/>
      <c r="AJ110" s="330"/>
      <c r="AK110" s="921"/>
      <c r="AL110" s="921"/>
      <c r="AM110" s="329"/>
    </row>
    <row r="111" spans="1:39" s="24" customFormat="1" ht="49.5" customHeight="1" x14ac:dyDescent="0.2">
      <c r="A111" s="1198"/>
      <c r="B111" s="809"/>
      <c r="C111" s="1201"/>
      <c r="D111" s="809"/>
      <c r="E111" s="795"/>
      <c r="F111" s="663" t="s">
        <v>337</v>
      </c>
      <c r="G111" s="899"/>
      <c r="H111" s="646" t="s">
        <v>338</v>
      </c>
      <c r="I111" s="1262"/>
      <c r="J111" s="809"/>
      <c r="K111" s="1098"/>
      <c r="L111" s="1356"/>
      <c r="M111" s="794"/>
      <c r="N111" s="843"/>
      <c r="O111" s="809"/>
      <c r="P111" s="794"/>
      <c r="Q111" s="889"/>
      <c r="R111" s="1108"/>
      <c r="S111" s="902"/>
      <c r="T111" s="839" t="s">
        <v>873</v>
      </c>
      <c r="U111" s="842" t="s">
        <v>887</v>
      </c>
      <c r="V111" s="971" t="s">
        <v>681</v>
      </c>
      <c r="W111" s="847" t="s">
        <v>702</v>
      </c>
      <c r="X111" s="927" t="s">
        <v>693</v>
      </c>
      <c r="Y111" s="1112"/>
      <c r="Z111" s="1113"/>
      <c r="AA111" s="1112"/>
      <c r="AB111" s="1149"/>
      <c r="AC111" s="976"/>
      <c r="AD111" s="980"/>
      <c r="AE111" s="930"/>
      <c r="AF111" s="1006"/>
      <c r="AG111" s="270"/>
      <c r="AH111" s="25"/>
      <c r="AI111" s="270"/>
      <c r="AJ111" s="25"/>
      <c r="AK111" s="922"/>
      <c r="AL111" s="922"/>
      <c r="AM111" s="270"/>
    </row>
    <row r="112" spans="1:39" s="24" customFormat="1" ht="30.75" customHeight="1" x14ac:dyDescent="0.2">
      <c r="A112" s="1198"/>
      <c r="B112" s="809"/>
      <c r="C112" s="1201"/>
      <c r="D112" s="809"/>
      <c r="E112" s="794" t="s">
        <v>160</v>
      </c>
      <c r="F112" s="663" t="s">
        <v>333</v>
      </c>
      <c r="G112" s="899"/>
      <c r="H112" s="663" t="s">
        <v>334</v>
      </c>
      <c r="I112" s="1262"/>
      <c r="J112" s="809"/>
      <c r="K112" s="1098"/>
      <c r="L112" s="1356"/>
      <c r="M112" s="794"/>
      <c r="N112" s="843"/>
      <c r="O112" s="809"/>
      <c r="P112" s="794"/>
      <c r="Q112" s="889"/>
      <c r="R112" s="1108"/>
      <c r="S112" s="902"/>
      <c r="T112" s="840"/>
      <c r="U112" s="843"/>
      <c r="V112" s="866"/>
      <c r="W112" s="848"/>
      <c r="X112" s="930"/>
      <c r="Y112" s="1112"/>
      <c r="Z112" s="1113"/>
      <c r="AA112" s="1112"/>
      <c r="AB112" s="1149"/>
      <c r="AC112" s="976"/>
      <c r="AD112" s="980"/>
      <c r="AE112" s="930"/>
      <c r="AF112" s="1006"/>
      <c r="AG112" s="270"/>
      <c r="AH112" s="25"/>
      <c r="AI112" s="270"/>
      <c r="AJ112" s="25"/>
      <c r="AK112" s="922"/>
      <c r="AL112" s="922"/>
      <c r="AM112" s="270"/>
    </row>
    <row r="113" spans="1:39" s="24" customFormat="1" ht="31.5" customHeight="1" x14ac:dyDescent="0.2">
      <c r="A113" s="1198"/>
      <c r="B113" s="809"/>
      <c r="C113" s="1201"/>
      <c r="D113" s="809"/>
      <c r="E113" s="794"/>
      <c r="F113" s="811" t="s">
        <v>299</v>
      </c>
      <c r="G113" s="899"/>
      <c r="H113" s="811" t="s">
        <v>335</v>
      </c>
      <c r="I113" s="1262"/>
      <c r="J113" s="809"/>
      <c r="K113" s="1098"/>
      <c r="L113" s="1356"/>
      <c r="M113" s="794"/>
      <c r="N113" s="843"/>
      <c r="O113" s="809"/>
      <c r="P113" s="794"/>
      <c r="Q113" s="901"/>
      <c r="R113" s="1109"/>
      <c r="S113" s="902"/>
      <c r="T113" s="840"/>
      <c r="U113" s="843"/>
      <c r="V113" s="866"/>
      <c r="W113" s="848"/>
      <c r="X113" s="930"/>
      <c r="Y113" s="1112"/>
      <c r="Z113" s="1113"/>
      <c r="AA113" s="1112"/>
      <c r="AB113" s="1149"/>
      <c r="AC113" s="976"/>
      <c r="AD113" s="980"/>
      <c r="AE113" s="930"/>
      <c r="AF113" s="1006"/>
      <c r="AG113" s="270"/>
      <c r="AH113" s="25"/>
      <c r="AI113" s="270"/>
      <c r="AJ113" s="25"/>
      <c r="AK113" s="922"/>
      <c r="AL113" s="922"/>
      <c r="AM113" s="270"/>
    </row>
    <row r="114" spans="1:39" s="24" customFormat="1" ht="33.75" customHeight="1" thickBot="1" x14ac:dyDescent="0.25">
      <c r="A114" s="1199"/>
      <c r="B114" s="810"/>
      <c r="C114" s="1202"/>
      <c r="D114" s="810"/>
      <c r="E114" s="804"/>
      <c r="F114" s="810"/>
      <c r="G114" s="1253"/>
      <c r="H114" s="810"/>
      <c r="I114" s="1354"/>
      <c r="J114" s="810"/>
      <c r="K114" s="1192"/>
      <c r="L114" s="1357"/>
      <c r="M114" s="804"/>
      <c r="N114" s="1226"/>
      <c r="O114" s="810"/>
      <c r="P114" s="804"/>
      <c r="Q114" s="1193"/>
      <c r="R114" s="1217"/>
      <c r="S114" s="1039"/>
      <c r="T114" s="841"/>
      <c r="U114" s="844"/>
      <c r="V114" s="867"/>
      <c r="W114" s="849"/>
      <c r="X114" s="931"/>
      <c r="Y114" s="1150"/>
      <c r="Z114" s="1151"/>
      <c r="AA114" s="1150"/>
      <c r="AB114" s="1152"/>
      <c r="AC114" s="1008"/>
      <c r="AD114" s="986"/>
      <c r="AE114" s="1004"/>
      <c r="AF114" s="1009"/>
      <c r="AG114" s="327"/>
      <c r="AH114" s="333"/>
      <c r="AI114" s="327"/>
      <c r="AJ114" s="333"/>
      <c r="AK114" s="943"/>
      <c r="AL114" s="943"/>
      <c r="AM114" s="327"/>
    </row>
    <row r="115" spans="1:39" ht="33" customHeight="1" x14ac:dyDescent="0.2">
      <c r="A115" s="805" t="s">
        <v>180</v>
      </c>
      <c r="B115" s="808" t="s">
        <v>893</v>
      </c>
      <c r="C115" s="1101">
        <v>21</v>
      </c>
      <c r="D115" s="808" t="s">
        <v>163</v>
      </c>
      <c r="E115" s="794" t="s">
        <v>157</v>
      </c>
      <c r="F115" s="618" t="s">
        <v>276</v>
      </c>
      <c r="G115" s="898" t="s">
        <v>340</v>
      </c>
      <c r="H115" s="618" t="s">
        <v>341</v>
      </c>
      <c r="I115" s="888" t="s">
        <v>47</v>
      </c>
      <c r="J115" s="888" t="s">
        <v>114</v>
      </c>
      <c r="K115" s="893">
        <f>VLOOKUP(I115,'[12]MATRIZ CALIFICACIÓN'!$B$10:$C$14,2,0)</f>
        <v>1</v>
      </c>
      <c r="L115" s="909">
        <f>HLOOKUP(J115,'[12]MATRIZ CALIFICACIÓN'!$D$8:$F$9,2,0)</f>
        <v>2</v>
      </c>
      <c r="M115" s="893">
        <f>VALUE(CONCATENATE(K115,L115))</f>
        <v>12</v>
      </c>
      <c r="N115" s="817" t="str">
        <f>VLOOKUP(M115,'[12]MATRIZ CALIFICACIÓN'!$D$27:$E$69,2,0)</f>
        <v>BAJA</v>
      </c>
      <c r="O115" s="863" t="s">
        <v>342</v>
      </c>
      <c r="P115" s="824" t="s">
        <v>106</v>
      </c>
      <c r="Q115" s="826" t="s">
        <v>47</v>
      </c>
      <c r="R115" s="1061" t="s">
        <v>114</v>
      </c>
      <c r="S115" s="815" t="s">
        <v>10</v>
      </c>
      <c r="T115" s="965" t="s">
        <v>894</v>
      </c>
      <c r="U115" s="836" t="s">
        <v>895</v>
      </c>
      <c r="V115" s="853" t="s">
        <v>897</v>
      </c>
      <c r="W115" s="903" t="s">
        <v>702</v>
      </c>
      <c r="X115" s="835" t="s">
        <v>898</v>
      </c>
      <c r="Y115" s="1027"/>
      <c r="Z115" s="928"/>
      <c r="AA115" s="930"/>
      <c r="AB115" s="928"/>
      <c r="AC115" s="930"/>
      <c r="AD115" s="925"/>
      <c r="AE115" s="930"/>
      <c r="AF115" s="930"/>
      <c r="AG115" s="174"/>
      <c r="AH115" s="145"/>
      <c r="AI115" s="174"/>
      <c r="AJ115" s="145"/>
      <c r="AK115" s="913"/>
      <c r="AL115" s="913"/>
      <c r="AM115" s="174"/>
    </row>
    <row r="116" spans="1:39" ht="20.25" customHeight="1" x14ac:dyDescent="0.2">
      <c r="A116" s="806"/>
      <c r="B116" s="809"/>
      <c r="C116" s="1101"/>
      <c r="D116" s="809"/>
      <c r="E116" s="794"/>
      <c r="F116" s="632" t="s">
        <v>343</v>
      </c>
      <c r="G116" s="899"/>
      <c r="H116" s="855" t="s">
        <v>344</v>
      </c>
      <c r="I116" s="889"/>
      <c r="J116" s="889"/>
      <c r="K116" s="893"/>
      <c r="L116" s="909"/>
      <c r="M116" s="893"/>
      <c r="N116" s="817"/>
      <c r="O116" s="863"/>
      <c r="P116" s="824"/>
      <c r="Q116" s="827"/>
      <c r="R116" s="859"/>
      <c r="S116" s="815"/>
      <c r="T116" s="831"/>
      <c r="U116" s="836"/>
      <c r="V116" s="853"/>
      <c r="W116" s="904"/>
      <c r="X116" s="835"/>
      <c r="Y116" s="1027"/>
      <c r="Z116" s="928"/>
      <c r="AA116" s="928"/>
      <c r="AB116" s="928"/>
      <c r="AC116" s="930"/>
      <c r="AD116" s="925"/>
      <c r="AE116" s="928"/>
      <c r="AF116" s="930"/>
      <c r="AG116" s="140"/>
      <c r="AH116" s="143"/>
      <c r="AI116" s="140"/>
      <c r="AJ116" s="143"/>
      <c r="AK116" s="913"/>
      <c r="AL116" s="913"/>
      <c r="AM116" s="140"/>
    </row>
    <row r="117" spans="1:39" ht="20.25" customHeight="1" x14ac:dyDescent="0.2">
      <c r="A117" s="806"/>
      <c r="B117" s="809"/>
      <c r="C117" s="1101"/>
      <c r="D117" s="809"/>
      <c r="E117" s="794"/>
      <c r="F117" s="632" t="s">
        <v>345</v>
      </c>
      <c r="G117" s="899"/>
      <c r="H117" s="902"/>
      <c r="I117" s="889"/>
      <c r="J117" s="889"/>
      <c r="K117" s="893"/>
      <c r="L117" s="909"/>
      <c r="M117" s="893"/>
      <c r="N117" s="817"/>
      <c r="O117" s="863"/>
      <c r="P117" s="824"/>
      <c r="Q117" s="827"/>
      <c r="R117" s="859"/>
      <c r="S117" s="815"/>
      <c r="T117" s="831"/>
      <c r="U117" s="836"/>
      <c r="V117" s="853"/>
      <c r="W117" s="904"/>
      <c r="X117" s="835"/>
      <c r="Y117" s="1027"/>
      <c r="Z117" s="928"/>
      <c r="AA117" s="928"/>
      <c r="AB117" s="928"/>
      <c r="AC117" s="930"/>
      <c r="AD117" s="925"/>
      <c r="AE117" s="928"/>
      <c r="AF117" s="930"/>
      <c r="AG117" s="140"/>
      <c r="AH117" s="143"/>
      <c r="AI117" s="140"/>
      <c r="AJ117" s="143"/>
      <c r="AK117" s="913"/>
      <c r="AL117" s="913"/>
      <c r="AM117" s="140"/>
    </row>
    <row r="118" spans="1:39" ht="26.25" customHeight="1" x14ac:dyDescent="0.2">
      <c r="A118" s="806"/>
      <c r="B118" s="809"/>
      <c r="C118" s="1101"/>
      <c r="D118" s="809"/>
      <c r="E118" s="794"/>
      <c r="F118" s="632" t="s">
        <v>346</v>
      </c>
      <c r="G118" s="899"/>
      <c r="H118" s="902"/>
      <c r="I118" s="901"/>
      <c r="J118" s="901"/>
      <c r="K118" s="893"/>
      <c r="L118" s="909"/>
      <c r="M118" s="893"/>
      <c r="N118" s="817"/>
      <c r="O118" s="863"/>
      <c r="P118" s="824"/>
      <c r="Q118" s="828"/>
      <c r="R118" s="860"/>
      <c r="S118" s="815"/>
      <c r="T118" s="831"/>
      <c r="U118" s="836"/>
      <c r="V118" s="853"/>
      <c r="W118" s="904"/>
      <c r="X118" s="835"/>
      <c r="Y118" s="1027"/>
      <c r="Z118" s="928"/>
      <c r="AA118" s="928"/>
      <c r="AB118" s="928"/>
      <c r="AC118" s="930"/>
      <c r="AD118" s="925"/>
      <c r="AE118" s="928"/>
      <c r="AF118" s="930"/>
      <c r="AG118" s="140"/>
      <c r="AH118" s="143"/>
      <c r="AI118" s="140"/>
      <c r="AJ118" s="143"/>
      <c r="AK118" s="913"/>
      <c r="AL118" s="913"/>
      <c r="AM118" s="140"/>
    </row>
    <row r="119" spans="1:39" ht="109.5" customHeight="1" x14ac:dyDescent="0.2">
      <c r="A119" s="806"/>
      <c r="B119" s="809"/>
      <c r="C119" s="1102"/>
      <c r="D119" s="809"/>
      <c r="E119" s="795"/>
      <c r="F119" s="632" t="s">
        <v>347</v>
      </c>
      <c r="G119" s="899"/>
      <c r="H119" s="856"/>
      <c r="I119" s="889"/>
      <c r="J119" s="889"/>
      <c r="K119" s="894"/>
      <c r="L119" s="910"/>
      <c r="M119" s="894"/>
      <c r="N119" s="818"/>
      <c r="O119" s="864"/>
      <c r="P119" s="825"/>
      <c r="Q119" s="827"/>
      <c r="R119" s="859"/>
      <c r="S119" s="895"/>
      <c r="T119" s="1060"/>
      <c r="U119" s="632" t="s">
        <v>896</v>
      </c>
      <c r="V119" s="637" t="s">
        <v>681</v>
      </c>
      <c r="W119" s="905"/>
      <c r="X119" s="635" t="s">
        <v>693</v>
      </c>
      <c r="Y119" s="1028"/>
      <c r="Z119" s="929"/>
      <c r="AA119" s="929"/>
      <c r="AB119" s="929"/>
      <c r="AC119" s="931"/>
      <c r="AD119" s="926"/>
      <c r="AE119" s="929"/>
      <c r="AF119" s="931"/>
      <c r="AG119" s="140"/>
      <c r="AH119" s="143"/>
      <c r="AI119" s="140"/>
      <c r="AJ119" s="143"/>
      <c r="AK119" s="914"/>
      <c r="AL119" s="914"/>
      <c r="AM119" s="140"/>
    </row>
    <row r="120" spans="1:39" ht="29.25" customHeight="1" x14ac:dyDescent="0.2">
      <c r="A120" s="806"/>
      <c r="B120" s="809"/>
      <c r="C120" s="1176">
        <v>22</v>
      </c>
      <c r="D120" s="809"/>
      <c r="E120" s="803" t="s">
        <v>157</v>
      </c>
      <c r="F120" s="632" t="s">
        <v>276</v>
      </c>
      <c r="G120" s="1174" t="s">
        <v>892</v>
      </c>
      <c r="H120" s="632" t="s">
        <v>341</v>
      </c>
      <c r="I120" s="889" t="s">
        <v>47</v>
      </c>
      <c r="J120" s="889" t="s">
        <v>114</v>
      </c>
      <c r="K120" s="1189">
        <f>VLOOKUP(I120,'[6]MATRIZ CALIFICACIÓN'!$B$10:$C$14,2,0)</f>
        <v>1</v>
      </c>
      <c r="L120" s="1179">
        <f>HLOOKUP(J120,'[6]MATRIZ CALIFICACIÓN'!$D$8:$F$9,2,0)</f>
        <v>2</v>
      </c>
      <c r="M120" s="1189">
        <f>VALUE(CONCATENATE(K120,L120))</f>
        <v>12</v>
      </c>
      <c r="N120" s="816" t="str">
        <f>VLOOKUP(M120,'[12]MATRIZ CALIFICACIÓN'!$D$27:$E$69,2,0)</f>
        <v>BAJA</v>
      </c>
      <c r="O120" s="816" t="s">
        <v>899</v>
      </c>
      <c r="P120" s="837" t="s">
        <v>106</v>
      </c>
      <c r="Q120" s="827" t="s">
        <v>47</v>
      </c>
      <c r="R120" s="859" t="s">
        <v>114</v>
      </c>
      <c r="S120" s="814" t="s">
        <v>10</v>
      </c>
      <c r="T120" s="965" t="s">
        <v>894</v>
      </c>
      <c r="U120" s="836" t="s">
        <v>900</v>
      </c>
      <c r="V120" s="854" t="s">
        <v>901</v>
      </c>
      <c r="W120" s="906" t="s">
        <v>702</v>
      </c>
      <c r="X120" s="790" t="s">
        <v>902</v>
      </c>
      <c r="Y120" s="1121"/>
      <c r="Z120" s="1159"/>
      <c r="AA120" s="927"/>
      <c r="AB120" s="1159"/>
      <c r="AC120" s="927"/>
      <c r="AD120" s="924"/>
      <c r="AE120" s="927"/>
      <c r="AF120" s="927"/>
      <c r="AG120" s="140"/>
      <c r="AH120" s="143"/>
      <c r="AI120" s="140"/>
      <c r="AJ120" s="143"/>
      <c r="AK120" s="912"/>
      <c r="AL120" s="912"/>
      <c r="AM120" s="140"/>
    </row>
    <row r="121" spans="1:39" ht="20.25" customHeight="1" x14ac:dyDescent="0.2">
      <c r="A121" s="806"/>
      <c r="B121" s="809"/>
      <c r="C121" s="1101"/>
      <c r="D121" s="809"/>
      <c r="E121" s="794"/>
      <c r="F121" s="632" t="s">
        <v>343</v>
      </c>
      <c r="G121" s="1098"/>
      <c r="H121" s="675" t="s">
        <v>348</v>
      </c>
      <c r="I121" s="889"/>
      <c r="J121" s="889"/>
      <c r="K121" s="893"/>
      <c r="L121" s="909"/>
      <c r="M121" s="893"/>
      <c r="N121" s="817"/>
      <c r="O121" s="817"/>
      <c r="P121" s="824"/>
      <c r="Q121" s="827"/>
      <c r="R121" s="859"/>
      <c r="S121" s="815"/>
      <c r="T121" s="831"/>
      <c r="U121" s="836"/>
      <c r="V121" s="853"/>
      <c r="W121" s="903"/>
      <c r="X121" s="790"/>
      <c r="Y121" s="1027"/>
      <c r="Z121" s="928"/>
      <c r="AA121" s="928"/>
      <c r="AB121" s="928"/>
      <c r="AC121" s="930"/>
      <c r="AD121" s="925"/>
      <c r="AE121" s="928"/>
      <c r="AF121" s="930"/>
      <c r="AG121" s="140"/>
      <c r="AH121" s="143"/>
      <c r="AI121" s="140"/>
      <c r="AJ121" s="143"/>
      <c r="AK121" s="913"/>
      <c r="AL121" s="913"/>
      <c r="AM121" s="140"/>
    </row>
    <row r="122" spans="1:39" ht="20.25" customHeight="1" x14ac:dyDescent="0.2">
      <c r="A122" s="806"/>
      <c r="B122" s="809"/>
      <c r="C122" s="1101"/>
      <c r="D122" s="809"/>
      <c r="E122" s="794"/>
      <c r="F122" s="632" t="s">
        <v>345</v>
      </c>
      <c r="G122" s="1098"/>
      <c r="H122" s="855" t="s">
        <v>274</v>
      </c>
      <c r="I122" s="889"/>
      <c r="J122" s="889"/>
      <c r="K122" s="893"/>
      <c r="L122" s="909"/>
      <c r="M122" s="893"/>
      <c r="N122" s="817"/>
      <c r="O122" s="817"/>
      <c r="P122" s="824"/>
      <c r="Q122" s="827"/>
      <c r="R122" s="859"/>
      <c r="S122" s="815"/>
      <c r="T122" s="831"/>
      <c r="U122" s="836"/>
      <c r="V122" s="853"/>
      <c r="W122" s="903"/>
      <c r="X122" s="790"/>
      <c r="Y122" s="1027"/>
      <c r="Z122" s="928"/>
      <c r="AA122" s="928"/>
      <c r="AB122" s="928"/>
      <c r="AC122" s="930"/>
      <c r="AD122" s="925"/>
      <c r="AE122" s="928"/>
      <c r="AF122" s="930"/>
      <c r="AG122" s="140"/>
      <c r="AH122" s="143"/>
      <c r="AI122" s="140"/>
      <c r="AJ122" s="143"/>
      <c r="AK122" s="913"/>
      <c r="AL122" s="913"/>
      <c r="AM122" s="140"/>
    </row>
    <row r="123" spans="1:39" ht="20.25" customHeight="1" x14ac:dyDescent="0.2">
      <c r="A123" s="806"/>
      <c r="B123" s="809"/>
      <c r="C123" s="1101"/>
      <c r="D123" s="809"/>
      <c r="E123" s="794"/>
      <c r="F123" s="632" t="s">
        <v>346</v>
      </c>
      <c r="G123" s="1098"/>
      <c r="H123" s="902"/>
      <c r="I123" s="901"/>
      <c r="J123" s="901"/>
      <c r="K123" s="893"/>
      <c r="L123" s="909"/>
      <c r="M123" s="893"/>
      <c r="N123" s="817"/>
      <c r="O123" s="817"/>
      <c r="P123" s="824"/>
      <c r="Q123" s="828"/>
      <c r="R123" s="860"/>
      <c r="S123" s="815"/>
      <c r="T123" s="831"/>
      <c r="U123" s="836"/>
      <c r="V123" s="853"/>
      <c r="W123" s="903"/>
      <c r="X123" s="791"/>
      <c r="Y123" s="1027"/>
      <c r="Z123" s="928"/>
      <c r="AA123" s="928"/>
      <c r="AB123" s="928"/>
      <c r="AC123" s="930"/>
      <c r="AD123" s="925"/>
      <c r="AE123" s="928"/>
      <c r="AF123" s="930"/>
      <c r="AG123" s="140"/>
      <c r="AH123" s="143"/>
      <c r="AI123" s="140"/>
      <c r="AJ123" s="143"/>
      <c r="AK123" s="913"/>
      <c r="AL123" s="913"/>
      <c r="AM123" s="140"/>
    </row>
    <row r="124" spans="1:39" ht="153.75" customHeight="1" x14ac:dyDescent="0.2">
      <c r="A124" s="806"/>
      <c r="B124" s="809"/>
      <c r="C124" s="1102"/>
      <c r="D124" s="809"/>
      <c r="E124" s="795"/>
      <c r="F124" s="632" t="s">
        <v>347</v>
      </c>
      <c r="G124" s="1099"/>
      <c r="H124" s="856"/>
      <c r="I124" s="889"/>
      <c r="J124" s="889"/>
      <c r="K124" s="894"/>
      <c r="L124" s="910"/>
      <c r="M124" s="894"/>
      <c r="N124" s="818"/>
      <c r="O124" s="818"/>
      <c r="P124" s="825"/>
      <c r="Q124" s="827"/>
      <c r="R124" s="859"/>
      <c r="S124" s="895"/>
      <c r="T124" s="1060"/>
      <c r="U124" s="618" t="s">
        <v>896</v>
      </c>
      <c r="V124" s="641" t="s">
        <v>681</v>
      </c>
      <c r="W124" s="907"/>
      <c r="X124" s="635" t="s">
        <v>693</v>
      </c>
      <c r="Y124" s="1028"/>
      <c r="Z124" s="929"/>
      <c r="AA124" s="929"/>
      <c r="AB124" s="929"/>
      <c r="AC124" s="931"/>
      <c r="AD124" s="926"/>
      <c r="AE124" s="929"/>
      <c r="AF124" s="931"/>
      <c r="AG124" s="140"/>
      <c r="AH124" s="143"/>
      <c r="AI124" s="140"/>
      <c r="AJ124" s="143"/>
      <c r="AK124" s="914"/>
      <c r="AL124" s="914"/>
      <c r="AM124" s="140"/>
    </row>
    <row r="125" spans="1:39" ht="36.75" customHeight="1" x14ac:dyDescent="0.2">
      <c r="A125" s="806"/>
      <c r="B125" s="809"/>
      <c r="C125" s="1102">
        <v>23</v>
      </c>
      <c r="D125" s="809"/>
      <c r="E125" s="794" t="s">
        <v>157</v>
      </c>
      <c r="F125" s="618" t="s">
        <v>349</v>
      </c>
      <c r="G125" s="898" t="s">
        <v>350</v>
      </c>
      <c r="H125" s="582" t="s">
        <v>351</v>
      </c>
      <c r="I125" s="911" t="s">
        <v>47</v>
      </c>
      <c r="J125" s="811" t="s">
        <v>114</v>
      </c>
      <c r="K125" s="1250">
        <f>VLOOKUP(I125,'[4]MATRIZ CALIFICACIÓN'!$B$10:$C$14,2,0)</f>
        <v>1</v>
      </c>
      <c r="L125" s="1179">
        <f>HLOOKUP(J125,'[4]MATRIZ CALIFICACIÓN'!$D$8:$F$9,2,0)</f>
        <v>2</v>
      </c>
      <c r="M125" s="1189">
        <f>VALUE(CONCATENATE(K125,L125))</f>
        <v>12</v>
      </c>
      <c r="N125" s="816" t="str">
        <f>VLOOKUP(M125,'[12]MATRIZ CALIFICACIÓN'!$D$27:$E$69,2,0)</f>
        <v>BAJA</v>
      </c>
      <c r="O125" s="1084" t="s">
        <v>352</v>
      </c>
      <c r="P125" s="837" t="s">
        <v>106</v>
      </c>
      <c r="Q125" s="827" t="s">
        <v>47</v>
      </c>
      <c r="R125" s="859" t="s">
        <v>114</v>
      </c>
      <c r="S125" s="814" t="s">
        <v>10</v>
      </c>
      <c r="T125" s="965" t="s">
        <v>894</v>
      </c>
      <c r="U125" s="836" t="s">
        <v>900</v>
      </c>
      <c r="V125" s="854" t="s">
        <v>903</v>
      </c>
      <c r="W125" s="903" t="s">
        <v>702</v>
      </c>
      <c r="X125" s="791" t="s">
        <v>902</v>
      </c>
      <c r="Y125" s="1121"/>
      <c r="Z125" s="1159"/>
      <c r="AA125" s="927"/>
      <c r="AB125" s="1159"/>
      <c r="AC125" s="927"/>
      <c r="AD125" s="924"/>
      <c r="AE125" s="927"/>
      <c r="AF125" s="927"/>
      <c r="AG125" s="140"/>
      <c r="AH125" s="143"/>
      <c r="AI125" s="140"/>
      <c r="AJ125" s="143"/>
      <c r="AK125" s="921"/>
      <c r="AL125" s="921"/>
      <c r="AM125" s="140"/>
    </row>
    <row r="126" spans="1:39" ht="36.75" customHeight="1" x14ac:dyDescent="0.2">
      <c r="A126" s="806"/>
      <c r="B126" s="809"/>
      <c r="C126" s="1201"/>
      <c r="D126" s="809"/>
      <c r="E126" s="794"/>
      <c r="F126" s="575" t="s">
        <v>353</v>
      </c>
      <c r="G126" s="899"/>
      <c r="H126" s="675" t="s">
        <v>274</v>
      </c>
      <c r="I126" s="1262"/>
      <c r="J126" s="809"/>
      <c r="K126" s="1251"/>
      <c r="L126" s="909"/>
      <c r="M126" s="893"/>
      <c r="N126" s="817"/>
      <c r="O126" s="1085"/>
      <c r="P126" s="824"/>
      <c r="Q126" s="827"/>
      <c r="R126" s="859"/>
      <c r="S126" s="815"/>
      <c r="T126" s="831"/>
      <c r="U126" s="836"/>
      <c r="V126" s="853"/>
      <c r="W126" s="903"/>
      <c r="X126" s="835"/>
      <c r="Y126" s="1027"/>
      <c r="Z126" s="928"/>
      <c r="AA126" s="928"/>
      <c r="AB126" s="928"/>
      <c r="AC126" s="930"/>
      <c r="AD126" s="925"/>
      <c r="AE126" s="928"/>
      <c r="AF126" s="930"/>
      <c r="AG126" s="140"/>
      <c r="AH126" s="143"/>
      <c r="AI126" s="140"/>
      <c r="AJ126" s="143"/>
      <c r="AK126" s="922"/>
      <c r="AL126" s="922"/>
      <c r="AM126" s="140"/>
    </row>
    <row r="127" spans="1:39" ht="54" customHeight="1" x14ac:dyDescent="0.2">
      <c r="A127" s="806"/>
      <c r="B127" s="809"/>
      <c r="C127" s="1201"/>
      <c r="D127" s="809"/>
      <c r="E127" s="794"/>
      <c r="F127" s="575" t="s">
        <v>354</v>
      </c>
      <c r="G127" s="899"/>
      <c r="H127" s="855" t="s">
        <v>341</v>
      </c>
      <c r="I127" s="1262"/>
      <c r="J127" s="809"/>
      <c r="K127" s="1251"/>
      <c r="L127" s="909"/>
      <c r="M127" s="893"/>
      <c r="N127" s="817"/>
      <c r="O127" s="1085"/>
      <c r="P127" s="824"/>
      <c r="Q127" s="827"/>
      <c r="R127" s="859"/>
      <c r="S127" s="815"/>
      <c r="T127" s="831"/>
      <c r="U127" s="836"/>
      <c r="V127" s="853"/>
      <c r="W127" s="903"/>
      <c r="X127" s="835"/>
      <c r="Y127" s="1027"/>
      <c r="Z127" s="928"/>
      <c r="AA127" s="928"/>
      <c r="AB127" s="928"/>
      <c r="AC127" s="930"/>
      <c r="AD127" s="925"/>
      <c r="AE127" s="928"/>
      <c r="AF127" s="930"/>
      <c r="AG127" s="140"/>
      <c r="AH127" s="143"/>
      <c r="AI127" s="140"/>
      <c r="AJ127" s="143"/>
      <c r="AK127" s="922"/>
      <c r="AL127" s="922"/>
      <c r="AM127" s="140"/>
    </row>
    <row r="128" spans="1:39" ht="22.5" customHeight="1" x14ac:dyDescent="0.2">
      <c r="A128" s="806"/>
      <c r="B128" s="809"/>
      <c r="C128" s="1201"/>
      <c r="D128" s="809"/>
      <c r="E128" s="794"/>
      <c r="F128" s="1365" t="s">
        <v>355</v>
      </c>
      <c r="G128" s="899"/>
      <c r="H128" s="902"/>
      <c r="I128" s="1262"/>
      <c r="J128" s="809"/>
      <c r="K128" s="1251"/>
      <c r="L128" s="909"/>
      <c r="M128" s="893"/>
      <c r="N128" s="817"/>
      <c r="O128" s="1085"/>
      <c r="P128" s="824"/>
      <c r="Q128" s="828"/>
      <c r="R128" s="860"/>
      <c r="S128" s="815"/>
      <c r="T128" s="831"/>
      <c r="U128" s="855" t="s">
        <v>896</v>
      </c>
      <c r="V128" s="857" t="s">
        <v>681</v>
      </c>
      <c r="W128" s="903"/>
      <c r="X128" s="789" t="s">
        <v>693</v>
      </c>
      <c r="Y128" s="1027"/>
      <c r="Z128" s="928"/>
      <c r="AA128" s="928"/>
      <c r="AB128" s="928"/>
      <c r="AC128" s="930"/>
      <c r="AD128" s="925"/>
      <c r="AE128" s="928"/>
      <c r="AF128" s="930"/>
      <c r="AG128" s="140"/>
      <c r="AH128" s="143"/>
      <c r="AI128" s="140"/>
      <c r="AJ128" s="143"/>
      <c r="AK128" s="922"/>
      <c r="AL128" s="922"/>
      <c r="AM128" s="140"/>
    </row>
    <row r="129" spans="1:39" ht="56.25" customHeight="1" thickBot="1" x14ac:dyDescent="0.25">
      <c r="A129" s="806"/>
      <c r="B129" s="809"/>
      <c r="C129" s="1201"/>
      <c r="D129" s="809"/>
      <c r="E129" s="795"/>
      <c r="F129" s="1366"/>
      <c r="G129" s="899"/>
      <c r="H129" s="856"/>
      <c r="I129" s="1262"/>
      <c r="J129" s="911"/>
      <c r="K129" s="1252"/>
      <c r="L129" s="910"/>
      <c r="M129" s="894"/>
      <c r="N129" s="818"/>
      <c r="O129" s="1086"/>
      <c r="P129" s="825"/>
      <c r="Q129" s="827"/>
      <c r="R129" s="859"/>
      <c r="S129" s="895"/>
      <c r="T129" s="1060"/>
      <c r="U129" s="856"/>
      <c r="V129" s="832"/>
      <c r="W129" s="907"/>
      <c r="X129" s="791"/>
      <c r="Y129" s="1028"/>
      <c r="Z129" s="929"/>
      <c r="AA129" s="929"/>
      <c r="AB129" s="929"/>
      <c r="AC129" s="931"/>
      <c r="AD129" s="926"/>
      <c r="AE129" s="929"/>
      <c r="AF129" s="931"/>
      <c r="AG129" s="140"/>
      <c r="AH129" s="143"/>
      <c r="AI129" s="140"/>
      <c r="AJ129" s="143"/>
      <c r="AK129" s="923"/>
      <c r="AL129" s="923"/>
      <c r="AM129" s="140"/>
    </row>
    <row r="130" spans="1:39" ht="37.5" customHeight="1" x14ac:dyDescent="0.2">
      <c r="A130" s="806"/>
      <c r="B130" s="809"/>
      <c r="C130" s="1102">
        <v>24</v>
      </c>
      <c r="D130" s="809"/>
      <c r="E130" s="794" t="s">
        <v>157</v>
      </c>
      <c r="F130" s="618" t="s">
        <v>356</v>
      </c>
      <c r="G130" s="1260" t="s">
        <v>904</v>
      </c>
      <c r="H130" s="582" t="s">
        <v>341</v>
      </c>
      <c r="I130" s="809" t="s">
        <v>47</v>
      </c>
      <c r="J130" s="911" t="s">
        <v>114</v>
      </c>
      <c r="K130" s="812">
        <f>VLOOKUP(I130,'[4]MATRIZ CALIFICACIÓN'!$B$10:$C$14,2,0)</f>
        <v>1</v>
      </c>
      <c r="L130" s="1183">
        <f>HLOOKUP(J130,'[4]MATRIZ CALIFICACIÓN'!$D$8:$F$9,2,0)</f>
        <v>2</v>
      </c>
      <c r="M130" s="824">
        <f>VALUE(CONCATENATE(K130,L130))</f>
        <v>12</v>
      </c>
      <c r="N130" s="1229" t="str">
        <f>VLOOKUP(M130,'[12]MATRIZ CALIFICACIÓN'!$D$27:$E$69,2,0)</f>
        <v>BAJA</v>
      </c>
      <c r="O130" s="1200" t="s">
        <v>905</v>
      </c>
      <c r="P130" s="837" t="s">
        <v>106</v>
      </c>
      <c r="Q130" s="827" t="s">
        <v>47</v>
      </c>
      <c r="R130" s="859" t="s">
        <v>114</v>
      </c>
      <c r="S130" s="814" t="s">
        <v>10</v>
      </c>
      <c r="T130" s="831" t="s">
        <v>894</v>
      </c>
      <c r="U130" s="856" t="s">
        <v>900</v>
      </c>
      <c r="V130" s="832" t="s">
        <v>907</v>
      </c>
      <c r="W130" s="906" t="s">
        <v>908</v>
      </c>
      <c r="X130" s="790" t="s">
        <v>902</v>
      </c>
      <c r="Y130" s="1121"/>
      <c r="Z130" s="1159"/>
      <c r="AA130" s="927"/>
      <c r="AB130" s="1159"/>
      <c r="AC130" s="927"/>
      <c r="AD130" s="924"/>
      <c r="AE130" s="927"/>
      <c r="AF130" s="927"/>
      <c r="AG130" s="140"/>
      <c r="AH130" s="143"/>
      <c r="AI130" s="140"/>
      <c r="AJ130" s="143"/>
      <c r="AK130" s="921"/>
      <c r="AL130" s="921"/>
      <c r="AM130" s="140"/>
    </row>
    <row r="131" spans="1:39" ht="20.25" customHeight="1" x14ac:dyDescent="0.2">
      <c r="A131" s="806"/>
      <c r="B131" s="809"/>
      <c r="C131" s="1201"/>
      <c r="D131" s="809"/>
      <c r="E131" s="794"/>
      <c r="F131" s="632" t="s">
        <v>343</v>
      </c>
      <c r="G131" s="1216"/>
      <c r="H131" s="855" t="s">
        <v>357</v>
      </c>
      <c r="I131" s="809"/>
      <c r="J131" s="1262"/>
      <c r="K131" s="812"/>
      <c r="L131" s="1183"/>
      <c r="M131" s="824"/>
      <c r="N131" s="1229"/>
      <c r="O131" s="822"/>
      <c r="P131" s="824"/>
      <c r="Q131" s="827"/>
      <c r="R131" s="859"/>
      <c r="S131" s="815"/>
      <c r="T131" s="831"/>
      <c r="U131" s="836"/>
      <c r="V131" s="833"/>
      <c r="W131" s="904"/>
      <c r="X131" s="790"/>
      <c r="Y131" s="1027"/>
      <c r="Z131" s="928"/>
      <c r="AA131" s="928"/>
      <c r="AB131" s="928"/>
      <c r="AC131" s="930"/>
      <c r="AD131" s="925"/>
      <c r="AE131" s="928"/>
      <c r="AF131" s="930"/>
      <c r="AG131" s="140"/>
      <c r="AH131" s="143"/>
      <c r="AI131" s="140"/>
      <c r="AJ131" s="143"/>
      <c r="AK131" s="922"/>
      <c r="AL131" s="922"/>
      <c r="AM131" s="140"/>
    </row>
    <row r="132" spans="1:39" ht="35.25" customHeight="1" x14ac:dyDescent="0.2">
      <c r="A132" s="806"/>
      <c r="B132" s="809"/>
      <c r="C132" s="1201"/>
      <c r="D132" s="809"/>
      <c r="E132" s="794"/>
      <c r="F132" s="632" t="s">
        <v>345</v>
      </c>
      <c r="G132" s="1216"/>
      <c r="H132" s="902"/>
      <c r="I132" s="809"/>
      <c r="J132" s="1262"/>
      <c r="K132" s="812"/>
      <c r="L132" s="1183"/>
      <c r="M132" s="824"/>
      <c r="N132" s="1229"/>
      <c r="O132" s="822"/>
      <c r="P132" s="824"/>
      <c r="Q132" s="827"/>
      <c r="R132" s="859"/>
      <c r="S132" s="815"/>
      <c r="T132" s="831"/>
      <c r="U132" s="836"/>
      <c r="V132" s="833"/>
      <c r="W132" s="904"/>
      <c r="X132" s="791"/>
      <c r="Y132" s="1027"/>
      <c r="Z132" s="928"/>
      <c r="AA132" s="928"/>
      <c r="AB132" s="928"/>
      <c r="AC132" s="930"/>
      <c r="AD132" s="925"/>
      <c r="AE132" s="928"/>
      <c r="AF132" s="930"/>
      <c r="AG132" s="140"/>
      <c r="AH132" s="143"/>
      <c r="AI132" s="140"/>
      <c r="AJ132" s="143"/>
      <c r="AK132" s="922"/>
      <c r="AL132" s="922"/>
      <c r="AM132" s="140"/>
    </row>
    <row r="133" spans="1:39" ht="47.25" customHeight="1" x14ac:dyDescent="0.2">
      <c r="A133" s="806"/>
      <c r="B133" s="809"/>
      <c r="C133" s="1201"/>
      <c r="D133" s="809"/>
      <c r="E133" s="794"/>
      <c r="F133" s="632" t="s">
        <v>346</v>
      </c>
      <c r="G133" s="1216"/>
      <c r="H133" s="902"/>
      <c r="I133" s="809"/>
      <c r="J133" s="1262"/>
      <c r="K133" s="812"/>
      <c r="L133" s="1183"/>
      <c r="M133" s="824"/>
      <c r="N133" s="1229"/>
      <c r="O133" s="822"/>
      <c r="P133" s="824"/>
      <c r="Q133" s="828"/>
      <c r="R133" s="860"/>
      <c r="S133" s="815"/>
      <c r="T133" s="831"/>
      <c r="U133" s="902" t="s">
        <v>906</v>
      </c>
      <c r="V133" s="834" t="s">
        <v>681</v>
      </c>
      <c r="W133" s="904"/>
      <c r="X133" s="835" t="s">
        <v>693</v>
      </c>
      <c r="Y133" s="1027"/>
      <c r="Z133" s="928"/>
      <c r="AA133" s="928"/>
      <c r="AB133" s="928"/>
      <c r="AC133" s="930"/>
      <c r="AD133" s="925"/>
      <c r="AE133" s="928"/>
      <c r="AF133" s="930"/>
      <c r="AG133" s="140"/>
      <c r="AH133" s="143"/>
      <c r="AI133" s="140"/>
      <c r="AJ133" s="143"/>
      <c r="AK133" s="922"/>
      <c r="AL133" s="922"/>
      <c r="AM133" s="140"/>
    </row>
    <row r="134" spans="1:39" ht="64.5" customHeight="1" x14ac:dyDescent="0.2">
      <c r="A134" s="806"/>
      <c r="B134" s="809"/>
      <c r="C134" s="1201"/>
      <c r="D134" s="809"/>
      <c r="E134" s="795"/>
      <c r="F134" s="632" t="s">
        <v>347</v>
      </c>
      <c r="G134" s="1261"/>
      <c r="H134" s="856"/>
      <c r="I134" s="911"/>
      <c r="J134" s="1262"/>
      <c r="K134" s="846"/>
      <c r="L134" s="1184"/>
      <c r="M134" s="825"/>
      <c r="N134" s="1230"/>
      <c r="O134" s="872"/>
      <c r="P134" s="825"/>
      <c r="Q134" s="827"/>
      <c r="R134" s="859"/>
      <c r="S134" s="895"/>
      <c r="T134" s="1060"/>
      <c r="U134" s="856"/>
      <c r="V134" s="832"/>
      <c r="W134" s="905"/>
      <c r="X134" s="835"/>
      <c r="Y134" s="1028"/>
      <c r="Z134" s="929"/>
      <c r="AA134" s="929"/>
      <c r="AB134" s="929"/>
      <c r="AC134" s="931"/>
      <c r="AD134" s="926"/>
      <c r="AE134" s="929"/>
      <c r="AF134" s="931"/>
      <c r="AG134" s="140"/>
      <c r="AH134" s="143"/>
      <c r="AI134" s="140"/>
      <c r="AJ134" s="143"/>
      <c r="AK134" s="923"/>
      <c r="AL134" s="923"/>
      <c r="AM134" s="140"/>
    </row>
    <row r="135" spans="1:39" ht="31.5" customHeight="1" x14ac:dyDescent="0.2">
      <c r="A135" s="806"/>
      <c r="B135" s="809"/>
      <c r="C135" s="1203">
        <v>25</v>
      </c>
      <c r="D135" s="809"/>
      <c r="E135" s="803" t="s">
        <v>157</v>
      </c>
      <c r="F135" s="632" t="s">
        <v>276</v>
      </c>
      <c r="G135" s="1216" t="s">
        <v>909</v>
      </c>
      <c r="H135" s="632" t="s">
        <v>341</v>
      </c>
      <c r="I135" s="1371" t="s">
        <v>47</v>
      </c>
      <c r="J135" s="1231" t="s">
        <v>114</v>
      </c>
      <c r="K135" s="837">
        <f>VLOOKUP(I135,'[4]MATRIZ CALIFICACIÓN'!$B$10:$C$14,2,0)</f>
        <v>1</v>
      </c>
      <c r="L135" s="1182">
        <f>HLOOKUP(J135,'[4]MATRIZ CALIFICACIÓN'!$D$8:$F$9,2,0)</f>
        <v>2</v>
      </c>
      <c r="M135" s="837">
        <f>VALUE(CONCATENATE(K135,L135))</f>
        <v>12</v>
      </c>
      <c r="N135" s="816" t="str">
        <f>VLOOKUP(M135,'[12]MATRIZ CALIFICACIÓN'!$D$27:$E$69,2,0)</f>
        <v>BAJA</v>
      </c>
      <c r="O135" s="822" t="s">
        <v>910</v>
      </c>
      <c r="P135" s="824" t="s">
        <v>106</v>
      </c>
      <c r="Q135" s="826" t="s">
        <v>47</v>
      </c>
      <c r="R135" s="1061" t="s">
        <v>114</v>
      </c>
      <c r="S135" s="815" t="s">
        <v>10</v>
      </c>
      <c r="T135" s="965" t="s">
        <v>894</v>
      </c>
      <c r="U135" s="836" t="s">
        <v>900</v>
      </c>
      <c r="V135" s="853" t="s">
        <v>912</v>
      </c>
      <c r="W135" s="906" t="s">
        <v>913</v>
      </c>
      <c r="X135" s="789" t="s">
        <v>902</v>
      </c>
      <c r="Y135" s="1027"/>
      <c r="Z135" s="1159"/>
      <c r="AA135" s="927"/>
      <c r="AB135" s="1159"/>
      <c r="AC135" s="927"/>
      <c r="AD135" s="924"/>
      <c r="AE135" s="927"/>
      <c r="AF135" s="927"/>
      <c r="AG135" s="140"/>
      <c r="AH135" s="143"/>
      <c r="AI135" s="140"/>
      <c r="AJ135" s="143"/>
      <c r="AK135" s="912"/>
      <c r="AL135" s="912"/>
      <c r="AM135" s="140"/>
    </row>
    <row r="136" spans="1:39" ht="20.25" customHeight="1" x14ac:dyDescent="0.2">
      <c r="A136" s="806"/>
      <c r="B136" s="809"/>
      <c r="C136" s="1204"/>
      <c r="D136" s="809"/>
      <c r="E136" s="794"/>
      <c r="F136" s="632" t="s">
        <v>343</v>
      </c>
      <c r="G136" s="1216"/>
      <c r="H136" s="855" t="s">
        <v>357</v>
      </c>
      <c r="I136" s="1371"/>
      <c r="J136" s="1232"/>
      <c r="K136" s="824"/>
      <c r="L136" s="1183"/>
      <c r="M136" s="824"/>
      <c r="N136" s="817"/>
      <c r="O136" s="822"/>
      <c r="P136" s="824"/>
      <c r="Q136" s="827"/>
      <c r="R136" s="859"/>
      <c r="S136" s="815"/>
      <c r="T136" s="831"/>
      <c r="U136" s="836"/>
      <c r="V136" s="853"/>
      <c r="W136" s="904"/>
      <c r="X136" s="790"/>
      <c r="Y136" s="1027"/>
      <c r="Z136" s="928"/>
      <c r="AA136" s="928"/>
      <c r="AB136" s="928"/>
      <c r="AC136" s="930"/>
      <c r="AD136" s="925"/>
      <c r="AE136" s="928"/>
      <c r="AF136" s="930"/>
      <c r="AG136" s="140"/>
      <c r="AH136" s="143"/>
      <c r="AI136" s="140"/>
      <c r="AJ136" s="143"/>
      <c r="AK136" s="913"/>
      <c r="AL136" s="913"/>
      <c r="AM136" s="140"/>
    </row>
    <row r="137" spans="1:39" ht="20.25" customHeight="1" x14ac:dyDescent="0.2">
      <c r="A137" s="806"/>
      <c r="B137" s="809"/>
      <c r="C137" s="1204"/>
      <c r="D137" s="809"/>
      <c r="E137" s="794"/>
      <c r="F137" s="632" t="s">
        <v>345</v>
      </c>
      <c r="G137" s="1216"/>
      <c r="H137" s="902"/>
      <c r="I137" s="1371"/>
      <c r="J137" s="1232"/>
      <c r="K137" s="824"/>
      <c r="L137" s="1183"/>
      <c r="M137" s="824"/>
      <c r="N137" s="817"/>
      <c r="O137" s="822"/>
      <c r="P137" s="824"/>
      <c r="Q137" s="827"/>
      <c r="R137" s="859"/>
      <c r="S137" s="815"/>
      <c r="T137" s="831"/>
      <c r="U137" s="836"/>
      <c r="V137" s="853"/>
      <c r="W137" s="904"/>
      <c r="X137" s="791"/>
      <c r="Y137" s="1027"/>
      <c r="Z137" s="928"/>
      <c r="AA137" s="928"/>
      <c r="AB137" s="928"/>
      <c r="AC137" s="930"/>
      <c r="AD137" s="925"/>
      <c r="AE137" s="928"/>
      <c r="AF137" s="930"/>
      <c r="AG137" s="140"/>
      <c r="AH137" s="143"/>
      <c r="AI137" s="140"/>
      <c r="AJ137" s="143"/>
      <c r="AK137" s="913"/>
      <c r="AL137" s="913"/>
      <c r="AM137" s="140"/>
    </row>
    <row r="138" spans="1:39" ht="20.25" customHeight="1" x14ac:dyDescent="0.2">
      <c r="A138" s="806"/>
      <c r="B138" s="809"/>
      <c r="C138" s="1204"/>
      <c r="D138" s="809"/>
      <c r="E138" s="794"/>
      <c r="F138" s="632" t="s">
        <v>346</v>
      </c>
      <c r="G138" s="1216"/>
      <c r="H138" s="902"/>
      <c r="I138" s="1371"/>
      <c r="J138" s="1232"/>
      <c r="K138" s="824"/>
      <c r="L138" s="1183"/>
      <c r="M138" s="824"/>
      <c r="N138" s="817"/>
      <c r="O138" s="822"/>
      <c r="P138" s="824"/>
      <c r="Q138" s="828"/>
      <c r="R138" s="860"/>
      <c r="S138" s="815"/>
      <c r="T138" s="831"/>
      <c r="U138" s="855" t="s">
        <v>911</v>
      </c>
      <c r="V138" s="1036" t="s">
        <v>681</v>
      </c>
      <c r="W138" s="904"/>
      <c r="X138" s="835" t="s">
        <v>693</v>
      </c>
      <c r="Y138" s="1027"/>
      <c r="Z138" s="928"/>
      <c r="AA138" s="928"/>
      <c r="AB138" s="928"/>
      <c r="AC138" s="930"/>
      <c r="AD138" s="925"/>
      <c r="AE138" s="928"/>
      <c r="AF138" s="930"/>
      <c r="AG138" s="140"/>
      <c r="AH138" s="143"/>
      <c r="AI138" s="140"/>
      <c r="AJ138" s="143"/>
      <c r="AK138" s="913"/>
      <c r="AL138" s="913"/>
      <c r="AM138" s="140"/>
    </row>
    <row r="139" spans="1:39" ht="116.25" customHeight="1" x14ac:dyDescent="0.2">
      <c r="A139" s="806"/>
      <c r="B139" s="809"/>
      <c r="C139" s="1205"/>
      <c r="D139" s="809"/>
      <c r="E139" s="795"/>
      <c r="F139" s="632" t="s">
        <v>347</v>
      </c>
      <c r="G139" s="1216"/>
      <c r="H139" s="856"/>
      <c r="I139" s="1371"/>
      <c r="J139" s="1233"/>
      <c r="K139" s="825"/>
      <c r="L139" s="1184"/>
      <c r="M139" s="825"/>
      <c r="N139" s="818"/>
      <c r="O139" s="822"/>
      <c r="P139" s="825"/>
      <c r="Q139" s="827"/>
      <c r="R139" s="859"/>
      <c r="S139" s="895"/>
      <c r="T139" s="1060"/>
      <c r="U139" s="856"/>
      <c r="V139" s="854"/>
      <c r="W139" s="905"/>
      <c r="X139" s="835"/>
      <c r="Y139" s="1028"/>
      <c r="Z139" s="929"/>
      <c r="AA139" s="929"/>
      <c r="AB139" s="929"/>
      <c r="AC139" s="931"/>
      <c r="AD139" s="926"/>
      <c r="AE139" s="929"/>
      <c r="AF139" s="931"/>
      <c r="AG139" s="140"/>
      <c r="AH139" s="143"/>
      <c r="AI139" s="140"/>
      <c r="AJ139" s="143"/>
      <c r="AK139" s="914"/>
      <c r="AL139" s="914"/>
      <c r="AM139" s="140"/>
    </row>
    <row r="140" spans="1:39" ht="45" customHeight="1" x14ac:dyDescent="0.2">
      <c r="A140" s="806"/>
      <c r="B140" s="809"/>
      <c r="C140" s="1254">
        <v>26</v>
      </c>
      <c r="D140" s="809"/>
      <c r="E140" s="803" t="s">
        <v>157</v>
      </c>
      <c r="F140" s="632" t="s">
        <v>349</v>
      </c>
      <c r="G140" s="857" t="s">
        <v>914</v>
      </c>
      <c r="H140" s="632" t="s">
        <v>351</v>
      </c>
      <c r="I140" s="1080" t="s">
        <v>47</v>
      </c>
      <c r="J140" s="1080" t="s">
        <v>114</v>
      </c>
      <c r="K140" s="1013">
        <f>VLOOKUP(I140,'[9]MATRIZ CALIFICACIÓN'!$B$10:$C$14,2,0)</f>
        <v>1</v>
      </c>
      <c r="L140" s="1212">
        <f>HLOOKUP(J140,'[9]MATRIZ CALIFICACIÓN'!$D$8:$F$9,2,0)</f>
        <v>2</v>
      </c>
      <c r="M140" s="1013">
        <f>VALUE(CONCATENATE(K140,L140))</f>
        <v>12</v>
      </c>
      <c r="N140" s="816" t="str">
        <f>VLOOKUP(M140,'[12]MATRIZ CALIFICACIÓN'!$D$27:$E$69,2,0)</f>
        <v>BAJA</v>
      </c>
      <c r="O140" s="865" t="s">
        <v>359</v>
      </c>
      <c r="P140" s="824" t="s">
        <v>106</v>
      </c>
      <c r="Q140" s="826" t="s">
        <v>47</v>
      </c>
      <c r="R140" s="1061" t="s">
        <v>114</v>
      </c>
      <c r="S140" s="815" t="s">
        <v>10</v>
      </c>
      <c r="T140" s="831" t="s">
        <v>894</v>
      </c>
      <c r="U140" s="856" t="s">
        <v>895</v>
      </c>
      <c r="V140" s="832" t="s">
        <v>915</v>
      </c>
      <c r="W140" s="903" t="s">
        <v>913</v>
      </c>
      <c r="X140" s="790" t="s">
        <v>898</v>
      </c>
      <c r="Y140" s="1027"/>
      <c r="Z140" s="928"/>
      <c r="AA140" s="930"/>
      <c r="AB140" s="928"/>
      <c r="AC140" s="930"/>
      <c r="AD140" s="925"/>
      <c r="AE140" s="930"/>
      <c r="AF140" s="930"/>
      <c r="AG140" s="202"/>
      <c r="AH140" s="201"/>
      <c r="AI140" s="202"/>
      <c r="AJ140" s="201"/>
      <c r="AK140" s="913"/>
      <c r="AL140" s="913"/>
      <c r="AM140" s="202"/>
    </row>
    <row r="141" spans="1:39" ht="45" customHeight="1" x14ac:dyDescent="0.2">
      <c r="A141" s="806"/>
      <c r="B141" s="809"/>
      <c r="C141" s="1255"/>
      <c r="D141" s="809"/>
      <c r="E141" s="794"/>
      <c r="F141" s="698" t="s">
        <v>353</v>
      </c>
      <c r="G141" s="834"/>
      <c r="H141" s="675" t="s">
        <v>274</v>
      </c>
      <c r="I141" s="1080"/>
      <c r="J141" s="1080"/>
      <c r="K141" s="1014"/>
      <c r="L141" s="1213"/>
      <c r="M141" s="1014"/>
      <c r="N141" s="817"/>
      <c r="O141" s="1143"/>
      <c r="P141" s="824"/>
      <c r="Q141" s="827"/>
      <c r="R141" s="859"/>
      <c r="S141" s="815"/>
      <c r="T141" s="831"/>
      <c r="U141" s="836"/>
      <c r="V141" s="833"/>
      <c r="W141" s="904"/>
      <c r="X141" s="790"/>
      <c r="Y141" s="1027"/>
      <c r="Z141" s="928"/>
      <c r="AA141" s="928"/>
      <c r="AB141" s="928"/>
      <c r="AC141" s="930"/>
      <c r="AD141" s="925"/>
      <c r="AE141" s="928"/>
      <c r="AF141" s="930"/>
      <c r="AG141" s="202"/>
      <c r="AH141" s="201"/>
      <c r="AI141" s="202"/>
      <c r="AJ141" s="201"/>
      <c r="AK141" s="913"/>
      <c r="AL141" s="913"/>
      <c r="AM141" s="202"/>
    </row>
    <row r="142" spans="1:39" ht="45" customHeight="1" x14ac:dyDescent="0.2">
      <c r="A142" s="806"/>
      <c r="B142" s="809"/>
      <c r="C142" s="1255"/>
      <c r="D142" s="809"/>
      <c r="E142" s="794"/>
      <c r="F142" s="575" t="s">
        <v>354</v>
      </c>
      <c r="G142" s="834"/>
      <c r="H142" s="855" t="s">
        <v>341</v>
      </c>
      <c r="I142" s="1080"/>
      <c r="J142" s="1080"/>
      <c r="K142" s="1014"/>
      <c r="L142" s="1213"/>
      <c r="M142" s="1014"/>
      <c r="N142" s="817"/>
      <c r="O142" s="1143"/>
      <c r="P142" s="824"/>
      <c r="Q142" s="827"/>
      <c r="R142" s="859"/>
      <c r="S142" s="815"/>
      <c r="T142" s="831"/>
      <c r="U142" s="836"/>
      <c r="V142" s="833"/>
      <c r="W142" s="904"/>
      <c r="X142" s="790"/>
      <c r="Y142" s="1027"/>
      <c r="Z142" s="928"/>
      <c r="AA142" s="928"/>
      <c r="AB142" s="928"/>
      <c r="AC142" s="930"/>
      <c r="AD142" s="925"/>
      <c r="AE142" s="928"/>
      <c r="AF142" s="930"/>
      <c r="AG142" s="202"/>
      <c r="AH142" s="201"/>
      <c r="AI142" s="202"/>
      <c r="AJ142" s="201"/>
      <c r="AK142" s="913"/>
      <c r="AL142" s="913"/>
      <c r="AM142" s="202"/>
    </row>
    <row r="143" spans="1:39" ht="45" customHeight="1" x14ac:dyDescent="0.2">
      <c r="A143" s="806"/>
      <c r="B143" s="809"/>
      <c r="C143" s="1255"/>
      <c r="D143" s="809"/>
      <c r="E143" s="794"/>
      <c r="F143" s="1227" t="s">
        <v>355</v>
      </c>
      <c r="G143" s="834"/>
      <c r="H143" s="902"/>
      <c r="I143" s="819"/>
      <c r="J143" s="819"/>
      <c r="K143" s="1014"/>
      <c r="L143" s="1213"/>
      <c r="M143" s="1014"/>
      <c r="N143" s="817"/>
      <c r="O143" s="1143"/>
      <c r="P143" s="824"/>
      <c r="Q143" s="828"/>
      <c r="R143" s="860"/>
      <c r="S143" s="815"/>
      <c r="T143" s="831"/>
      <c r="U143" s="855" t="s">
        <v>896</v>
      </c>
      <c r="V143" s="857" t="s">
        <v>681</v>
      </c>
      <c r="W143" s="904"/>
      <c r="X143" s="791"/>
      <c r="Y143" s="1027"/>
      <c r="Z143" s="928"/>
      <c r="AA143" s="928"/>
      <c r="AB143" s="928"/>
      <c r="AC143" s="930"/>
      <c r="AD143" s="925"/>
      <c r="AE143" s="928"/>
      <c r="AF143" s="930"/>
      <c r="AG143" s="202"/>
      <c r="AH143" s="201"/>
      <c r="AI143" s="202"/>
      <c r="AJ143" s="201"/>
      <c r="AK143" s="913"/>
      <c r="AL143" s="913"/>
      <c r="AM143" s="202"/>
    </row>
    <row r="144" spans="1:39" ht="45" customHeight="1" thickBot="1" x14ac:dyDescent="0.25">
      <c r="A144" s="806"/>
      <c r="B144" s="809"/>
      <c r="C144" s="1256"/>
      <c r="D144" s="911"/>
      <c r="E144" s="795"/>
      <c r="F144" s="1228"/>
      <c r="G144" s="832"/>
      <c r="H144" s="856"/>
      <c r="I144" s="1080"/>
      <c r="J144" s="1080"/>
      <c r="K144" s="1015"/>
      <c r="L144" s="1214"/>
      <c r="M144" s="1015"/>
      <c r="N144" s="818"/>
      <c r="O144" s="1144"/>
      <c r="P144" s="825"/>
      <c r="Q144" s="827"/>
      <c r="R144" s="859"/>
      <c r="S144" s="895"/>
      <c r="T144" s="1060"/>
      <c r="U144" s="856"/>
      <c r="V144" s="832"/>
      <c r="W144" s="905"/>
      <c r="X144" s="635" t="s">
        <v>693</v>
      </c>
      <c r="Y144" s="1028"/>
      <c r="Z144" s="1003"/>
      <c r="AA144" s="1003"/>
      <c r="AB144" s="1003"/>
      <c r="AC144" s="1004"/>
      <c r="AD144" s="932"/>
      <c r="AE144" s="1003"/>
      <c r="AF144" s="1004"/>
      <c r="AG144" s="202"/>
      <c r="AH144" s="201"/>
      <c r="AI144" s="202"/>
      <c r="AJ144" s="201"/>
      <c r="AK144" s="915"/>
      <c r="AL144" s="915"/>
      <c r="AM144" s="202"/>
    </row>
    <row r="145" spans="1:39" ht="46.5" customHeight="1" x14ac:dyDescent="0.2">
      <c r="A145" s="806"/>
      <c r="B145" s="809"/>
      <c r="C145" s="1254">
        <v>27</v>
      </c>
      <c r="D145" s="811" t="s">
        <v>164</v>
      </c>
      <c r="E145" s="803" t="s">
        <v>157</v>
      </c>
      <c r="F145" s="699" t="s">
        <v>349</v>
      </c>
      <c r="G145" s="857" t="s">
        <v>916</v>
      </c>
      <c r="H145" s="616" t="s">
        <v>351</v>
      </c>
      <c r="I145" s="1080" t="s">
        <v>47</v>
      </c>
      <c r="J145" s="1080" t="s">
        <v>114</v>
      </c>
      <c r="K145" s="1013">
        <f>VLOOKUP(I145,'[13]MATRIZ CALIFICACIÓN'!$B$10:$C$14,2,0)</f>
        <v>1</v>
      </c>
      <c r="L145" s="1212">
        <f>HLOOKUP(J145,'[13]MATRIZ CALIFICACIÓN'!$D$8:$F$9,2,0)</f>
        <v>2</v>
      </c>
      <c r="M145" s="1013">
        <f>VALUE(CONCATENATE(K145,L145))</f>
        <v>12</v>
      </c>
      <c r="N145" s="816" t="str">
        <f>VLOOKUP(M145,'[14]MATRIZ CALIFICACIÓN'!$D$27:$E$69,2,0)</f>
        <v>BAJA</v>
      </c>
      <c r="O145" s="865" t="s">
        <v>534</v>
      </c>
      <c r="P145" s="824" t="s">
        <v>106</v>
      </c>
      <c r="Q145" s="827" t="s">
        <v>47</v>
      </c>
      <c r="R145" s="859" t="s">
        <v>114</v>
      </c>
      <c r="S145" s="815" t="s">
        <v>10</v>
      </c>
      <c r="T145" s="831" t="s">
        <v>280</v>
      </c>
      <c r="U145" s="856" t="s">
        <v>900</v>
      </c>
      <c r="V145" s="832" t="s">
        <v>917</v>
      </c>
      <c r="W145" s="1156" t="s">
        <v>918</v>
      </c>
      <c r="X145" s="791" t="s">
        <v>902</v>
      </c>
      <c r="Y145" s="1030"/>
      <c r="Z145" s="1059"/>
      <c r="AA145" s="972"/>
      <c r="AB145" s="1059"/>
      <c r="AC145" s="1041"/>
      <c r="AD145" s="972"/>
      <c r="AE145" s="972"/>
      <c r="AF145" s="1045"/>
      <c r="AG145" s="139"/>
      <c r="AH145" s="142"/>
      <c r="AI145" s="139"/>
      <c r="AJ145" s="142"/>
      <c r="AK145" s="937"/>
      <c r="AL145" s="937"/>
      <c r="AM145" s="139"/>
    </row>
    <row r="146" spans="1:39" ht="41.25" customHeight="1" x14ac:dyDescent="0.2">
      <c r="A146" s="806"/>
      <c r="B146" s="809"/>
      <c r="C146" s="1255"/>
      <c r="D146" s="809"/>
      <c r="E146" s="794"/>
      <c r="F146" s="700" t="s">
        <v>353</v>
      </c>
      <c r="G146" s="834"/>
      <c r="H146" s="959" t="s">
        <v>341</v>
      </c>
      <c r="I146" s="1080"/>
      <c r="J146" s="1080"/>
      <c r="K146" s="1014"/>
      <c r="L146" s="1213"/>
      <c r="M146" s="1014"/>
      <c r="N146" s="817"/>
      <c r="O146" s="1143"/>
      <c r="P146" s="824"/>
      <c r="Q146" s="827"/>
      <c r="R146" s="859"/>
      <c r="S146" s="815"/>
      <c r="T146" s="831"/>
      <c r="U146" s="836"/>
      <c r="V146" s="833"/>
      <c r="W146" s="1157"/>
      <c r="X146" s="835"/>
      <c r="Y146" s="1030"/>
      <c r="Z146" s="928"/>
      <c r="AA146" s="928"/>
      <c r="AB146" s="928"/>
      <c r="AC146" s="930"/>
      <c r="AD146" s="930"/>
      <c r="AE146" s="928"/>
      <c r="AF146" s="928"/>
      <c r="AG146" s="140"/>
      <c r="AH146" s="143"/>
      <c r="AI146" s="140"/>
      <c r="AJ146" s="143"/>
      <c r="AK146" s="922"/>
      <c r="AL146" s="922"/>
      <c r="AM146" s="140"/>
    </row>
    <row r="147" spans="1:39" ht="40.5" customHeight="1" x14ac:dyDescent="0.2">
      <c r="A147" s="806"/>
      <c r="B147" s="809"/>
      <c r="C147" s="1255"/>
      <c r="D147" s="809"/>
      <c r="E147" s="794"/>
      <c r="F147" s="701" t="s">
        <v>354</v>
      </c>
      <c r="G147" s="834"/>
      <c r="H147" s="960"/>
      <c r="I147" s="1080"/>
      <c r="J147" s="1080"/>
      <c r="K147" s="1014"/>
      <c r="L147" s="1213"/>
      <c r="M147" s="1014"/>
      <c r="N147" s="817"/>
      <c r="O147" s="1143"/>
      <c r="P147" s="824"/>
      <c r="Q147" s="827"/>
      <c r="R147" s="859"/>
      <c r="S147" s="815"/>
      <c r="T147" s="831"/>
      <c r="U147" s="902" t="s">
        <v>896</v>
      </c>
      <c r="V147" s="1035" t="s">
        <v>681</v>
      </c>
      <c r="W147" s="1157"/>
      <c r="X147" s="789" t="s">
        <v>693</v>
      </c>
      <c r="Y147" s="1030"/>
      <c r="Z147" s="928"/>
      <c r="AA147" s="928"/>
      <c r="AB147" s="928"/>
      <c r="AC147" s="930"/>
      <c r="AD147" s="930"/>
      <c r="AE147" s="928"/>
      <c r="AF147" s="928"/>
      <c r="AG147" s="140"/>
      <c r="AH147" s="143"/>
      <c r="AI147" s="140"/>
      <c r="AJ147" s="143"/>
      <c r="AK147" s="922"/>
      <c r="AL147" s="922"/>
      <c r="AM147" s="140"/>
    </row>
    <row r="148" spans="1:39" ht="20.25" customHeight="1" x14ac:dyDescent="0.2">
      <c r="A148" s="806"/>
      <c r="B148" s="809"/>
      <c r="C148" s="1255"/>
      <c r="D148" s="809"/>
      <c r="E148" s="794"/>
      <c r="F148" s="1016" t="s">
        <v>355</v>
      </c>
      <c r="G148" s="834"/>
      <c r="H148" s="960"/>
      <c r="I148" s="819"/>
      <c r="J148" s="819"/>
      <c r="K148" s="1014"/>
      <c r="L148" s="1213"/>
      <c r="M148" s="1014"/>
      <c r="N148" s="817"/>
      <c r="O148" s="1143"/>
      <c r="P148" s="824"/>
      <c r="Q148" s="828"/>
      <c r="R148" s="860"/>
      <c r="S148" s="815"/>
      <c r="T148" s="831"/>
      <c r="U148" s="902"/>
      <c r="V148" s="1036"/>
      <c r="W148" s="1157"/>
      <c r="X148" s="790"/>
      <c r="Y148" s="1030"/>
      <c r="Z148" s="928"/>
      <c r="AA148" s="928"/>
      <c r="AB148" s="928"/>
      <c r="AC148" s="930"/>
      <c r="AD148" s="930"/>
      <c r="AE148" s="928"/>
      <c r="AF148" s="928"/>
      <c r="AG148" s="140"/>
      <c r="AH148" s="143"/>
      <c r="AI148" s="140"/>
      <c r="AJ148" s="143"/>
      <c r="AK148" s="922"/>
      <c r="AL148" s="922"/>
      <c r="AM148" s="140"/>
    </row>
    <row r="149" spans="1:39" ht="33" customHeight="1" thickBot="1" x14ac:dyDescent="0.25">
      <c r="A149" s="806"/>
      <c r="B149" s="809"/>
      <c r="C149" s="1256"/>
      <c r="D149" s="809"/>
      <c r="E149" s="795"/>
      <c r="F149" s="1017"/>
      <c r="G149" s="832"/>
      <c r="H149" s="961"/>
      <c r="I149" s="1080"/>
      <c r="J149" s="1080"/>
      <c r="K149" s="1015"/>
      <c r="L149" s="1214"/>
      <c r="M149" s="1015"/>
      <c r="N149" s="818"/>
      <c r="O149" s="1144"/>
      <c r="P149" s="825"/>
      <c r="Q149" s="827"/>
      <c r="R149" s="859"/>
      <c r="S149" s="895"/>
      <c r="T149" s="1060"/>
      <c r="U149" s="856"/>
      <c r="V149" s="854"/>
      <c r="W149" s="1158"/>
      <c r="X149" s="791"/>
      <c r="Y149" s="1058"/>
      <c r="Z149" s="1003"/>
      <c r="AA149" s="1003"/>
      <c r="AB149" s="1003"/>
      <c r="AC149" s="1004"/>
      <c r="AD149" s="1004"/>
      <c r="AE149" s="1003"/>
      <c r="AF149" s="1003"/>
      <c r="AG149" s="141"/>
      <c r="AH149" s="144"/>
      <c r="AI149" s="141"/>
      <c r="AJ149" s="144"/>
      <c r="AK149" s="943"/>
      <c r="AL149" s="943"/>
      <c r="AM149" s="141"/>
    </row>
    <row r="150" spans="1:39" ht="33" customHeight="1" x14ac:dyDescent="0.2">
      <c r="A150" s="806"/>
      <c r="B150" s="809"/>
      <c r="C150" s="1254">
        <v>28</v>
      </c>
      <c r="D150" s="809"/>
      <c r="E150" s="803" t="s">
        <v>157</v>
      </c>
      <c r="F150" s="623" t="s">
        <v>276</v>
      </c>
      <c r="G150" s="812" t="s">
        <v>358</v>
      </c>
      <c r="H150" s="623" t="s">
        <v>341</v>
      </c>
      <c r="I150" s="819" t="s">
        <v>47</v>
      </c>
      <c r="J150" s="630"/>
      <c r="K150" s="647"/>
      <c r="L150" s="668"/>
      <c r="M150" s="647"/>
      <c r="N150" s="816" t="str">
        <f t="shared" ref="N150" si="0">$N$135</f>
        <v>BAJA</v>
      </c>
      <c r="O150" s="822" t="s">
        <v>919</v>
      </c>
      <c r="P150" s="824" t="s">
        <v>106</v>
      </c>
      <c r="Q150" s="826" t="s">
        <v>47</v>
      </c>
      <c r="R150" s="826" t="s">
        <v>114</v>
      </c>
      <c r="S150" s="814" t="s">
        <v>10</v>
      </c>
      <c r="T150" s="831" t="s">
        <v>894</v>
      </c>
      <c r="U150" s="855" t="s">
        <v>895</v>
      </c>
      <c r="V150" s="857" t="s">
        <v>920</v>
      </c>
      <c r="W150" s="906" t="s">
        <v>702</v>
      </c>
      <c r="X150" s="789" t="s">
        <v>898</v>
      </c>
      <c r="Y150" s="594"/>
      <c r="Z150" s="591"/>
      <c r="AA150" s="591"/>
      <c r="AB150" s="591"/>
      <c r="AC150" s="594"/>
      <c r="AD150" s="590"/>
      <c r="AE150" s="591"/>
      <c r="AF150" s="615"/>
      <c r="AG150" s="202"/>
      <c r="AH150" s="201"/>
      <c r="AI150" s="202"/>
      <c r="AJ150" s="201"/>
      <c r="AK150" s="589"/>
      <c r="AL150" s="589"/>
      <c r="AM150" s="202"/>
    </row>
    <row r="151" spans="1:39" ht="33" customHeight="1" x14ac:dyDescent="0.2">
      <c r="A151" s="806"/>
      <c r="B151" s="809"/>
      <c r="C151" s="1255"/>
      <c r="D151" s="809"/>
      <c r="E151" s="794"/>
      <c r="F151" s="229" t="s">
        <v>343</v>
      </c>
      <c r="G151" s="812"/>
      <c r="H151" s="814" t="s">
        <v>357</v>
      </c>
      <c r="I151" s="820"/>
      <c r="J151" s="630"/>
      <c r="K151" s="647"/>
      <c r="L151" s="668"/>
      <c r="M151" s="647"/>
      <c r="N151" s="817"/>
      <c r="O151" s="822"/>
      <c r="P151" s="824"/>
      <c r="Q151" s="827"/>
      <c r="R151" s="827"/>
      <c r="S151" s="815"/>
      <c r="T151" s="831"/>
      <c r="U151" s="902"/>
      <c r="V151" s="834"/>
      <c r="W151" s="1037"/>
      <c r="X151" s="790"/>
      <c r="Y151" s="594"/>
      <c r="Z151" s="591"/>
      <c r="AA151" s="591"/>
      <c r="AB151" s="591"/>
      <c r="AC151" s="594"/>
      <c r="AD151" s="590"/>
      <c r="AE151" s="591"/>
      <c r="AF151" s="615"/>
      <c r="AG151" s="202"/>
      <c r="AH151" s="201"/>
      <c r="AI151" s="202"/>
      <c r="AJ151" s="201"/>
      <c r="AK151" s="589"/>
      <c r="AL151" s="589"/>
      <c r="AM151" s="202"/>
    </row>
    <row r="152" spans="1:39" ht="33" customHeight="1" x14ac:dyDescent="0.2">
      <c r="A152" s="806"/>
      <c r="B152" s="809"/>
      <c r="C152" s="1255"/>
      <c r="D152" s="809"/>
      <c r="E152" s="794"/>
      <c r="F152" s="229" t="s">
        <v>345</v>
      </c>
      <c r="G152" s="812"/>
      <c r="H152" s="815"/>
      <c r="I152" s="820"/>
      <c r="J152" s="630" t="s">
        <v>114</v>
      </c>
      <c r="K152" s="647"/>
      <c r="L152" s="668"/>
      <c r="M152" s="647"/>
      <c r="N152" s="817"/>
      <c r="O152" s="822"/>
      <c r="P152" s="824"/>
      <c r="Q152" s="827"/>
      <c r="R152" s="827"/>
      <c r="S152" s="815"/>
      <c r="T152" s="831"/>
      <c r="U152" s="902"/>
      <c r="V152" s="832"/>
      <c r="W152" s="1037"/>
      <c r="X152" s="791"/>
      <c r="Y152" s="594"/>
      <c r="Z152" s="591"/>
      <c r="AA152" s="591"/>
      <c r="AB152" s="591"/>
      <c r="AC152" s="594"/>
      <c r="AD152" s="590"/>
      <c r="AE152" s="591"/>
      <c r="AF152" s="615"/>
      <c r="AG152" s="202"/>
      <c r="AH152" s="201"/>
      <c r="AI152" s="202"/>
      <c r="AJ152" s="201"/>
      <c r="AK152" s="589"/>
      <c r="AL152" s="589"/>
      <c r="AM152" s="202"/>
    </row>
    <row r="153" spans="1:39" ht="33" customHeight="1" x14ac:dyDescent="0.2">
      <c r="A153" s="806"/>
      <c r="B153" s="809"/>
      <c r="C153" s="1255"/>
      <c r="D153" s="809"/>
      <c r="E153" s="794"/>
      <c r="F153" s="229" t="s">
        <v>346</v>
      </c>
      <c r="G153" s="812"/>
      <c r="H153" s="815"/>
      <c r="I153" s="820"/>
      <c r="J153" s="630"/>
      <c r="K153" s="647"/>
      <c r="L153" s="668"/>
      <c r="M153" s="647"/>
      <c r="N153" s="817"/>
      <c r="O153" s="822"/>
      <c r="P153" s="824"/>
      <c r="Q153" s="828"/>
      <c r="R153" s="828"/>
      <c r="S153" s="815"/>
      <c r="T153" s="831"/>
      <c r="U153" s="902" t="s">
        <v>896</v>
      </c>
      <c r="V153" s="857" t="s">
        <v>681</v>
      </c>
      <c r="W153" s="1037"/>
      <c r="X153" s="790" t="s">
        <v>693</v>
      </c>
      <c r="Y153" s="594"/>
      <c r="Z153" s="591"/>
      <c r="AA153" s="591"/>
      <c r="AB153" s="591"/>
      <c r="AC153" s="594"/>
      <c r="AD153" s="590"/>
      <c r="AE153" s="591"/>
      <c r="AF153" s="615"/>
      <c r="AG153" s="202"/>
      <c r="AH153" s="201"/>
      <c r="AI153" s="202"/>
      <c r="AJ153" s="201"/>
      <c r="AK153" s="589"/>
      <c r="AL153" s="589"/>
      <c r="AM153" s="202"/>
    </row>
    <row r="154" spans="1:39" ht="33" customHeight="1" thickBot="1" x14ac:dyDescent="0.25">
      <c r="A154" s="807"/>
      <c r="B154" s="810"/>
      <c r="C154" s="1497"/>
      <c r="D154" s="810"/>
      <c r="E154" s="804"/>
      <c r="F154" s="622" t="s">
        <v>347</v>
      </c>
      <c r="G154" s="813"/>
      <c r="H154" s="815"/>
      <c r="I154" s="821"/>
      <c r="J154" s="630"/>
      <c r="K154" s="647"/>
      <c r="L154" s="668"/>
      <c r="M154" s="647"/>
      <c r="N154" s="818"/>
      <c r="O154" s="823"/>
      <c r="P154" s="825"/>
      <c r="Q154" s="828"/>
      <c r="R154" s="829"/>
      <c r="S154" s="830"/>
      <c r="T154" s="831"/>
      <c r="U154" s="1039"/>
      <c r="V154" s="1040"/>
      <c r="W154" s="1038"/>
      <c r="X154" s="792"/>
      <c r="Y154" s="594"/>
      <c r="Z154" s="591"/>
      <c r="AA154" s="591"/>
      <c r="AB154" s="591"/>
      <c r="AC154" s="594"/>
      <c r="AD154" s="590"/>
      <c r="AE154" s="591"/>
      <c r="AF154" s="615"/>
      <c r="AG154" s="202"/>
      <c r="AH154" s="201"/>
      <c r="AI154" s="202"/>
      <c r="AJ154" s="201"/>
      <c r="AK154" s="589"/>
      <c r="AL154" s="589"/>
      <c r="AM154" s="202"/>
    </row>
    <row r="155" spans="1:39" ht="90" customHeight="1" x14ac:dyDescent="0.2">
      <c r="A155" s="1197" t="s">
        <v>183</v>
      </c>
      <c r="B155" s="793" t="s">
        <v>756</v>
      </c>
      <c r="C155" s="1496">
        <v>29</v>
      </c>
      <c r="D155" s="808" t="s">
        <v>163</v>
      </c>
      <c r="E155" s="305" t="str">
        <f>'[15]MAPA DE RIESGOS '!E16</f>
        <v>PROCESOS/PROCEDIMIENTOS</v>
      </c>
      <c r="F155" s="662" t="str">
        <f>'[15]MAPA DE RIESGOS '!F16</f>
        <v>Voluntad del servidor público de beneficiar a un tercero o a si mismo</v>
      </c>
      <c r="G155" s="1097" t="s">
        <v>704</v>
      </c>
      <c r="H155" s="227" t="str">
        <f>'[15]MAPA DE RIESGOS '!H16</f>
        <v>Investigaciones y sanciones disciplinarias</v>
      </c>
      <c r="I155" s="1062" t="str">
        <f>'[15]MAPA DE RIESGOS '!I16</f>
        <v>RARA VEZ (1)</v>
      </c>
      <c r="J155" s="1062" t="str">
        <f>'[15]MAPA DE RIESGOS '!J16</f>
        <v>MODERADO (5)</v>
      </c>
      <c r="K155" s="1010">
        <f>'[15]MAPA DE RIESGOS '!K16</f>
        <v>1</v>
      </c>
      <c r="L155" s="1055">
        <f>'[15]MAPA DE RIESGOS '!L16</f>
        <v>1</v>
      </c>
      <c r="M155" s="1010">
        <f>'[15]MAPA DE RIESGOS '!M16</f>
        <v>11</v>
      </c>
      <c r="N155" s="1145" t="str">
        <f>'[15]MAPA DE RIESGOS '!N16</f>
        <v>BAJA</v>
      </c>
      <c r="O155" s="255" t="str">
        <f>'[15]MAPA DE RIESGOS '!O16</f>
        <v xml:space="preserve">Revisión de documentos soportes </v>
      </c>
      <c r="P155" s="793" t="str">
        <f>'[15]MAPA DE RIESGOS '!P16</f>
        <v>PREVENTIVO</v>
      </c>
      <c r="Q155" s="1062" t="str">
        <f>'[15]MAPA DE RIESGOS '!Q16</f>
        <v>RARA VEZ (1)</v>
      </c>
      <c r="R155" s="1107" t="str">
        <f>'[15]MAPA DE RIESGOS '!R16</f>
        <v>MODERADO (5)</v>
      </c>
      <c r="S155" s="1052" t="str">
        <f>'[15]MAPA DE RIESGOS '!S16</f>
        <v>BAJA</v>
      </c>
      <c r="T155" s="796" t="str">
        <f>'[15]MAPA DE RIESGOS '!T16</f>
        <v>Semestral</v>
      </c>
      <c r="U155" s="662" t="str">
        <f>'[15]MAPA DE RIESGOS '!U16</f>
        <v>Profesional revisa el cumplimiento total de los requisitos normativos y organizacionales para el respectivo reconocimiento u otorgamiento de beneficio</v>
      </c>
      <c r="V155" s="678" t="str">
        <f>'[15]MAPA DE RIESGOS '!V16</f>
        <v>Visto bueno sobre reconocimiento u otorgamiento por parte del revisor</v>
      </c>
      <c r="W155" s="1046" t="str">
        <f>'[15]MAPA DE RIESGOS '!W16</f>
        <v>DIRECCIÓN ADMINISTRATIVA Y FINANCIREA / SUBDIRECCIÓN ADMINISTRATIVA</v>
      </c>
      <c r="X155" s="256" t="s">
        <v>360</v>
      </c>
      <c r="Y155" s="734"/>
      <c r="Z155" s="293"/>
      <c r="AA155" s="972"/>
      <c r="AB155" s="256"/>
      <c r="AC155" s="338"/>
      <c r="AD155" s="293"/>
      <c r="AE155" s="1018"/>
      <c r="AF155" s="339"/>
      <c r="AG155" s="139"/>
      <c r="AH155" s="142"/>
      <c r="AI155" s="139"/>
      <c r="AJ155" s="142"/>
      <c r="AK155" s="933"/>
      <c r="AL155" s="937"/>
      <c r="AM155" s="139"/>
    </row>
    <row r="156" spans="1:39" ht="63" customHeight="1" x14ac:dyDescent="0.2">
      <c r="A156" s="1198"/>
      <c r="B156" s="794"/>
      <c r="C156" s="1204"/>
      <c r="D156" s="809"/>
      <c r="E156" s="803" t="str">
        <f>'[15]MAPA DE RIESGOS '!E17</f>
        <v>PROCESOS/PROCEDIMIENTOS</v>
      </c>
      <c r="F156" s="811" t="str">
        <f>'[15]MAPA DE RIESGOS '!F17</f>
        <v>Omisión del debido proceso</v>
      </c>
      <c r="G156" s="1098"/>
      <c r="H156" s="228" t="str">
        <f>'[15]MAPA DE RIESGOS '!H17</f>
        <v xml:space="preserve">Reprocesos y desgaste administrativo  </v>
      </c>
      <c r="I156" s="889"/>
      <c r="J156" s="889"/>
      <c r="K156" s="1011"/>
      <c r="L156" s="1056"/>
      <c r="M156" s="1011"/>
      <c r="N156" s="1146"/>
      <c r="O156" s="842" t="str">
        <f>'[15]MAPA DE RIESGOS '!O17</f>
        <v>Publicación de resultados de proceso de otorgamiento</v>
      </c>
      <c r="P156" s="794"/>
      <c r="Q156" s="889"/>
      <c r="R156" s="1108"/>
      <c r="S156" s="1053"/>
      <c r="T156" s="797"/>
      <c r="U156" s="811" t="str">
        <f>'[15]MAPA DE RIESGOS '!U17</f>
        <v>Publicación en la intranet y/o por correo electrónico del proceso de otorgamiento de incentivo y sus resultados</v>
      </c>
      <c r="V156" s="900" t="str">
        <f>'[15]MAPA DE RIESGOS '!V17</f>
        <v>Visto bueno sobre reconocimiento u otorgamiento por parte del revisor</v>
      </c>
      <c r="W156" s="1047"/>
      <c r="X156" s="1049" t="s">
        <v>361</v>
      </c>
      <c r="Y156" s="1393"/>
      <c r="Z156" s="930"/>
      <c r="AA156" s="930"/>
      <c r="AB156" s="1049"/>
      <c r="AC156" s="1019"/>
      <c r="AD156" s="930"/>
      <c r="AE156" s="935"/>
      <c r="AF156" s="789"/>
      <c r="AG156" s="140"/>
      <c r="AH156" s="143"/>
      <c r="AI156" s="140"/>
      <c r="AJ156" s="143"/>
      <c r="AK156" s="913"/>
      <c r="AL156" s="922"/>
      <c r="AM156" s="140"/>
    </row>
    <row r="157" spans="1:39" ht="71.25" customHeight="1" thickBot="1" x14ac:dyDescent="0.25">
      <c r="A157" s="1198"/>
      <c r="B157" s="794"/>
      <c r="C157" s="1205"/>
      <c r="D157" s="809"/>
      <c r="E157" s="795"/>
      <c r="F157" s="911"/>
      <c r="G157" s="1099"/>
      <c r="H157" s="663" t="str">
        <f>'[15]MAPA DE RIESGOS '!H18</f>
        <v>Afectación del clima laboral</v>
      </c>
      <c r="I157" s="889"/>
      <c r="J157" s="889"/>
      <c r="K157" s="1012"/>
      <c r="L157" s="1057"/>
      <c r="M157" s="1012"/>
      <c r="N157" s="1147"/>
      <c r="O157" s="844"/>
      <c r="P157" s="795"/>
      <c r="Q157" s="889"/>
      <c r="R157" s="1108"/>
      <c r="S157" s="1054"/>
      <c r="T157" s="798"/>
      <c r="U157" s="911"/>
      <c r="V157" s="898"/>
      <c r="W157" s="1048"/>
      <c r="X157" s="1050"/>
      <c r="Y157" s="1400"/>
      <c r="Z157" s="931"/>
      <c r="AA157" s="931"/>
      <c r="AB157" s="1050"/>
      <c r="AC157" s="1020"/>
      <c r="AD157" s="931"/>
      <c r="AE157" s="936"/>
      <c r="AF157" s="791"/>
      <c r="AG157" s="140"/>
      <c r="AH157" s="143"/>
      <c r="AI157" s="140"/>
      <c r="AJ157" s="143"/>
      <c r="AK157" s="914"/>
      <c r="AL157" s="923"/>
      <c r="AM157" s="140"/>
    </row>
    <row r="158" spans="1:39" ht="119.25" customHeight="1" x14ac:dyDescent="0.2">
      <c r="A158" s="1198"/>
      <c r="B158" s="794"/>
      <c r="C158" s="1204">
        <v>30</v>
      </c>
      <c r="D158" s="808" t="s">
        <v>163</v>
      </c>
      <c r="E158" s="621" t="s">
        <v>157</v>
      </c>
      <c r="F158" s="618" t="s">
        <v>362</v>
      </c>
      <c r="G158" s="834" t="s">
        <v>921</v>
      </c>
      <c r="H158" s="618" t="s">
        <v>363</v>
      </c>
      <c r="I158" s="1215" t="s">
        <v>12</v>
      </c>
      <c r="J158" s="888" t="s">
        <v>114</v>
      </c>
      <c r="K158" s="893">
        <f>VLOOKUP(I158,'[6]MATRIZ CALIFICACIÓN'!$B$10:$C$14,2,0)</f>
        <v>2</v>
      </c>
      <c r="L158" s="909">
        <f>HLOOKUP(J158,'[6]MATRIZ CALIFICACIÓN'!$D$8:$F$9,2,0)</f>
        <v>2</v>
      </c>
      <c r="M158" s="893">
        <f>VALUE(CONCATENATE(K158,L158))</f>
        <v>22</v>
      </c>
      <c r="N158" s="817" t="str">
        <f>VLOOKUP(M158,'[15]MATRIZ CALIFICACIÓN'!$D$27:$E$69,2,0)</f>
        <v>MODERADA</v>
      </c>
      <c r="O158" s="334" t="s">
        <v>650</v>
      </c>
      <c r="P158" s="824" t="s">
        <v>106</v>
      </c>
      <c r="Q158" s="826" t="s">
        <v>47</v>
      </c>
      <c r="R158" s="1061" t="s">
        <v>113</v>
      </c>
      <c r="S158" s="815" t="s">
        <v>10</v>
      </c>
      <c r="T158" s="799" t="s">
        <v>364</v>
      </c>
      <c r="U158" s="623" t="s">
        <v>656</v>
      </c>
      <c r="V158" s="300" t="s">
        <v>660</v>
      </c>
      <c r="W158" s="903" t="s">
        <v>365</v>
      </c>
      <c r="X158" s="633" t="s">
        <v>664</v>
      </c>
      <c r="Y158" s="648"/>
      <c r="Z158" s="335"/>
      <c r="AA158" s="790"/>
      <c r="AB158" s="287"/>
      <c r="AC158" s="336"/>
      <c r="AD158" s="335"/>
      <c r="AE158" s="790"/>
      <c r="AF158" s="337"/>
      <c r="AG158" s="174"/>
      <c r="AH158" s="145"/>
      <c r="AI158" s="174"/>
      <c r="AJ158" s="145"/>
      <c r="AK158" s="913"/>
      <c r="AL158" s="913"/>
      <c r="AM158" s="174"/>
    </row>
    <row r="159" spans="1:39" ht="68.25" customHeight="1" x14ac:dyDescent="0.2">
      <c r="A159" s="1198"/>
      <c r="B159" s="794"/>
      <c r="C159" s="1204"/>
      <c r="D159" s="809"/>
      <c r="E159" s="621" t="s">
        <v>157</v>
      </c>
      <c r="F159" s="632" t="s">
        <v>646</v>
      </c>
      <c r="G159" s="834"/>
      <c r="H159" s="632" t="s">
        <v>648</v>
      </c>
      <c r="I159" s="1108"/>
      <c r="J159" s="889"/>
      <c r="K159" s="893"/>
      <c r="L159" s="909"/>
      <c r="M159" s="893"/>
      <c r="N159" s="817"/>
      <c r="O159" s="258" t="s">
        <v>651</v>
      </c>
      <c r="P159" s="824"/>
      <c r="Q159" s="827"/>
      <c r="R159" s="859"/>
      <c r="S159" s="815"/>
      <c r="T159" s="800"/>
      <c r="U159" s="229" t="s">
        <v>657</v>
      </c>
      <c r="V159" s="254" t="s">
        <v>661</v>
      </c>
      <c r="W159" s="903"/>
      <c r="X159" s="635" t="s">
        <v>665</v>
      </c>
      <c r="Y159" s="282"/>
      <c r="Z159" s="260"/>
      <c r="AA159" s="790"/>
      <c r="AB159" s="283"/>
      <c r="AC159" s="282"/>
      <c r="AD159" s="260"/>
      <c r="AE159" s="790"/>
      <c r="AF159" s="257"/>
      <c r="AG159" s="140"/>
      <c r="AH159" s="143"/>
      <c r="AI159" s="140"/>
      <c r="AJ159" s="143"/>
      <c r="AK159" s="913"/>
      <c r="AL159" s="913"/>
      <c r="AM159" s="140"/>
    </row>
    <row r="160" spans="1:39" ht="48" customHeight="1" x14ac:dyDescent="0.2">
      <c r="A160" s="1198"/>
      <c r="B160" s="794"/>
      <c r="C160" s="1204"/>
      <c r="D160" s="809"/>
      <c r="E160" s="794" t="s">
        <v>158</v>
      </c>
      <c r="F160" s="902" t="s">
        <v>647</v>
      </c>
      <c r="G160" s="834"/>
      <c r="H160" s="855" t="s">
        <v>649</v>
      </c>
      <c r="I160" s="1108"/>
      <c r="J160" s="889"/>
      <c r="K160" s="893"/>
      <c r="L160" s="909"/>
      <c r="M160" s="893"/>
      <c r="N160" s="817"/>
      <c r="O160" s="258" t="s">
        <v>652</v>
      </c>
      <c r="P160" s="824"/>
      <c r="Q160" s="827"/>
      <c r="R160" s="859"/>
      <c r="S160" s="815"/>
      <c r="T160" s="799" t="s">
        <v>655</v>
      </c>
      <c r="U160" s="229" t="s">
        <v>658</v>
      </c>
      <c r="V160" s="254" t="s">
        <v>662</v>
      </c>
      <c r="W160" s="903"/>
      <c r="X160" s="635" t="s">
        <v>666</v>
      </c>
      <c r="Y160" s="282"/>
      <c r="Z160" s="260"/>
      <c r="AA160" s="790"/>
      <c r="AB160" s="283"/>
      <c r="AC160" s="282"/>
      <c r="AD160" s="260"/>
      <c r="AE160" s="790"/>
      <c r="AF160" s="257"/>
      <c r="AG160" s="140"/>
      <c r="AH160" s="143"/>
      <c r="AI160" s="140"/>
      <c r="AJ160" s="143"/>
      <c r="AK160" s="913"/>
      <c r="AL160" s="913"/>
      <c r="AM160" s="140"/>
    </row>
    <row r="161" spans="1:39" ht="33" customHeight="1" x14ac:dyDescent="0.2">
      <c r="A161" s="1198"/>
      <c r="B161" s="794"/>
      <c r="C161" s="1204"/>
      <c r="D161" s="809"/>
      <c r="E161" s="794"/>
      <c r="F161" s="902"/>
      <c r="G161" s="834"/>
      <c r="H161" s="902"/>
      <c r="I161" s="1109"/>
      <c r="J161" s="901"/>
      <c r="K161" s="893"/>
      <c r="L161" s="909"/>
      <c r="M161" s="893"/>
      <c r="N161" s="817"/>
      <c r="O161" s="258" t="s">
        <v>653</v>
      </c>
      <c r="P161" s="824"/>
      <c r="Q161" s="828"/>
      <c r="R161" s="860"/>
      <c r="S161" s="815"/>
      <c r="T161" s="801"/>
      <c r="U161" s="814" t="s">
        <v>659</v>
      </c>
      <c r="V161" s="971" t="s">
        <v>663</v>
      </c>
      <c r="W161" s="903"/>
      <c r="X161" s="789" t="s">
        <v>360</v>
      </c>
      <c r="Y161" s="1019"/>
      <c r="Z161" s="1043"/>
      <c r="AA161" s="790"/>
      <c r="AB161" s="789"/>
      <c r="AC161" s="1019"/>
      <c r="AD161" s="1043"/>
      <c r="AE161" s="790"/>
      <c r="AF161" s="789"/>
      <c r="AG161" s="140"/>
      <c r="AH161" s="143"/>
      <c r="AI161" s="140"/>
      <c r="AJ161" s="143"/>
      <c r="AK161" s="913"/>
      <c r="AL161" s="913"/>
      <c r="AM161" s="140"/>
    </row>
    <row r="162" spans="1:39" ht="45" customHeight="1" thickBot="1" x14ac:dyDescent="0.25">
      <c r="A162" s="1199"/>
      <c r="B162" s="804"/>
      <c r="C162" s="1204"/>
      <c r="D162" s="810"/>
      <c r="E162" s="804"/>
      <c r="F162" s="1039"/>
      <c r="G162" s="834"/>
      <c r="H162" s="1039"/>
      <c r="I162" s="1109"/>
      <c r="J162" s="901"/>
      <c r="K162" s="893"/>
      <c r="L162" s="909"/>
      <c r="M162" s="893"/>
      <c r="N162" s="817"/>
      <c r="O162" s="259" t="s">
        <v>654</v>
      </c>
      <c r="P162" s="824"/>
      <c r="Q162" s="828"/>
      <c r="R162" s="860"/>
      <c r="S162" s="815"/>
      <c r="T162" s="802"/>
      <c r="U162" s="830"/>
      <c r="V162" s="866"/>
      <c r="W162" s="1051"/>
      <c r="X162" s="790"/>
      <c r="Y162" s="1042"/>
      <c r="Z162" s="1044"/>
      <c r="AA162" s="792"/>
      <c r="AB162" s="792"/>
      <c r="AC162" s="1042"/>
      <c r="AD162" s="1044"/>
      <c r="AE162" s="792"/>
      <c r="AF162" s="792"/>
      <c r="AG162" s="141"/>
      <c r="AH162" s="144"/>
      <c r="AI162" s="141"/>
      <c r="AJ162" s="144"/>
      <c r="AK162" s="915"/>
      <c r="AL162" s="915"/>
      <c r="AM162" s="141"/>
    </row>
    <row r="163" spans="1:39" ht="124.5" customHeight="1" x14ac:dyDescent="0.2">
      <c r="A163" s="1197" t="s">
        <v>184</v>
      </c>
      <c r="B163" s="793" t="s">
        <v>709</v>
      </c>
      <c r="C163" s="1100">
        <v>31</v>
      </c>
      <c r="D163" s="808" t="s">
        <v>164</v>
      </c>
      <c r="E163" s="793" t="s">
        <v>157</v>
      </c>
      <c r="F163" s="662" t="s">
        <v>357</v>
      </c>
      <c r="G163" s="1097" t="s">
        <v>757</v>
      </c>
      <c r="H163" s="198" t="s">
        <v>366</v>
      </c>
      <c r="I163" s="1062" t="s">
        <v>47</v>
      </c>
      <c r="J163" s="1062" t="s">
        <v>113</v>
      </c>
      <c r="K163" s="1141">
        <v>1</v>
      </c>
      <c r="L163" s="1210">
        <f>HLOOKUP(J163,'[6]MATRIZ CALIFICACIÓN'!$D$8:$F$9,2,0)</f>
        <v>1</v>
      </c>
      <c r="M163" s="1141">
        <f>VALUE(CONCATENATE(K163,L163))</f>
        <v>11</v>
      </c>
      <c r="N163" s="1139" t="s">
        <v>10</v>
      </c>
      <c r="O163" s="186" t="s">
        <v>922</v>
      </c>
      <c r="P163" s="793" t="s">
        <v>106</v>
      </c>
      <c r="Q163" s="1062" t="s">
        <v>47</v>
      </c>
      <c r="R163" s="1107" t="s">
        <v>113</v>
      </c>
      <c r="S163" s="1110" t="s">
        <v>10</v>
      </c>
      <c r="T163" s="706" t="s">
        <v>923</v>
      </c>
      <c r="U163" s="632" t="s">
        <v>550</v>
      </c>
      <c r="V163" s="217" t="s">
        <v>551</v>
      </c>
      <c r="W163" s="666" t="s">
        <v>498</v>
      </c>
      <c r="X163" s="593" t="s">
        <v>552</v>
      </c>
      <c r="Y163" s="735"/>
      <c r="Z163" s="293"/>
      <c r="AA163" s="295"/>
      <c r="AB163" s="293"/>
      <c r="AC163" s="440"/>
      <c r="AD163" s="293"/>
      <c r="AE163" s="224"/>
      <c r="AF163" s="293"/>
      <c r="AG163" s="132"/>
      <c r="AH163" s="136"/>
      <c r="AI163" s="132"/>
      <c r="AJ163" s="136"/>
      <c r="AK163" s="916"/>
      <c r="AL163" s="916"/>
      <c r="AM163" s="139"/>
    </row>
    <row r="164" spans="1:39" ht="43.5" customHeight="1" x14ac:dyDescent="0.2">
      <c r="A164" s="1198"/>
      <c r="B164" s="794"/>
      <c r="C164" s="1101"/>
      <c r="D164" s="809"/>
      <c r="E164" s="795"/>
      <c r="F164" s="663" t="s">
        <v>396</v>
      </c>
      <c r="G164" s="1098"/>
      <c r="H164" s="197" t="s">
        <v>547</v>
      </c>
      <c r="I164" s="889"/>
      <c r="J164" s="889"/>
      <c r="K164" s="1105"/>
      <c r="L164" s="1208"/>
      <c r="M164" s="1105"/>
      <c r="N164" s="970"/>
      <c r="O164" s="1049" t="s">
        <v>549</v>
      </c>
      <c r="P164" s="794"/>
      <c r="Q164" s="889"/>
      <c r="R164" s="1108"/>
      <c r="S164" s="962"/>
      <c r="T164" s="839" t="s">
        <v>923</v>
      </c>
      <c r="U164" s="855" t="s">
        <v>553</v>
      </c>
      <c r="V164" s="857" t="s">
        <v>551</v>
      </c>
      <c r="W164" s="965" t="s">
        <v>498</v>
      </c>
      <c r="X164" s="855" t="s">
        <v>554</v>
      </c>
      <c r="Y164" s="1399"/>
      <c r="Z164" s="1154"/>
      <c r="AA164" s="1154"/>
      <c r="AB164" s="1154"/>
      <c r="AC164" s="1154"/>
      <c r="AD164" s="855"/>
      <c r="AE164" s="855"/>
      <c r="AF164" s="1154"/>
      <c r="AG164" s="133"/>
      <c r="AH164" s="131"/>
      <c r="AI164" s="133"/>
      <c r="AJ164" s="131"/>
      <c r="AK164" s="917"/>
      <c r="AL164" s="917"/>
      <c r="AM164" s="140"/>
    </row>
    <row r="165" spans="1:39" ht="21" customHeight="1" x14ac:dyDescent="0.2">
      <c r="A165" s="1198"/>
      <c r="B165" s="794"/>
      <c r="C165" s="1101"/>
      <c r="D165" s="809"/>
      <c r="E165" s="803" t="s">
        <v>158</v>
      </c>
      <c r="F165" s="663" t="s">
        <v>405</v>
      </c>
      <c r="G165" s="1098"/>
      <c r="H165" s="1103" t="s">
        <v>274</v>
      </c>
      <c r="I165" s="889"/>
      <c r="J165" s="889"/>
      <c r="K165" s="1105"/>
      <c r="L165" s="1208"/>
      <c r="M165" s="1105"/>
      <c r="N165" s="970"/>
      <c r="O165" s="1153"/>
      <c r="P165" s="794"/>
      <c r="Q165" s="889"/>
      <c r="R165" s="1108"/>
      <c r="S165" s="962"/>
      <c r="T165" s="840"/>
      <c r="U165" s="902"/>
      <c r="V165" s="834"/>
      <c r="W165" s="831"/>
      <c r="X165" s="902"/>
      <c r="Y165" s="1399"/>
      <c r="Z165" s="1154"/>
      <c r="AA165" s="1154"/>
      <c r="AB165" s="1154"/>
      <c r="AC165" s="1154"/>
      <c r="AD165" s="902"/>
      <c r="AE165" s="902"/>
      <c r="AF165" s="1154"/>
      <c r="AG165" s="133"/>
      <c r="AH165" s="131"/>
      <c r="AI165" s="133"/>
      <c r="AJ165" s="131"/>
      <c r="AK165" s="917"/>
      <c r="AL165" s="917"/>
      <c r="AM165" s="140"/>
    </row>
    <row r="166" spans="1:39" ht="12.75" customHeight="1" thickBot="1" x14ac:dyDescent="0.25">
      <c r="A166" s="1198"/>
      <c r="B166" s="794"/>
      <c r="C166" s="1101"/>
      <c r="D166" s="809"/>
      <c r="E166" s="794"/>
      <c r="F166" s="811" t="s">
        <v>428</v>
      </c>
      <c r="G166" s="1098"/>
      <c r="H166" s="797"/>
      <c r="I166" s="901"/>
      <c r="J166" s="901"/>
      <c r="K166" s="1105"/>
      <c r="L166" s="1208"/>
      <c r="M166" s="1105"/>
      <c r="N166" s="970"/>
      <c r="O166" s="1153"/>
      <c r="P166" s="794"/>
      <c r="Q166" s="901"/>
      <c r="R166" s="1109"/>
      <c r="S166" s="962"/>
      <c r="T166" s="840"/>
      <c r="U166" s="902"/>
      <c r="V166" s="834"/>
      <c r="W166" s="831"/>
      <c r="X166" s="902"/>
      <c r="Y166" s="1399"/>
      <c r="Z166" s="1154"/>
      <c r="AA166" s="1154"/>
      <c r="AB166" s="1154"/>
      <c r="AC166" s="1154"/>
      <c r="AD166" s="902"/>
      <c r="AE166" s="902"/>
      <c r="AF166" s="1154"/>
      <c r="AG166" s="133"/>
      <c r="AH166" s="131"/>
      <c r="AI166" s="133"/>
      <c r="AJ166" s="131"/>
      <c r="AK166" s="917"/>
      <c r="AL166" s="917"/>
      <c r="AM166" s="140"/>
    </row>
    <row r="167" spans="1:39" ht="13.5" customHeight="1" x14ac:dyDescent="0.2">
      <c r="A167" s="1198"/>
      <c r="B167" s="794"/>
      <c r="C167" s="1102"/>
      <c r="D167" s="911"/>
      <c r="E167" s="795"/>
      <c r="F167" s="911"/>
      <c r="G167" s="1099"/>
      <c r="H167" s="798"/>
      <c r="I167" s="889"/>
      <c r="J167" s="889"/>
      <c r="K167" s="1142"/>
      <c r="L167" s="1211"/>
      <c r="M167" s="1142"/>
      <c r="N167" s="1140"/>
      <c r="O167" s="1050"/>
      <c r="P167" s="795"/>
      <c r="Q167" s="889"/>
      <c r="R167" s="1108"/>
      <c r="S167" s="1111"/>
      <c r="T167" s="841"/>
      <c r="U167" s="856"/>
      <c r="V167" s="832"/>
      <c r="W167" s="1060"/>
      <c r="X167" s="856"/>
      <c r="Y167" s="1302"/>
      <c r="Z167" s="1155"/>
      <c r="AA167" s="1155"/>
      <c r="AB167" s="1155"/>
      <c r="AC167" s="1155"/>
      <c r="AD167" s="856"/>
      <c r="AE167" s="856"/>
      <c r="AF167" s="1155"/>
      <c r="AG167" s="132"/>
      <c r="AH167" s="136"/>
      <c r="AI167" s="132"/>
      <c r="AJ167" s="136"/>
      <c r="AK167" s="918"/>
      <c r="AL167" s="918"/>
      <c r="AM167" s="174"/>
    </row>
    <row r="168" spans="1:39" ht="140.25" customHeight="1" x14ac:dyDescent="0.2">
      <c r="A168" s="1198"/>
      <c r="B168" s="794"/>
      <c r="C168" s="1101">
        <v>32</v>
      </c>
      <c r="D168" s="809" t="s">
        <v>163</v>
      </c>
      <c r="E168" s="794" t="s">
        <v>156</v>
      </c>
      <c r="F168" s="680" t="s">
        <v>357</v>
      </c>
      <c r="G168" s="1098" t="s">
        <v>555</v>
      </c>
      <c r="H168" s="621" t="s">
        <v>366</v>
      </c>
      <c r="I168" s="1173" t="s">
        <v>47</v>
      </c>
      <c r="J168" s="1173" t="s">
        <v>113</v>
      </c>
      <c r="K168" s="1104">
        <v>1</v>
      </c>
      <c r="L168" s="1207">
        <f>HLOOKUP(J168,'[6]MATRIZ CALIFICACIÓN'!$D$8:$F$9,2,0)</f>
        <v>1</v>
      </c>
      <c r="M168" s="1104">
        <f>VALUE(CONCATENATE(K168,L168))</f>
        <v>11</v>
      </c>
      <c r="N168" s="1206" t="str">
        <f>VLOOKUP(M168,'[15]MATRIZ CALIFICACIÓN'!$D$27:$E$69,2,0)</f>
        <v>BAJA</v>
      </c>
      <c r="O168" s="438" t="s">
        <v>556</v>
      </c>
      <c r="P168" s="803" t="s">
        <v>106</v>
      </c>
      <c r="Q168" s="803" t="s">
        <v>47</v>
      </c>
      <c r="R168" s="803" t="s">
        <v>113</v>
      </c>
      <c r="S168" s="1219" t="s">
        <v>10</v>
      </c>
      <c r="T168" s="707" t="s">
        <v>923</v>
      </c>
      <c r="U168" s="618" t="s">
        <v>559</v>
      </c>
      <c r="V168" s="636" t="s">
        <v>551</v>
      </c>
      <c r="W168" s="665" t="s">
        <v>498</v>
      </c>
      <c r="X168" s="618" t="s">
        <v>552</v>
      </c>
      <c r="Y168" s="736"/>
      <c r="Z168" s="219"/>
      <c r="AA168" s="412"/>
      <c r="AB168" s="442"/>
      <c r="AC168" s="441"/>
      <c r="AD168" s="412"/>
      <c r="AE168" s="416"/>
      <c r="AF168" s="414"/>
      <c r="AG168" s="133"/>
      <c r="AH168" s="131"/>
      <c r="AI168" s="133"/>
      <c r="AJ168" s="131"/>
      <c r="AK168" s="957"/>
      <c r="AL168" s="957"/>
      <c r="AM168" s="140"/>
    </row>
    <row r="169" spans="1:39" ht="105.75" customHeight="1" x14ac:dyDescent="0.2">
      <c r="A169" s="1198"/>
      <c r="B169" s="794"/>
      <c r="C169" s="1101"/>
      <c r="D169" s="911"/>
      <c r="E169" s="794"/>
      <c r="F169" s="646" t="s">
        <v>396</v>
      </c>
      <c r="G169" s="1098"/>
      <c r="H169" s="681" t="s">
        <v>367</v>
      </c>
      <c r="I169" s="1173"/>
      <c r="J169" s="1173"/>
      <c r="K169" s="1105"/>
      <c r="L169" s="1208"/>
      <c r="M169" s="1105"/>
      <c r="N169" s="970"/>
      <c r="O169" s="438" t="s">
        <v>557</v>
      </c>
      <c r="P169" s="794"/>
      <c r="Q169" s="794"/>
      <c r="R169" s="794"/>
      <c r="S169" s="962"/>
      <c r="T169" s="707" t="s">
        <v>923</v>
      </c>
      <c r="U169" s="632" t="s">
        <v>560</v>
      </c>
      <c r="V169" s="637" t="s">
        <v>551</v>
      </c>
      <c r="W169" s="666" t="s">
        <v>498</v>
      </c>
      <c r="X169" s="632" t="s">
        <v>552</v>
      </c>
      <c r="Y169" s="736"/>
      <c r="Z169" s="219"/>
      <c r="AA169" s="412"/>
      <c r="AB169" s="442"/>
      <c r="AC169" s="441"/>
      <c r="AD169" s="416"/>
      <c r="AE169" s="416"/>
      <c r="AF169" s="411"/>
      <c r="AG169" s="133"/>
      <c r="AH169" s="131"/>
      <c r="AI169" s="133"/>
      <c r="AJ169" s="131"/>
      <c r="AK169" s="917"/>
      <c r="AL169" s="917"/>
      <c r="AM169" s="140"/>
    </row>
    <row r="170" spans="1:39" ht="36" customHeight="1" x14ac:dyDescent="0.2">
      <c r="A170" s="1198"/>
      <c r="B170" s="794"/>
      <c r="C170" s="1101"/>
      <c r="D170" s="811" t="s">
        <v>165</v>
      </c>
      <c r="E170" s="794"/>
      <c r="F170" s="663" t="s">
        <v>405</v>
      </c>
      <c r="G170" s="1098"/>
      <c r="H170" s="803" t="s">
        <v>274</v>
      </c>
      <c r="I170" s="1173"/>
      <c r="J170" s="1173"/>
      <c r="K170" s="1105"/>
      <c r="L170" s="1208"/>
      <c r="M170" s="1105"/>
      <c r="N170" s="970"/>
      <c r="O170" s="842" t="s">
        <v>558</v>
      </c>
      <c r="P170" s="794"/>
      <c r="Q170" s="794"/>
      <c r="R170" s="794"/>
      <c r="S170" s="962"/>
      <c r="T170" s="839" t="s">
        <v>923</v>
      </c>
      <c r="U170" s="837" t="s">
        <v>924</v>
      </c>
      <c r="V170" s="857" t="s">
        <v>551</v>
      </c>
      <c r="W170" s="965" t="s">
        <v>498</v>
      </c>
      <c r="X170" s="1094" t="s">
        <v>552</v>
      </c>
      <c r="Y170" s="1304"/>
      <c r="Z170" s="927"/>
      <c r="AA170" s="927"/>
      <c r="AB170" s="927"/>
      <c r="AC170" s="1154"/>
      <c r="AD170" s="803"/>
      <c r="AE170" s="855"/>
      <c r="AF170" s="1159"/>
      <c r="AG170" s="133"/>
      <c r="AH170" s="131"/>
      <c r="AI170" s="133"/>
      <c r="AJ170" s="131"/>
      <c r="AK170" s="917"/>
      <c r="AL170" s="917"/>
      <c r="AM170" s="140"/>
    </row>
    <row r="171" spans="1:39" ht="31.5" customHeight="1" x14ac:dyDescent="0.2">
      <c r="A171" s="1198"/>
      <c r="B171" s="794"/>
      <c r="C171" s="1101"/>
      <c r="D171" s="809"/>
      <c r="E171" s="794"/>
      <c r="F171" s="811" t="s">
        <v>428</v>
      </c>
      <c r="G171" s="1098"/>
      <c r="H171" s="794"/>
      <c r="I171" s="1173"/>
      <c r="J171" s="1173"/>
      <c r="K171" s="1105"/>
      <c r="L171" s="1208"/>
      <c r="M171" s="1105"/>
      <c r="N171" s="970"/>
      <c r="O171" s="843"/>
      <c r="P171" s="794"/>
      <c r="Q171" s="794"/>
      <c r="R171" s="794"/>
      <c r="S171" s="962"/>
      <c r="T171" s="840"/>
      <c r="U171" s="824"/>
      <c r="V171" s="834"/>
      <c r="W171" s="831"/>
      <c r="X171" s="1095"/>
      <c r="Y171" s="1399"/>
      <c r="Z171" s="930"/>
      <c r="AA171" s="930"/>
      <c r="AB171" s="930"/>
      <c r="AC171" s="1154"/>
      <c r="AD171" s="794"/>
      <c r="AE171" s="902"/>
      <c r="AF171" s="928"/>
      <c r="AG171" s="133"/>
      <c r="AH171" s="131"/>
      <c r="AI171" s="133"/>
      <c r="AJ171" s="131"/>
      <c r="AK171" s="917"/>
      <c r="AL171" s="917"/>
      <c r="AM171" s="140"/>
    </row>
    <row r="172" spans="1:39" ht="15.75" customHeight="1" thickBot="1" x14ac:dyDescent="0.25">
      <c r="A172" s="1198"/>
      <c r="B172" s="794"/>
      <c r="C172" s="1101"/>
      <c r="D172" s="809"/>
      <c r="E172" s="794"/>
      <c r="F172" s="809"/>
      <c r="G172" s="1098"/>
      <c r="H172" s="794"/>
      <c r="I172" s="1173"/>
      <c r="J172" s="1173"/>
      <c r="K172" s="1106"/>
      <c r="L172" s="1209"/>
      <c r="M172" s="1106"/>
      <c r="N172" s="970"/>
      <c r="O172" s="844"/>
      <c r="P172" s="794"/>
      <c r="Q172" s="794"/>
      <c r="R172" s="794"/>
      <c r="S172" s="962"/>
      <c r="T172" s="841"/>
      <c r="U172" s="825"/>
      <c r="V172" s="832"/>
      <c r="W172" s="1060"/>
      <c r="X172" s="1096"/>
      <c r="Y172" s="1302"/>
      <c r="Z172" s="931"/>
      <c r="AA172" s="931"/>
      <c r="AB172" s="931"/>
      <c r="AC172" s="1154"/>
      <c r="AD172" s="794"/>
      <c r="AE172" s="902"/>
      <c r="AF172" s="928"/>
      <c r="AG172" s="134"/>
      <c r="AH172" s="138"/>
      <c r="AI172" s="134"/>
      <c r="AJ172" s="138"/>
      <c r="AK172" s="917"/>
      <c r="AL172" s="917"/>
      <c r="AM172" s="140"/>
    </row>
    <row r="173" spans="1:39" ht="77.25" customHeight="1" thickBot="1" x14ac:dyDescent="0.25">
      <c r="A173" s="1198"/>
      <c r="B173" s="794"/>
      <c r="C173" s="1102"/>
      <c r="D173" s="911"/>
      <c r="E173" s="795"/>
      <c r="F173" s="911"/>
      <c r="G173" s="1099"/>
      <c r="H173" s="795"/>
      <c r="I173" s="888"/>
      <c r="J173" s="888"/>
      <c r="K173" s="348"/>
      <c r="L173" s="349"/>
      <c r="M173" s="348"/>
      <c r="N173" s="1140"/>
      <c r="O173" s="439" t="s">
        <v>549</v>
      </c>
      <c r="P173" s="795"/>
      <c r="Q173" s="795"/>
      <c r="R173" s="795"/>
      <c r="S173" s="1111"/>
      <c r="T173" s="707" t="s">
        <v>923</v>
      </c>
      <c r="U173" s="659" t="s">
        <v>561</v>
      </c>
      <c r="V173" s="637" t="s">
        <v>551</v>
      </c>
      <c r="W173" s="634" t="s">
        <v>498</v>
      </c>
      <c r="X173" s="199" t="s">
        <v>554</v>
      </c>
      <c r="Y173" s="737"/>
      <c r="Z173" s="417"/>
      <c r="AA173" s="408"/>
      <c r="AB173" s="417"/>
      <c r="AC173" s="1155"/>
      <c r="AD173" s="795"/>
      <c r="AE173" s="856"/>
      <c r="AF173" s="929"/>
      <c r="AG173" s="132"/>
      <c r="AH173" s="136"/>
      <c r="AI173" s="132"/>
      <c r="AJ173" s="136"/>
      <c r="AK173" s="918"/>
      <c r="AL173" s="918"/>
      <c r="AM173" s="174"/>
    </row>
    <row r="174" spans="1:39" ht="78" customHeight="1" x14ac:dyDescent="0.2">
      <c r="A174" s="1198"/>
      <c r="B174" s="794"/>
      <c r="C174" s="1204">
        <v>33</v>
      </c>
      <c r="D174" s="811" t="s">
        <v>163</v>
      </c>
      <c r="E174" s="803" t="s">
        <v>157</v>
      </c>
      <c r="F174" s="646" t="s">
        <v>357</v>
      </c>
      <c r="G174" s="1098" t="s">
        <v>562</v>
      </c>
      <c r="H174" s="669" t="s">
        <v>366</v>
      </c>
      <c r="I174" s="1079" t="s">
        <v>47</v>
      </c>
      <c r="J174" s="1079" t="s">
        <v>113</v>
      </c>
      <c r="K174" s="962">
        <f>VLOOKUP(I174,'[13]MATRIZ CALIFICACIÓN'!$B$10:$C$14,2,0)</f>
        <v>1</v>
      </c>
      <c r="L174" s="1218">
        <f>HLOOKUP(J174,'[13]MATRIZ CALIFICACIÓN'!$D$8:$F$9,2,0)</f>
        <v>1</v>
      </c>
      <c r="M174" s="962">
        <f>VALUE(CONCATENATE(K174,L174))</f>
        <v>11</v>
      </c>
      <c r="N174" s="970" t="str">
        <f>VLOOKUP(M174,'[14]MATRIZ CALIFICACIÓN'!$D$27:$E$69,2,0)</f>
        <v>BAJA</v>
      </c>
      <c r="O174" s="646" t="s">
        <v>563</v>
      </c>
      <c r="P174" s="803" t="s">
        <v>106</v>
      </c>
      <c r="Q174" s="1079" t="s">
        <v>47</v>
      </c>
      <c r="R174" s="1079" t="s">
        <v>113</v>
      </c>
      <c r="S174" s="962" t="s">
        <v>10</v>
      </c>
      <c r="T174" s="706" t="s">
        <v>923</v>
      </c>
      <c r="U174" s="670" t="s">
        <v>565</v>
      </c>
      <c r="V174" s="217" t="s">
        <v>551</v>
      </c>
      <c r="W174" s="665" t="s">
        <v>498</v>
      </c>
      <c r="X174" s="618" t="s">
        <v>552</v>
      </c>
      <c r="Y174" s="737"/>
      <c r="Z174" s="408"/>
      <c r="AA174" s="408"/>
      <c r="AB174" s="417"/>
      <c r="AC174" s="411"/>
      <c r="AD174" s="409"/>
      <c r="AE174" s="415"/>
      <c r="AF174" s="411"/>
      <c r="AG174" s="443"/>
      <c r="AH174" s="332"/>
      <c r="AI174" s="331"/>
      <c r="AJ174" s="332"/>
      <c r="AK174" s="917"/>
      <c r="AL174" s="917"/>
      <c r="AM174" s="174"/>
    </row>
    <row r="175" spans="1:39" ht="97.5" customHeight="1" x14ac:dyDescent="0.2">
      <c r="A175" s="1198"/>
      <c r="B175" s="794"/>
      <c r="C175" s="1204"/>
      <c r="D175" s="809"/>
      <c r="E175" s="795"/>
      <c r="F175" s="663" t="s">
        <v>396</v>
      </c>
      <c r="G175" s="1098"/>
      <c r="H175" s="197" t="s">
        <v>547</v>
      </c>
      <c r="I175" s="1080"/>
      <c r="J175" s="1080"/>
      <c r="K175" s="962"/>
      <c r="L175" s="1218"/>
      <c r="M175" s="962"/>
      <c r="N175" s="970"/>
      <c r="O175" s="663" t="s">
        <v>564</v>
      </c>
      <c r="P175" s="794"/>
      <c r="Q175" s="1080"/>
      <c r="R175" s="1080"/>
      <c r="S175" s="962"/>
      <c r="T175" s="708" t="s">
        <v>923</v>
      </c>
      <c r="U175" s="631" t="s">
        <v>926</v>
      </c>
      <c r="V175" s="637" t="s">
        <v>551</v>
      </c>
      <c r="W175" s="638" t="s">
        <v>498</v>
      </c>
      <c r="X175" s="632" t="s">
        <v>928</v>
      </c>
      <c r="Y175" s="736"/>
      <c r="Z175" s="412"/>
      <c r="AA175" s="412"/>
      <c r="AB175" s="442"/>
      <c r="AC175" s="441"/>
      <c r="AD175" s="413"/>
      <c r="AE175" s="219"/>
      <c r="AF175" s="414"/>
      <c r="AG175" s="444"/>
      <c r="AH175" s="131"/>
      <c r="AI175" s="133"/>
      <c r="AJ175" s="131"/>
      <c r="AK175" s="917"/>
      <c r="AL175" s="917"/>
      <c r="AM175" s="140"/>
    </row>
    <row r="176" spans="1:39" ht="48.75" customHeight="1" x14ac:dyDescent="0.2">
      <c r="A176" s="1198"/>
      <c r="B176" s="794"/>
      <c r="C176" s="1204"/>
      <c r="D176" s="809"/>
      <c r="E176" s="803" t="s">
        <v>158</v>
      </c>
      <c r="F176" s="663" t="s">
        <v>405</v>
      </c>
      <c r="G176" s="1098"/>
      <c r="H176" s="811" t="s">
        <v>274</v>
      </c>
      <c r="I176" s="1080"/>
      <c r="J176" s="1080"/>
      <c r="K176" s="962"/>
      <c r="L176" s="1218"/>
      <c r="M176" s="962"/>
      <c r="N176" s="970"/>
      <c r="O176" s="809" t="s">
        <v>925</v>
      </c>
      <c r="P176" s="794"/>
      <c r="Q176" s="1080"/>
      <c r="R176" s="1080"/>
      <c r="S176" s="962"/>
      <c r="T176" s="963" t="s">
        <v>923</v>
      </c>
      <c r="U176" s="803" t="s">
        <v>566</v>
      </c>
      <c r="V176" s="857" t="s">
        <v>551</v>
      </c>
      <c r="W176" s="965" t="s">
        <v>498</v>
      </c>
      <c r="X176" s="919" t="s">
        <v>927</v>
      </c>
      <c r="Y176" s="1304"/>
      <c r="Z176" s="927"/>
      <c r="AA176" s="927"/>
      <c r="AB176" s="927"/>
      <c r="AC176" s="1505"/>
      <c r="AD176" s="803"/>
      <c r="AE176" s="855"/>
      <c r="AF176" s="928"/>
      <c r="AG176" s="445"/>
      <c r="AH176" s="131"/>
      <c r="AI176" s="133"/>
      <c r="AJ176" s="131"/>
      <c r="AK176" s="917"/>
      <c r="AL176" s="917"/>
      <c r="AM176" s="140"/>
    </row>
    <row r="177" spans="1:39" ht="62.25" customHeight="1" thickBot="1" x14ac:dyDescent="0.25">
      <c r="A177" s="1198"/>
      <c r="B177" s="794"/>
      <c r="C177" s="1204"/>
      <c r="D177" s="810"/>
      <c r="E177" s="804"/>
      <c r="F177" s="702" t="s">
        <v>343</v>
      </c>
      <c r="G177" s="1098"/>
      <c r="H177" s="809"/>
      <c r="I177" s="819"/>
      <c r="J177" s="819"/>
      <c r="K177" s="962"/>
      <c r="L177" s="1218"/>
      <c r="M177" s="962"/>
      <c r="N177" s="970"/>
      <c r="O177" s="810"/>
      <c r="P177" s="804"/>
      <c r="Q177" s="819"/>
      <c r="R177" s="819"/>
      <c r="S177" s="962"/>
      <c r="T177" s="964"/>
      <c r="U177" s="804"/>
      <c r="V177" s="1040"/>
      <c r="W177" s="966"/>
      <c r="X177" s="1090"/>
      <c r="Y177" s="1406"/>
      <c r="Z177" s="1004"/>
      <c r="AA177" s="1004"/>
      <c r="AB177" s="1004"/>
      <c r="AC177" s="1506"/>
      <c r="AD177" s="804"/>
      <c r="AE177" s="1039"/>
      <c r="AF177" s="1003"/>
      <c r="AG177" s="446"/>
      <c r="AH177" s="330"/>
      <c r="AI177" s="329"/>
      <c r="AJ177" s="330"/>
      <c r="AK177" s="958"/>
      <c r="AL177" s="958"/>
      <c r="AM177" s="200"/>
    </row>
    <row r="178" spans="1:39" ht="102" customHeight="1" x14ac:dyDescent="0.2">
      <c r="A178" s="1197" t="s">
        <v>186</v>
      </c>
      <c r="B178" s="808" t="s">
        <v>710</v>
      </c>
      <c r="C178" s="1100">
        <v>34</v>
      </c>
      <c r="D178" s="808" t="s">
        <v>165</v>
      </c>
      <c r="E178" s="793" t="s">
        <v>157</v>
      </c>
      <c r="F178" s="662" t="s">
        <v>368</v>
      </c>
      <c r="G178" s="1178" t="s">
        <v>369</v>
      </c>
      <c r="H178" s="305" t="s">
        <v>370</v>
      </c>
      <c r="I178" s="1062" t="s">
        <v>47</v>
      </c>
      <c r="J178" s="1062" t="s">
        <v>115</v>
      </c>
      <c r="K178" s="892">
        <f>VLOOKUP(I178,'[16]MATRIZ CALIFICACIÓN'!$B$10:$C$14,2,0)</f>
        <v>1</v>
      </c>
      <c r="L178" s="908">
        <f>HLOOKUP(J178,'[16]MATRIZ CALIFICACIÓN'!$D$8:$F$9,2,0)</f>
        <v>3</v>
      </c>
      <c r="M178" s="892">
        <f>VALUE(CONCATENATE(K178,L178))</f>
        <v>13</v>
      </c>
      <c r="N178" s="1172" t="str">
        <f>VLOOKUP(M178,'[16]MATRIZ CALIFICACIÓN'!$D$27:$E$69,2,0)</f>
        <v>MODERADA</v>
      </c>
      <c r="O178" s="1372" t="s">
        <v>371</v>
      </c>
      <c r="P178" s="873" t="s">
        <v>106</v>
      </c>
      <c r="Q178" s="882" t="s">
        <v>12</v>
      </c>
      <c r="R178" s="858" t="s">
        <v>114</v>
      </c>
      <c r="S178" s="815" t="s">
        <v>10</v>
      </c>
      <c r="T178" s="840">
        <v>43281</v>
      </c>
      <c r="U178" s="902" t="s">
        <v>929</v>
      </c>
      <c r="V178" s="866" t="s">
        <v>930</v>
      </c>
      <c r="W178" s="1087" t="s">
        <v>679</v>
      </c>
      <c r="X178" s="1081" t="s">
        <v>931</v>
      </c>
      <c r="Y178" s="1399"/>
      <c r="Z178" s="930"/>
      <c r="AA178" s="973"/>
      <c r="AB178" s="1404"/>
      <c r="AC178" s="1483"/>
      <c r="AD178" s="972"/>
      <c r="AE178" s="876"/>
      <c r="AF178" s="1045"/>
      <c r="AG178" s="139"/>
      <c r="AH178" s="142"/>
      <c r="AI178" s="139"/>
      <c r="AJ178" s="142"/>
      <c r="AK178" s="937"/>
      <c r="AL178" s="937"/>
      <c r="AM178" s="139"/>
    </row>
    <row r="179" spans="1:39" ht="60" customHeight="1" x14ac:dyDescent="0.2">
      <c r="A179" s="1198"/>
      <c r="B179" s="809"/>
      <c r="C179" s="1101"/>
      <c r="D179" s="809"/>
      <c r="E179" s="795"/>
      <c r="F179" s="663" t="s">
        <v>372</v>
      </c>
      <c r="G179" s="899"/>
      <c r="H179" s="803" t="s">
        <v>373</v>
      </c>
      <c r="I179" s="889"/>
      <c r="J179" s="889"/>
      <c r="K179" s="893"/>
      <c r="L179" s="909"/>
      <c r="M179" s="893"/>
      <c r="N179" s="817"/>
      <c r="O179" s="863"/>
      <c r="P179" s="824"/>
      <c r="Q179" s="827"/>
      <c r="R179" s="859"/>
      <c r="S179" s="815"/>
      <c r="T179" s="840"/>
      <c r="U179" s="902"/>
      <c r="V179" s="866"/>
      <c r="W179" s="1088"/>
      <c r="X179" s="851"/>
      <c r="Y179" s="1399"/>
      <c r="Z179" s="930"/>
      <c r="AA179" s="974"/>
      <c r="AB179" s="1404"/>
      <c r="AC179" s="1484"/>
      <c r="AD179" s="930"/>
      <c r="AE179" s="876"/>
      <c r="AF179" s="1404"/>
      <c r="AG179" s="140"/>
      <c r="AH179" s="143"/>
      <c r="AI179" s="140"/>
      <c r="AJ179" s="143"/>
      <c r="AK179" s="922"/>
      <c r="AL179" s="922"/>
      <c r="AM179" s="140"/>
    </row>
    <row r="180" spans="1:39" ht="63.75" customHeight="1" x14ac:dyDescent="0.2">
      <c r="A180" s="1198"/>
      <c r="B180" s="809"/>
      <c r="C180" s="1101"/>
      <c r="D180" s="809"/>
      <c r="E180" s="803" t="s">
        <v>160</v>
      </c>
      <c r="F180" s="663" t="s">
        <v>374</v>
      </c>
      <c r="G180" s="899"/>
      <c r="H180" s="794"/>
      <c r="I180" s="889"/>
      <c r="J180" s="889"/>
      <c r="K180" s="893"/>
      <c r="L180" s="909"/>
      <c r="M180" s="893"/>
      <c r="N180" s="817"/>
      <c r="O180" s="863"/>
      <c r="P180" s="824"/>
      <c r="Q180" s="827"/>
      <c r="R180" s="859"/>
      <c r="S180" s="815"/>
      <c r="T180" s="840"/>
      <c r="U180" s="902"/>
      <c r="V180" s="866"/>
      <c r="W180" s="1088"/>
      <c r="X180" s="851"/>
      <c r="Y180" s="1399"/>
      <c r="Z180" s="930"/>
      <c r="AA180" s="974"/>
      <c r="AB180" s="1404"/>
      <c r="AC180" s="1484"/>
      <c r="AD180" s="930"/>
      <c r="AE180" s="876"/>
      <c r="AF180" s="1404"/>
      <c r="AG180" s="140"/>
      <c r="AH180" s="143"/>
      <c r="AI180" s="140"/>
      <c r="AJ180" s="143"/>
      <c r="AK180" s="922"/>
      <c r="AL180" s="922"/>
      <c r="AM180" s="140"/>
    </row>
    <row r="181" spans="1:39" ht="78.75" customHeight="1" thickBot="1" x14ac:dyDescent="0.25">
      <c r="A181" s="1198"/>
      <c r="B181" s="809"/>
      <c r="C181" s="1102"/>
      <c r="D181" s="809"/>
      <c r="E181" s="795"/>
      <c r="F181" s="663" t="s">
        <v>375</v>
      </c>
      <c r="G181" s="899"/>
      <c r="H181" s="795"/>
      <c r="I181" s="889"/>
      <c r="J181" s="889"/>
      <c r="K181" s="894"/>
      <c r="L181" s="910"/>
      <c r="M181" s="894"/>
      <c r="N181" s="818"/>
      <c r="O181" s="864"/>
      <c r="P181" s="825"/>
      <c r="Q181" s="827"/>
      <c r="R181" s="859"/>
      <c r="S181" s="895"/>
      <c r="T181" s="841"/>
      <c r="U181" s="856"/>
      <c r="V181" s="867"/>
      <c r="W181" s="1089"/>
      <c r="X181" s="852"/>
      <c r="Y181" s="1302"/>
      <c r="Z181" s="931"/>
      <c r="AA181" s="920"/>
      <c r="AB181" s="1405"/>
      <c r="AC181" s="1485"/>
      <c r="AD181" s="931"/>
      <c r="AE181" s="969"/>
      <c r="AF181" s="1405"/>
      <c r="AG181" s="140"/>
      <c r="AH181" s="143"/>
      <c r="AI181" s="140"/>
      <c r="AJ181" s="143"/>
      <c r="AK181" s="923"/>
      <c r="AL181" s="923"/>
      <c r="AM181" s="140"/>
    </row>
    <row r="182" spans="1:39" ht="70.5" customHeight="1" x14ac:dyDescent="0.2">
      <c r="A182" s="1198"/>
      <c r="B182" s="809"/>
      <c r="C182" s="1176">
        <v>35</v>
      </c>
      <c r="D182" s="809"/>
      <c r="E182" s="803" t="s">
        <v>157</v>
      </c>
      <c r="F182" s="663" t="s">
        <v>372</v>
      </c>
      <c r="G182" s="1174" t="s">
        <v>376</v>
      </c>
      <c r="H182" s="197" t="s">
        <v>377</v>
      </c>
      <c r="I182" s="889" t="s">
        <v>47</v>
      </c>
      <c r="J182" s="889" t="s">
        <v>115</v>
      </c>
      <c r="K182" s="1189">
        <f>VLOOKUP(I182,'[6]MATRIZ CALIFICACIÓN'!$B$10:$C$14,2,0)</f>
        <v>1</v>
      </c>
      <c r="L182" s="1179">
        <f>HLOOKUP(J182,'[6]MATRIZ CALIFICACIÓN'!$D$8:$F$9,2,0)</f>
        <v>3</v>
      </c>
      <c r="M182" s="1189">
        <f>VALUE(CONCATENATE(K182,L182))</f>
        <v>13</v>
      </c>
      <c r="N182" s="816" t="str">
        <f>VLOOKUP(M182,'[16]MATRIZ CALIFICACIÓN'!$D$27:$E$69,2,0)</f>
        <v>MODERADA</v>
      </c>
      <c r="O182" s="816" t="s">
        <v>378</v>
      </c>
      <c r="P182" s="837" t="s">
        <v>106</v>
      </c>
      <c r="Q182" s="827" t="s">
        <v>47</v>
      </c>
      <c r="R182" s="859" t="s">
        <v>114</v>
      </c>
      <c r="S182" s="814" t="s">
        <v>10</v>
      </c>
      <c r="T182" s="967">
        <v>43281</v>
      </c>
      <c r="U182" s="873" t="s">
        <v>932</v>
      </c>
      <c r="V182" s="1083" t="s">
        <v>933</v>
      </c>
      <c r="W182" s="875" t="s">
        <v>934</v>
      </c>
      <c r="X182" s="1081" t="s">
        <v>935</v>
      </c>
      <c r="Y182" s="1394"/>
      <c r="Z182" s="934"/>
      <c r="AA182" s="919"/>
      <c r="AB182" s="1390"/>
      <c r="AC182" s="1021"/>
      <c r="AD182" s="1021"/>
      <c r="AE182" s="934"/>
      <c r="AF182" s="1021"/>
      <c r="AG182" s="140"/>
      <c r="AH182" s="143"/>
      <c r="AI182" s="140"/>
      <c r="AJ182" s="143"/>
      <c r="AK182" s="921"/>
      <c r="AL182" s="921"/>
      <c r="AM182" s="140"/>
    </row>
    <row r="183" spans="1:39" ht="72" customHeight="1" x14ac:dyDescent="0.2">
      <c r="A183" s="1198"/>
      <c r="B183" s="809"/>
      <c r="C183" s="1101"/>
      <c r="D183" s="911"/>
      <c r="E183" s="795"/>
      <c r="F183" s="663" t="s">
        <v>374</v>
      </c>
      <c r="G183" s="1098"/>
      <c r="H183" s="197" t="s">
        <v>379</v>
      </c>
      <c r="I183" s="889"/>
      <c r="J183" s="889"/>
      <c r="K183" s="893"/>
      <c r="L183" s="909"/>
      <c r="M183" s="893"/>
      <c r="N183" s="817"/>
      <c r="O183" s="817"/>
      <c r="P183" s="824"/>
      <c r="Q183" s="827"/>
      <c r="R183" s="859"/>
      <c r="S183" s="815"/>
      <c r="T183" s="840"/>
      <c r="U183" s="824"/>
      <c r="V183" s="812"/>
      <c r="W183" s="876"/>
      <c r="X183" s="851"/>
      <c r="Y183" s="1395"/>
      <c r="Z183" s="935"/>
      <c r="AA183" s="974"/>
      <c r="AB183" s="1022"/>
      <c r="AC183" s="1022"/>
      <c r="AD183" s="1022"/>
      <c r="AE183" s="935"/>
      <c r="AF183" s="1022"/>
      <c r="AG183" s="140"/>
      <c r="AH183" s="143"/>
      <c r="AI183" s="140"/>
      <c r="AJ183" s="143"/>
      <c r="AK183" s="922"/>
      <c r="AL183" s="922"/>
      <c r="AM183" s="140"/>
    </row>
    <row r="184" spans="1:39" ht="62.25" customHeight="1" x14ac:dyDescent="0.2">
      <c r="A184" s="1198"/>
      <c r="B184" s="809"/>
      <c r="C184" s="1101"/>
      <c r="D184" s="811" t="s">
        <v>166</v>
      </c>
      <c r="E184" s="803" t="s">
        <v>160</v>
      </c>
      <c r="F184" s="811" t="s">
        <v>375</v>
      </c>
      <c r="G184" s="1098"/>
      <c r="H184" s="803" t="s">
        <v>380</v>
      </c>
      <c r="I184" s="889"/>
      <c r="J184" s="889"/>
      <c r="K184" s="893"/>
      <c r="L184" s="909"/>
      <c r="M184" s="893"/>
      <c r="N184" s="817"/>
      <c r="O184" s="817"/>
      <c r="P184" s="824"/>
      <c r="Q184" s="827"/>
      <c r="R184" s="859"/>
      <c r="S184" s="815"/>
      <c r="T184" s="840"/>
      <c r="U184" s="824"/>
      <c r="V184" s="812"/>
      <c r="W184" s="876"/>
      <c r="X184" s="851"/>
      <c r="Y184" s="1395"/>
      <c r="Z184" s="935"/>
      <c r="AA184" s="974"/>
      <c r="AB184" s="1022"/>
      <c r="AC184" s="1022"/>
      <c r="AD184" s="1022"/>
      <c r="AE184" s="935"/>
      <c r="AF184" s="1022"/>
      <c r="AG184" s="140"/>
      <c r="AH184" s="143"/>
      <c r="AI184" s="140"/>
      <c r="AJ184" s="143"/>
      <c r="AK184" s="922"/>
      <c r="AL184" s="922"/>
      <c r="AM184" s="140"/>
    </row>
    <row r="185" spans="1:39" ht="30.75" customHeight="1" x14ac:dyDescent="0.2">
      <c r="A185" s="1198"/>
      <c r="B185" s="809"/>
      <c r="C185" s="1101"/>
      <c r="D185" s="809"/>
      <c r="E185" s="794"/>
      <c r="F185" s="809"/>
      <c r="G185" s="1098"/>
      <c r="H185" s="794"/>
      <c r="I185" s="901"/>
      <c r="J185" s="901"/>
      <c r="K185" s="893"/>
      <c r="L185" s="909"/>
      <c r="M185" s="893"/>
      <c r="N185" s="817"/>
      <c r="O185" s="817"/>
      <c r="P185" s="824"/>
      <c r="Q185" s="828"/>
      <c r="R185" s="860"/>
      <c r="S185" s="815"/>
      <c r="T185" s="840"/>
      <c r="U185" s="824"/>
      <c r="V185" s="812"/>
      <c r="W185" s="876"/>
      <c r="X185" s="851"/>
      <c r="Y185" s="1395"/>
      <c r="Z185" s="935"/>
      <c r="AA185" s="974"/>
      <c r="AB185" s="1022"/>
      <c r="AC185" s="1022"/>
      <c r="AD185" s="1022"/>
      <c r="AE185" s="935"/>
      <c r="AF185" s="1022"/>
      <c r="AG185" s="140"/>
      <c r="AH185" s="143"/>
      <c r="AI185" s="140"/>
      <c r="AJ185" s="143"/>
      <c r="AK185" s="922"/>
      <c r="AL185" s="922"/>
      <c r="AM185" s="140"/>
    </row>
    <row r="186" spans="1:39" ht="20.25" customHeight="1" thickBot="1" x14ac:dyDescent="0.25">
      <c r="A186" s="1198"/>
      <c r="B186" s="809"/>
      <c r="C186" s="1102"/>
      <c r="D186" s="809"/>
      <c r="E186" s="795"/>
      <c r="F186" s="911"/>
      <c r="G186" s="1099"/>
      <c r="H186" s="795"/>
      <c r="I186" s="889"/>
      <c r="J186" s="889"/>
      <c r="K186" s="894"/>
      <c r="L186" s="910"/>
      <c r="M186" s="894"/>
      <c r="N186" s="818"/>
      <c r="O186" s="818"/>
      <c r="P186" s="825"/>
      <c r="Q186" s="827"/>
      <c r="R186" s="859"/>
      <c r="S186" s="895"/>
      <c r="T186" s="968"/>
      <c r="U186" s="838"/>
      <c r="V186" s="813"/>
      <c r="W186" s="877"/>
      <c r="X186" s="1082"/>
      <c r="Y186" s="1396"/>
      <c r="Z186" s="936"/>
      <c r="AA186" s="920"/>
      <c r="AB186" s="1023"/>
      <c r="AC186" s="1023"/>
      <c r="AD186" s="1023"/>
      <c r="AE186" s="936"/>
      <c r="AF186" s="1023"/>
      <c r="AG186" s="140"/>
      <c r="AH186" s="143"/>
      <c r="AI186" s="140"/>
      <c r="AJ186" s="143"/>
      <c r="AK186" s="923"/>
      <c r="AL186" s="923"/>
      <c r="AM186" s="140"/>
    </row>
    <row r="187" spans="1:39" ht="48" customHeight="1" x14ac:dyDescent="0.2">
      <c r="A187" s="1198"/>
      <c r="B187" s="809"/>
      <c r="C187" s="1201">
        <v>36</v>
      </c>
      <c r="D187" s="809"/>
      <c r="E187" s="803" t="s">
        <v>157</v>
      </c>
      <c r="F187" s="663" t="s">
        <v>372</v>
      </c>
      <c r="G187" s="899" t="s">
        <v>381</v>
      </c>
      <c r="H187" s="228" t="s">
        <v>382</v>
      </c>
      <c r="I187" s="889" t="s">
        <v>47</v>
      </c>
      <c r="J187" s="889" t="s">
        <v>115</v>
      </c>
      <c r="K187" s="1250">
        <f>VLOOKUP(I187,'[4]MATRIZ CALIFICACIÓN'!$B$10:$C$14,2,0)</f>
        <v>1</v>
      </c>
      <c r="L187" s="1179">
        <f>HLOOKUP(J187,'[4]MATRIZ CALIFICACIÓN'!$D$8:$F$9,2,0)</f>
        <v>3</v>
      </c>
      <c r="M187" s="1189">
        <f>VALUE(CONCATENATE(K187,L187))</f>
        <v>13</v>
      </c>
      <c r="N187" s="816" t="str">
        <f>VLOOKUP(M187,'[16]MATRIZ CALIFICACIÓN'!$D$27:$E$69,2,0)</f>
        <v>MODERADA</v>
      </c>
      <c r="O187" s="1084" t="s">
        <v>383</v>
      </c>
      <c r="P187" s="837" t="s">
        <v>106</v>
      </c>
      <c r="Q187" s="827" t="s">
        <v>47</v>
      </c>
      <c r="R187" s="859" t="s">
        <v>114</v>
      </c>
      <c r="S187" s="814" t="s">
        <v>10</v>
      </c>
      <c r="T187" s="967">
        <v>43281</v>
      </c>
      <c r="U187" s="1078" t="s">
        <v>936</v>
      </c>
      <c r="V187" s="1135" t="s">
        <v>937</v>
      </c>
      <c r="W187" s="875" t="s">
        <v>934</v>
      </c>
      <c r="X187" s="1081" t="s">
        <v>938</v>
      </c>
      <c r="Y187" s="1397"/>
      <c r="Z187" s="1021"/>
      <c r="AA187" s="919"/>
      <c r="AB187" s="1390"/>
      <c r="AC187" s="1437"/>
      <c r="AD187" s="982"/>
      <c r="AE187" s="847"/>
      <c r="AF187" s="1390"/>
      <c r="AG187" s="140"/>
      <c r="AH187" s="143"/>
      <c r="AI187" s="140"/>
      <c r="AJ187" s="143"/>
      <c r="AK187" s="912"/>
      <c r="AL187" s="912"/>
      <c r="AM187" s="140"/>
    </row>
    <row r="188" spans="1:39" ht="36.75" customHeight="1" x14ac:dyDescent="0.2">
      <c r="A188" s="1198"/>
      <c r="B188" s="809"/>
      <c r="C188" s="1201"/>
      <c r="D188" s="809"/>
      <c r="E188" s="795"/>
      <c r="F188" s="663" t="s">
        <v>374</v>
      </c>
      <c r="G188" s="899"/>
      <c r="H188" s="811" t="s">
        <v>384</v>
      </c>
      <c r="I188" s="889"/>
      <c r="J188" s="889"/>
      <c r="K188" s="1251"/>
      <c r="L188" s="909"/>
      <c r="M188" s="893"/>
      <c r="N188" s="817"/>
      <c r="O188" s="1085"/>
      <c r="P188" s="824"/>
      <c r="Q188" s="827"/>
      <c r="R188" s="859"/>
      <c r="S188" s="815"/>
      <c r="T188" s="840"/>
      <c r="U188" s="902"/>
      <c r="V188" s="866"/>
      <c r="W188" s="876"/>
      <c r="X188" s="851"/>
      <c r="Y188" s="1395"/>
      <c r="Z188" s="1022"/>
      <c r="AA188" s="974"/>
      <c r="AB188" s="1022"/>
      <c r="AC188" s="1022"/>
      <c r="AD188" s="983"/>
      <c r="AE188" s="848"/>
      <c r="AF188" s="1022"/>
      <c r="AG188" s="140"/>
      <c r="AH188" s="143"/>
      <c r="AI188" s="140"/>
      <c r="AJ188" s="143"/>
      <c r="AK188" s="913"/>
      <c r="AL188" s="913"/>
      <c r="AM188" s="140"/>
    </row>
    <row r="189" spans="1:39" ht="55.5" customHeight="1" x14ac:dyDescent="0.2">
      <c r="A189" s="1198"/>
      <c r="B189" s="809"/>
      <c r="C189" s="1201"/>
      <c r="D189" s="809"/>
      <c r="E189" s="803" t="s">
        <v>160</v>
      </c>
      <c r="F189" s="663" t="s">
        <v>375</v>
      </c>
      <c r="G189" s="899"/>
      <c r="H189" s="809"/>
      <c r="I189" s="889"/>
      <c r="J189" s="889"/>
      <c r="K189" s="1251"/>
      <c r="L189" s="909"/>
      <c r="M189" s="893"/>
      <c r="N189" s="817"/>
      <c r="O189" s="1085"/>
      <c r="P189" s="824"/>
      <c r="Q189" s="827"/>
      <c r="R189" s="859"/>
      <c r="S189" s="815"/>
      <c r="T189" s="840"/>
      <c r="U189" s="902"/>
      <c r="V189" s="866"/>
      <c r="W189" s="876"/>
      <c r="X189" s="851"/>
      <c r="Y189" s="1395"/>
      <c r="Z189" s="1022"/>
      <c r="AA189" s="974"/>
      <c r="AB189" s="1022"/>
      <c r="AC189" s="1022"/>
      <c r="AD189" s="983"/>
      <c r="AE189" s="848"/>
      <c r="AF189" s="1022"/>
      <c r="AG189" s="140"/>
      <c r="AH189" s="143"/>
      <c r="AI189" s="140"/>
      <c r="AJ189" s="143"/>
      <c r="AK189" s="913"/>
      <c r="AL189" s="913"/>
      <c r="AM189" s="140"/>
    </row>
    <row r="190" spans="1:39" ht="35.25" customHeight="1" x14ac:dyDescent="0.2">
      <c r="A190" s="1198"/>
      <c r="B190" s="809"/>
      <c r="C190" s="1201"/>
      <c r="D190" s="809"/>
      <c r="E190" s="794"/>
      <c r="F190" s="811" t="s">
        <v>385</v>
      </c>
      <c r="G190" s="899"/>
      <c r="H190" s="809"/>
      <c r="I190" s="901"/>
      <c r="J190" s="901"/>
      <c r="K190" s="1251"/>
      <c r="L190" s="909"/>
      <c r="M190" s="893"/>
      <c r="N190" s="817"/>
      <c r="O190" s="1085"/>
      <c r="P190" s="824"/>
      <c r="Q190" s="828"/>
      <c r="R190" s="860"/>
      <c r="S190" s="815"/>
      <c r="T190" s="840"/>
      <c r="U190" s="902"/>
      <c r="V190" s="866"/>
      <c r="W190" s="876"/>
      <c r="X190" s="851"/>
      <c r="Y190" s="1395"/>
      <c r="Z190" s="1022"/>
      <c r="AA190" s="974"/>
      <c r="AB190" s="1022"/>
      <c r="AC190" s="1022"/>
      <c r="AD190" s="983"/>
      <c r="AE190" s="848"/>
      <c r="AF190" s="1022"/>
      <c r="AG190" s="140"/>
      <c r="AH190" s="143"/>
      <c r="AI190" s="140"/>
      <c r="AJ190" s="143"/>
      <c r="AK190" s="913"/>
      <c r="AL190" s="913"/>
      <c r="AM190" s="140"/>
    </row>
    <row r="191" spans="1:39" ht="55.5" customHeight="1" thickBot="1" x14ac:dyDescent="0.25">
      <c r="A191" s="1198"/>
      <c r="B191" s="809"/>
      <c r="C191" s="1201"/>
      <c r="D191" s="911"/>
      <c r="E191" s="795"/>
      <c r="F191" s="911"/>
      <c r="G191" s="899"/>
      <c r="H191" s="911"/>
      <c r="I191" s="889"/>
      <c r="J191" s="889"/>
      <c r="K191" s="1252"/>
      <c r="L191" s="910"/>
      <c r="M191" s="894"/>
      <c r="N191" s="818"/>
      <c r="O191" s="1086"/>
      <c r="P191" s="825"/>
      <c r="Q191" s="827"/>
      <c r="R191" s="859"/>
      <c r="S191" s="895"/>
      <c r="T191" s="968"/>
      <c r="U191" s="1039"/>
      <c r="V191" s="1286"/>
      <c r="W191" s="877"/>
      <c r="X191" s="1082"/>
      <c r="Y191" s="1396"/>
      <c r="Z191" s="1023"/>
      <c r="AA191" s="920"/>
      <c r="AB191" s="1023"/>
      <c r="AC191" s="1023"/>
      <c r="AD191" s="984"/>
      <c r="AE191" s="849"/>
      <c r="AF191" s="1023"/>
      <c r="AG191" s="140"/>
      <c r="AH191" s="143"/>
      <c r="AI191" s="140"/>
      <c r="AJ191" s="143"/>
      <c r="AK191" s="914"/>
      <c r="AL191" s="914"/>
      <c r="AM191" s="140"/>
    </row>
    <row r="192" spans="1:39" ht="51" customHeight="1" x14ac:dyDescent="0.2">
      <c r="A192" s="1198"/>
      <c r="B192" s="809"/>
      <c r="C192" s="1201">
        <v>37</v>
      </c>
      <c r="D192" s="1190" t="s">
        <v>163</v>
      </c>
      <c r="E192" s="803" t="s">
        <v>157</v>
      </c>
      <c r="F192" s="663" t="s">
        <v>372</v>
      </c>
      <c r="G192" s="900" t="s">
        <v>386</v>
      </c>
      <c r="H192" s="228" t="s">
        <v>382</v>
      </c>
      <c r="I192" s="889" t="s">
        <v>47</v>
      </c>
      <c r="J192" s="889" t="s">
        <v>115</v>
      </c>
      <c r="K192" s="845">
        <f>VLOOKUP(I192,'[4]MATRIZ CALIFICACIÓN'!$B$10:$C$14,2,0)</f>
        <v>1</v>
      </c>
      <c r="L192" s="1182">
        <f>HLOOKUP(J192,'[4]MATRIZ CALIFICACIÓN'!$D$8:$F$9,2,0)</f>
        <v>3</v>
      </c>
      <c r="M192" s="837">
        <f>VALUE(CONCATENATE(K192,L192))</f>
        <v>13</v>
      </c>
      <c r="N192" s="816" t="str">
        <f>VLOOKUP(M192,'[16]MATRIZ CALIFICACIÓN'!$D$27:$E$69,2,0)</f>
        <v>MODERADA</v>
      </c>
      <c r="O192" s="871" t="s">
        <v>387</v>
      </c>
      <c r="P192" s="837" t="s">
        <v>106</v>
      </c>
      <c r="Q192" s="827" t="s">
        <v>47</v>
      </c>
      <c r="R192" s="859" t="s">
        <v>114</v>
      </c>
      <c r="S192" s="814" t="s">
        <v>10</v>
      </c>
      <c r="T192" s="967">
        <v>43281</v>
      </c>
      <c r="U192" s="873" t="s">
        <v>939</v>
      </c>
      <c r="V192" s="1083" t="s">
        <v>940</v>
      </c>
      <c r="W192" s="875" t="s">
        <v>934</v>
      </c>
      <c r="X192" s="1081" t="s">
        <v>935</v>
      </c>
      <c r="Y192" s="1397"/>
      <c r="Z192" s="1021"/>
      <c r="AA192" s="919"/>
      <c r="AB192" s="1390"/>
      <c r="AC192" s="1437"/>
      <c r="AD192" s="934"/>
      <c r="AE192" s="847"/>
      <c r="AF192" s="1390"/>
      <c r="AG192" s="200"/>
      <c r="AH192" s="150"/>
      <c r="AI192" s="200"/>
      <c r="AJ192" s="150"/>
      <c r="AK192" s="912"/>
      <c r="AL192" s="912"/>
      <c r="AM192" s="200"/>
    </row>
    <row r="193" spans="1:39" ht="46.5" customHeight="1" x14ac:dyDescent="0.2">
      <c r="A193" s="1198"/>
      <c r="B193" s="809"/>
      <c r="C193" s="1201"/>
      <c r="D193" s="1509"/>
      <c r="E193" s="795"/>
      <c r="F193" s="663" t="s">
        <v>374</v>
      </c>
      <c r="G193" s="1177"/>
      <c r="H193" s="803" t="s">
        <v>388</v>
      </c>
      <c r="I193" s="889"/>
      <c r="J193" s="889"/>
      <c r="K193" s="812"/>
      <c r="L193" s="1183"/>
      <c r="M193" s="824"/>
      <c r="N193" s="817"/>
      <c r="O193" s="822"/>
      <c r="P193" s="824"/>
      <c r="Q193" s="827"/>
      <c r="R193" s="859"/>
      <c r="S193" s="815"/>
      <c r="T193" s="840"/>
      <c r="U193" s="824"/>
      <c r="V193" s="812"/>
      <c r="W193" s="876"/>
      <c r="X193" s="851"/>
      <c r="Y193" s="1395"/>
      <c r="Z193" s="1022"/>
      <c r="AA193" s="974"/>
      <c r="AB193" s="1022"/>
      <c r="AC193" s="1022"/>
      <c r="AD193" s="935"/>
      <c r="AE193" s="848"/>
      <c r="AF193" s="1022"/>
      <c r="AG193" s="202"/>
      <c r="AH193" s="201"/>
      <c r="AI193" s="202"/>
      <c r="AJ193" s="201"/>
      <c r="AK193" s="913"/>
      <c r="AL193" s="913"/>
      <c r="AM193" s="202"/>
    </row>
    <row r="194" spans="1:39" ht="50.25" customHeight="1" x14ac:dyDescent="0.2">
      <c r="A194" s="1198"/>
      <c r="B194" s="809"/>
      <c r="C194" s="1201"/>
      <c r="D194" s="1509"/>
      <c r="E194" s="803" t="s">
        <v>160</v>
      </c>
      <c r="F194" s="663" t="s">
        <v>375</v>
      </c>
      <c r="G194" s="1177"/>
      <c r="H194" s="794"/>
      <c r="I194" s="889"/>
      <c r="J194" s="889"/>
      <c r="K194" s="812"/>
      <c r="L194" s="1183"/>
      <c r="M194" s="824"/>
      <c r="N194" s="817"/>
      <c r="O194" s="822"/>
      <c r="P194" s="824"/>
      <c r="Q194" s="827"/>
      <c r="R194" s="859"/>
      <c r="S194" s="815"/>
      <c r="T194" s="840"/>
      <c r="U194" s="824"/>
      <c r="V194" s="812"/>
      <c r="W194" s="876"/>
      <c r="X194" s="851"/>
      <c r="Y194" s="1395"/>
      <c r="Z194" s="1022"/>
      <c r="AA194" s="974"/>
      <c r="AB194" s="1022"/>
      <c r="AC194" s="1022"/>
      <c r="AD194" s="935"/>
      <c r="AE194" s="848"/>
      <c r="AF194" s="1022"/>
      <c r="AG194" s="202"/>
      <c r="AH194" s="201"/>
      <c r="AI194" s="202"/>
      <c r="AJ194" s="201"/>
      <c r="AK194" s="913"/>
      <c r="AL194" s="913"/>
      <c r="AM194" s="202"/>
    </row>
    <row r="195" spans="1:39" ht="39" customHeight="1" x14ac:dyDescent="0.2">
      <c r="A195" s="1198"/>
      <c r="B195" s="809"/>
      <c r="C195" s="1201"/>
      <c r="D195" s="1509"/>
      <c r="E195" s="794"/>
      <c r="F195" s="811" t="s">
        <v>385</v>
      </c>
      <c r="G195" s="1177"/>
      <c r="H195" s="794"/>
      <c r="I195" s="901"/>
      <c r="J195" s="901"/>
      <c r="K195" s="812"/>
      <c r="L195" s="1183"/>
      <c r="M195" s="824"/>
      <c r="N195" s="817"/>
      <c r="O195" s="822"/>
      <c r="P195" s="824"/>
      <c r="Q195" s="828"/>
      <c r="R195" s="860"/>
      <c r="S195" s="815"/>
      <c r="T195" s="840"/>
      <c r="U195" s="824"/>
      <c r="V195" s="812"/>
      <c r="W195" s="876"/>
      <c r="X195" s="851"/>
      <c r="Y195" s="1395"/>
      <c r="Z195" s="1022"/>
      <c r="AA195" s="974"/>
      <c r="AB195" s="1022"/>
      <c r="AC195" s="1022"/>
      <c r="AD195" s="935"/>
      <c r="AE195" s="848"/>
      <c r="AF195" s="1022"/>
      <c r="AG195" s="202"/>
      <c r="AH195" s="201"/>
      <c r="AI195" s="202"/>
      <c r="AJ195" s="201"/>
      <c r="AK195" s="913"/>
      <c r="AL195" s="913"/>
      <c r="AM195" s="202"/>
    </row>
    <row r="196" spans="1:39" ht="62.25" customHeight="1" thickBot="1" x14ac:dyDescent="0.25">
      <c r="A196" s="1198"/>
      <c r="B196" s="809"/>
      <c r="C196" s="1201"/>
      <c r="D196" s="1509"/>
      <c r="E196" s="795"/>
      <c r="F196" s="911"/>
      <c r="G196" s="898"/>
      <c r="H196" s="795"/>
      <c r="I196" s="889"/>
      <c r="J196" s="889"/>
      <c r="K196" s="846"/>
      <c r="L196" s="1184"/>
      <c r="M196" s="825"/>
      <c r="N196" s="818"/>
      <c r="O196" s="872"/>
      <c r="P196" s="825"/>
      <c r="Q196" s="827"/>
      <c r="R196" s="859"/>
      <c r="S196" s="895"/>
      <c r="T196" s="968"/>
      <c r="U196" s="838"/>
      <c r="V196" s="813"/>
      <c r="W196" s="877"/>
      <c r="X196" s="1082"/>
      <c r="Y196" s="1396"/>
      <c r="Z196" s="1023"/>
      <c r="AA196" s="920"/>
      <c r="AB196" s="1023"/>
      <c r="AC196" s="1023"/>
      <c r="AD196" s="936"/>
      <c r="AE196" s="849"/>
      <c r="AF196" s="1023"/>
      <c r="AG196" s="174"/>
      <c r="AH196" s="145"/>
      <c r="AI196" s="174"/>
      <c r="AJ196" s="145"/>
      <c r="AK196" s="914"/>
      <c r="AL196" s="914"/>
      <c r="AM196" s="174"/>
    </row>
    <row r="197" spans="1:39" ht="50.25" customHeight="1" x14ac:dyDescent="0.2">
      <c r="A197" s="1198"/>
      <c r="B197" s="809"/>
      <c r="C197" s="1102">
        <v>38</v>
      </c>
      <c r="D197" s="1509"/>
      <c r="E197" s="621" t="s">
        <v>157</v>
      </c>
      <c r="F197" s="646" t="s">
        <v>372</v>
      </c>
      <c r="G197" s="1177" t="s">
        <v>536</v>
      </c>
      <c r="H197" s="646" t="s">
        <v>382</v>
      </c>
      <c r="I197" s="888" t="s">
        <v>47</v>
      </c>
      <c r="J197" s="888" t="s">
        <v>115</v>
      </c>
      <c r="K197" s="812"/>
      <c r="L197" s="1183"/>
      <c r="M197" s="824"/>
      <c r="N197" s="817" t="s">
        <v>35</v>
      </c>
      <c r="O197" s="822" t="s">
        <v>538</v>
      </c>
      <c r="P197" s="824" t="s">
        <v>106</v>
      </c>
      <c r="Q197" s="826" t="s">
        <v>47</v>
      </c>
      <c r="R197" s="1061" t="s">
        <v>114</v>
      </c>
      <c r="S197" s="815" t="s">
        <v>10</v>
      </c>
      <c r="T197" s="967">
        <v>43281</v>
      </c>
      <c r="U197" s="873" t="s">
        <v>941</v>
      </c>
      <c r="V197" s="1083" t="s">
        <v>942</v>
      </c>
      <c r="W197" s="1470" t="s">
        <v>934</v>
      </c>
      <c r="X197" s="1081" t="s">
        <v>943</v>
      </c>
      <c r="Y197" s="1395"/>
      <c r="Z197" s="1395"/>
      <c r="AA197" s="974"/>
      <c r="AB197" s="1395"/>
      <c r="AC197" s="1435"/>
      <c r="AD197" s="935"/>
      <c r="AE197" s="848"/>
      <c r="AF197" s="1391"/>
      <c r="AG197" s="174"/>
      <c r="AH197" s="145"/>
      <c r="AI197" s="174"/>
      <c r="AJ197" s="145"/>
      <c r="AK197" s="941"/>
      <c r="AL197" s="922"/>
      <c r="AM197" s="174"/>
    </row>
    <row r="198" spans="1:39" ht="46.5" customHeight="1" x14ac:dyDescent="0.2">
      <c r="A198" s="1198"/>
      <c r="B198" s="809"/>
      <c r="C198" s="1201"/>
      <c r="D198" s="1509"/>
      <c r="E198" s="803" t="s">
        <v>160</v>
      </c>
      <c r="F198" s="663" t="s">
        <v>374</v>
      </c>
      <c r="G198" s="1177"/>
      <c r="H198" s="681" t="s">
        <v>388</v>
      </c>
      <c r="I198" s="889"/>
      <c r="J198" s="889"/>
      <c r="K198" s="812"/>
      <c r="L198" s="1183"/>
      <c r="M198" s="824"/>
      <c r="N198" s="817"/>
      <c r="O198" s="822"/>
      <c r="P198" s="824"/>
      <c r="Q198" s="827"/>
      <c r="R198" s="859"/>
      <c r="S198" s="815"/>
      <c r="T198" s="840"/>
      <c r="U198" s="824"/>
      <c r="V198" s="812"/>
      <c r="W198" s="848"/>
      <c r="X198" s="851"/>
      <c r="Y198" s="1395"/>
      <c r="Z198" s="1395"/>
      <c r="AA198" s="974"/>
      <c r="AB198" s="1395"/>
      <c r="AC198" s="1022"/>
      <c r="AD198" s="935"/>
      <c r="AE198" s="848"/>
      <c r="AF198" s="1022"/>
      <c r="AG198" s="140"/>
      <c r="AH198" s="143"/>
      <c r="AI198" s="140"/>
      <c r="AJ198" s="143"/>
      <c r="AK198" s="941"/>
      <c r="AL198" s="922"/>
      <c r="AM198" s="140"/>
    </row>
    <row r="199" spans="1:39" ht="42.75" customHeight="1" x14ac:dyDescent="0.2">
      <c r="A199" s="1198"/>
      <c r="B199" s="809"/>
      <c r="C199" s="1201"/>
      <c r="D199" s="1509"/>
      <c r="E199" s="794"/>
      <c r="F199" s="663" t="s">
        <v>375</v>
      </c>
      <c r="G199" s="1177"/>
      <c r="H199" s="803" t="s">
        <v>537</v>
      </c>
      <c r="I199" s="889"/>
      <c r="J199" s="889"/>
      <c r="K199" s="812"/>
      <c r="L199" s="1183"/>
      <c r="M199" s="824"/>
      <c r="N199" s="817"/>
      <c r="O199" s="822"/>
      <c r="P199" s="824"/>
      <c r="Q199" s="827"/>
      <c r="R199" s="859"/>
      <c r="S199" s="815"/>
      <c r="T199" s="840"/>
      <c r="U199" s="824"/>
      <c r="V199" s="812"/>
      <c r="W199" s="848"/>
      <c r="X199" s="851"/>
      <c r="Y199" s="1395"/>
      <c r="Z199" s="1395"/>
      <c r="AA199" s="974"/>
      <c r="AB199" s="1395"/>
      <c r="AC199" s="1022"/>
      <c r="AD199" s="935"/>
      <c r="AE199" s="848"/>
      <c r="AF199" s="1022"/>
      <c r="AG199" s="140"/>
      <c r="AH199" s="143"/>
      <c r="AI199" s="140"/>
      <c r="AJ199" s="143"/>
      <c r="AK199" s="941"/>
      <c r="AL199" s="922"/>
      <c r="AM199" s="140"/>
    </row>
    <row r="200" spans="1:39" ht="47.25" customHeight="1" x14ac:dyDescent="0.2">
      <c r="A200" s="1198"/>
      <c r="B200" s="809"/>
      <c r="C200" s="1201"/>
      <c r="D200" s="1509"/>
      <c r="E200" s="794"/>
      <c r="F200" s="811" t="s">
        <v>385</v>
      </c>
      <c r="G200" s="1177"/>
      <c r="H200" s="794"/>
      <c r="I200" s="901"/>
      <c r="J200" s="901"/>
      <c r="K200" s="812"/>
      <c r="L200" s="1183"/>
      <c r="M200" s="824"/>
      <c r="N200" s="817"/>
      <c r="O200" s="822"/>
      <c r="P200" s="824"/>
      <c r="Q200" s="828"/>
      <c r="R200" s="860"/>
      <c r="S200" s="815"/>
      <c r="T200" s="840"/>
      <c r="U200" s="824"/>
      <c r="V200" s="812"/>
      <c r="W200" s="848"/>
      <c r="X200" s="851"/>
      <c r="Y200" s="1395"/>
      <c r="Z200" s="1395"/>
      <c r="AA200" s="974"/>
      <c r="AB200" s="1395"/>
      <c r="AC200" s="1022"/>
      <c r="AD200" s="935"/>
      <c r="AE200" s="848"/>
      <c r="AF200" s="1022"/>
      <c r="AG200" s="140"/>
      <c r="AH200" s="143"/>
      <c r="AI200" s="140"/>
      <c r="AJ200" s="143"/>
      <c r="AK200" s="941"/>
      <c r="AL200" s="922"/>
      <c r="AM200" s="140"/>
    </row>
    <row r="201" spans="1:39" ht="66.75" customHeight="1" thickBot="1" x14ac:dyDescent="0.25">
      <c r="A201" s="1199"/>
      <c r="B201" s="810"/>
      <c r="C201" s="1202"/>
      <c r="D201" s="1510"/>
      <c r="E201" s="804"/>
      <c r="F201" s="810"/>
      <c r="G201" s="1486"/>
      <c r="H201" s="804"/>
      <c r="I201" s="1193"/>
      <c r="J201" s="1193"/>
      <c r="K201" s="813"/>
      <c r="L201" s="1307"/>
      <c r="M201" s="838"/>
      <c r="N201" s="1175"/>
      <c r="O201" s="823"/>
      <c r="P201" s="838"/>
      <c r="Q201" s="829"/>
      <c r="R201" s="1165"/>
      <c r="S201" s="830"/>
      <c r="T201" s="968"/>
      <c r="U201" s="838"/>
      <c r="V201" s="813"/>
      <c r="W201" s="1160"/>
      <c r="X201" s="1082"/>
      <c r="Y201" s="1398"/>
      <c r="Z201" s="1398"/>
      <c r="AA201" s="1090"/>
      <c r="AB201" s="1398"/>
      <c r="AC201" s="1263"/>
      <c r="AD201" s="1378"/>
      <c r="AE201" s="1160"/>
      <c r="AF201" s="1263"/>
      <c r="AG201" s="141"/>
      <c r="AH201" s="144"/>
      <c r="AI201" s="141"/>
      <c r="AJ201" s="144"/>
      <c r="AK201" s="942"/>
      <c r="AL201" s="943"/>
      <c r="AM201" s="141"/>
    </row>
    <row r="202" spans="1:39" ht="80.25" customHeight="1" x14ac:dyDescent="0.2">
      <c r="A202" s="1197" t="s">
        <v>182</v>
      </c>
      <c r="B202" s="808"/>
      <c r="C202" s="1100">
        <v>39</v>
      </c>
      <c r="D202" s="808" t="s">
        <v>164</v>
      </c>
      <c r="E202" s="619" t="s">
        <v>157</v>
      </c>
      <c r="F202" s="662" t="s">
        <v>299</v>
      </c>
      <c r="G202" s="1178" t="s">
        <v>944</v>
      </c>
      <c r="H202" s="198" t="s">
        <v>389</v>
      </c>
      <c r="I202" s="1062" t="s">
        <v>29</v>
      </c>
      <c r="J202" s="1062" t="s">
        <v>114</v>
      </c>
      <c r="K202" s="892">
        <f>VLOOKUP(I202,'[17]MATRIZ CALIFICACIÓN'!$B$10:$C$14,2,0)</f>
        <v>3</v>
      </c>
      <c r="L202" s="908">
        <f>HLOOKUP(J202,'[17]MATRIZ CALIFICACIÓN'!$D$8:$F$9,2,0)</f>
        <v>2</v>
      </c>
      <c r="M202" s="892">
        <f>VALUE(CONCATENATE(K202,L202))</f>
        <v>32</v>
      </c>
      <c r="N202" s="1172" t="str">
        <f>VLOOKUP(M202,'[17]MATRIZ CALIFICACIÓN'!$D$27:$E$69,2,0)</f>
        <v xml:space="preserve">ALTA </v>
      </c>
      <c r="O202" s="186" t="s">
        <v>390</v>
      </c>
      <c r="P202" s="873" t="s">
        <v>106</v>
      </c>
      <c r="Q202" s="882" t="s">
        <v>47</v>
      </c>
      <c r="R202" s="858" t="s">
        <v>114</v>
      </c>
      <c r="S202" s="881" t="s">
        <v>10</v>
      </c>
      <c r="T202" s="703" t="s">
        <v>580</v>
      </c>
      <c r="U202" s="654" t="s">
        <v>589</v>
      </c>
      <c r="V202" s="711" t="s">
        <v>392</v>
      </c>
      <c r="W202" s="192" t="s">
        <v>590</v>
      </c>
      <c r="X202" s="640" t="s">
        <v>591</v>
      </c>
      <c r="Y202" s="1401"/>
      <c r="Z202" s="1081"/>
      <c r="AA202" s="1081"/>
      <c r="AB202" s="236"/>
      <c r="AC202" s="972"/>
      <c r="AD202" s="972"/>
      <c r="AE202" s="1441"/>
      <c r="AF202" s="1045"/>
      <c r="AG202" s="139"/>
      <c r="AH202" s="142"/>
      <c r="AI202" s="139"/>
      <c r="AJ202" s="142"/>
      <c r="AK202" s="933"/>
      <c r="AL202" s="937"/>
      <c r="AM202" s="139"/>
    </row>
    <row r="203" spans="1:39" ht="61.5" customHeight="1" x14ac:dyDescent="0.2">
      <c r="A203" s="1198"/>
      <c r="B203" s="809"/>
      <c r="C203" s="1101"/>
      <c r="D203" s="809"/>
      <c r="E203" s="803" t="s">
        <v>160</v>
      </c>
      <c r="F203" s="663" t="s">
        <v>394</v>
      </c>
      <c r="G203" s="899"/>
      <c r="H203" s="197" t="s">
        <v>945</v>
      </c>
      <c r="I203" s="889"/>
      <c r="J203" s="889"/>
      <c r="K203" s="893"/>
      <c r="L203" s="909"/>
      <c r="M203" s="893"/>
      <c r="N203" s="817"/>
      <c r="O203" s="642" t="s">
        <v>946</v>
      </c>
      <c r="P203" s="824"/>
      <c r="Q203" s="827"/>
      <c r="R203" s="859"/>
      <c r="S203" s="815"/>
      <c r="T203" s="1471" t="s">
        <v>575</v>
      </c>
      <c r="U203" s="836" t="s">
        <v>592</v>
      </c>
      <c r="V203" s="1472" t="s">
        <v>593</v>
      </c>
      <c r="W203" s="1473" t="s">
        <v>594</v>
      </c>
      <c r="X203" s="1373" t="s">
        <v>595</v>
      </c>
      <c r="Y203" s="1402"/>
      <c r="Z203" s="851"/>
      <c r="AA203" s="851"/>
      <c r="AB203" s="237"/>
      <c r="AC203" s="930"/>
      <c r="AD203" s="930"/>
      <c r="AE203" s="1404"/>
      <c r="AF203" s="1404"/>
      <c r="AG203" s="140"/>
      <c r="AH203" s="143"/>
      <c r="AI203" s="140"/>
      <c r="AJ203" s="143"/>
      <c r="AK203" s="913"/>
      <c r="AL203" s="922"/>
      <c r="AM203" s="140"/>
    </row>
    <row r="204" spans="1:39" ht="36.75" customHeight="1" x14ac:dyDescent="0.2">
      <c r="A204" s="1198"/>
      <c r="B204" s="809"/>
      <c r="C204" s="1101"/>
      <c r="D204" s="809"/>
      <c r="E204" s="794"/>
      <c r="F204" s="663" t="s">
        <v>396</v>
      </c>
      <c r="G204" s="899"/>
      <c r="H204" s="803" t="s">
        <v>274</v>
      </c>
      <c r="I204" s="889"/>
      <c r="J204" s="889"/>
      <c r="K204" s="893"/>
      <c r="L204" s="909"/>
      <c r="M204" s="893"/>
      <c r="N204" s="817"/>
      <c r="O204" s="863" t="s">
        <v>947</v>
      </c>
      <c r="P204" s="824"/>
      <c r="Q204" s="827"/>
      <c r="R204" s="859"/>
      <c r="S204" s="815"/>
      <c r="T204" s="1471"/>
      <c r="U204" s="836"/>
      <c r="V204" s="1472"/>
      <c r="W204" s="1473"/>
      <c r="X204" s="1373"/>
      <c r="Y204" s="1402"/>
      <c r="Z204" s="851"/>
      <c r="AA204" s="851"/>
      <c r="AB204" s="309"/>
      <c r="AC204" s="930"/>
      <c r="AD204" s="930"/>
      <c r="AE204" s="1404"/>
      <c r="AF204" s="1404"/>
      <c r="AG204" s="140"/>
      <c r="AH204" s="143"/>
      <c r="AI204" s="140"/>
      <c r="AJ204" s="143"/>
      <c r="AK204" s="913"/>
      <c r="AL204" s="922"/>
      <c r="AM204" s="140"/>
    </row>
    <row r="205" spans="1:39" ht="53.25" customHeight="1" x14ac:dyDescent="0.2">
      <c r="A205" s="1198"/>
      <c r="B205" s="809"/>
      <c r="C205" s="1101"/>
      <c r="D205" s="809"/>
      <c r="E205" s="794"/>
      <c r="F205" s="811" t="s">
        <v>397</v>
      </c>
      <c r="G205" s="899"/>
      <c r="H205" s="794"/>
      <c r="I205" s="901"/>
      <c r="J205" s="901"/>
      <c r="K205" s="893"/>
      <c r="L205" s="909"/>
      <c r="M205" s="893"/>
      <c r="N205" s="817"/>
      <c r="O205" s="863"/>
      <c r="P205" s="824"/>
      <c r="Q205" s="828"/>
      <c r="R205" s="860"/>
      <c r="S205" s="815"/>
      <c r="T205" s="1471"/>
      <c r="U205" s="836"/>
      <c r="V205" s="1472"/>
      <c r="W205" s="1473"/>
      <c r="X205" s="1373"/>
      <c r="Y205" s="1402"/>
      <c r="Z205" s="851"/>
      <c r="AA205" s="851"/>
      <c r="AB205" s="309"/>
      <c r="AC205" s="930"/>
      <c r="AD205" s="930"/>
      <c r="AE205" s="1404"/>
      <c r="AF205" s="1404"/>
      <c r="AG205" s="140"/>
      <c r="AH205" s="143"/>
      <c r="AI205" s="140"/>
      <c r="AJ205" s="143"/>
      <c r="AK205" s="913"/>
      <c r="AL205" s="922"/>
      <c r="AM205" s="140"/>
    </row>
    <row r="206" spans="1:39" ht="61.5" customHeight="1" x14ac:dyDescent="0.2">
      <c r="A206" s="1198"/>
      <c r="B206" s="809"/>
      <c r="C206" s="1102"/>
      <c r="D206" s="809"/>
      <c r="E206" s="795"/>
      <c r="F206" s="911"/>
      <c r="G206" s="899"/>
      <c r="H206" s="795"/>
      <c r="I206" s="889"/>
      <c r="J206" s="889"/>
      <c r="K206" s="894"/>
      <c r="L206" s="910"/>
      <c r="M206" s="894"/>
      <c r="N206" s="818"/>
      <c r="O206" s="864"/>
      <c r="P206" s="825"/>
      <c r="Q206" s="827"/>
      <c r="R206" s="859"/>
      <c r="S206" s="895"/>
      <c r="T206" s="1471"/>
      <c r="U206" s="836"/>
      <c r="V206" s="1472"/>
      <c r="W206" s="1473"/>
      <c r="X206" s="1373"/>
      <c r="Y206" s="1403"/>
      <c r="Z206" s="852"/>
      <c r="AA206" s="852"/>
      <c r="AB206" s="310"/>
      <c r="AC206" s="931"/>
      <c r="AD206" s="931"/>
      <c r="AE206" s="1405"/>
      <c r="AF206" s="1405"/>
      <c r="AG206" s="140"/>
      <c r="AH206" s="143"/>
      <c r="AI206" s="140"/>
      <c r="AJ206" s="143"/>
      <c r="AK206" s="914"/>
      <c r="AL206" s="923"/>
      <c r="AM206" s="140"/>
    </row>
    <row r="207" spans="1:39" ht="29.25" customHeight="1" x14ac:dyDescent="0.2">
      <c r="A207" s="1198"/>
      <c r="B207" s="809"/>
      <c r="C207" s="1176">
        <v>49</v>
      </c>
      <c r="D207" s="809"/>
      <c r="E207" s="803" t="s">
        <v>157</v>
      </c>
      <c r="F207" s="663" t="s">
        <v>398</v>
      </c>
      <c r="G207" s="1098" t="s">
        <v>948</v>
      </c>
      <c r="H207" s="681" t="s">
        <v>399</v>
      </c>
      <c r="I207" s="889" t="s">
        <v>12</v>
      </c>
      <c r="J207" s="889" t="s">
        <v>114</v>
      </c>
      <c r="K207" s="1189">
        <f>VLOOKUP(I207,'[13]MATRIZ CALIFICACIÓN'!$B$10:$C$14,2,0)</f>
        <v>2</v>
      </c>
      <c r="L207" s="1179">
        <f>HLOOKUP(J207,'[13]MATRIZ CALIFICACIÓN'!$D$8:$F$9,2,0)</f>
        <v>2</v>
      </c>
      <c r="M207" s="1189">
        <f>VALUE(CONCATENATE(K207,L207))</f>
        <v>22</v>
      </c>
      <c r="N207" s="816" t="str">
        <f>VLOOKUP(M207,'[18]MATRIZ CALIFICACIÓN'!$D$27:$E$69,2,0)</f>
        <v>MODERADA</v>
      </c>
      <c r="O207" s="817" t="s">
        <v>400</v>
      </c>
      <c r="P207" s="837" t="s">
        <v>106</v>
      </c>
      <c r="Q207" s="827" t="s">
        <v>47</v>
      </c>
      <c r="R207" s="859" t="s">
        <v>114</v>
      </c>
      <c r="S207" s="814" t="s">
        <v>10</v>
      </c>
      <c r="T207" s="847" t="s">
        <v>580</v>
      </c>
      <c r="U207" s="837" t="s">
        <v>949</v>
      </c>
      <c r="V207" s="845" t="s">
        <v>401</v>
      </c>
      <c r="W207" s="1132" t="s">
        <v>393</v>
      </c>
      <c r="X207" s="850" t="s">
        <v>402</v>
      </c>
      <c r="Y207" s="1264"/>
      <c r="Z207" s="837"/>
      <c r="AA207" s="934"/>
      <c r="AB207" s="1390"/>
      <c r="AC207" s="1437"/>
      <c r="AD207" s="934"/>
      <c r="AE207" s="934"/>
      <c r="AF207" s="1390"/>
      <c r="AG207" s="200"/>
      <c r="AH207" s="150"/>
      <c r="AI207" s="200"/>
      <c r="AJ207" s="150"/>
      <c r="AK207" s="912"/>
      <c r="AL207" s="921"/>
      <c r="AM207" s="200"/>
    </row>
    <row r="208" spans="1:39" ht="42" customHeight="1" x14ac:dyDescent="0.2">
      <c r="A208" s="1198"/>
      <c r="B208" s="809"/>
      <c r="C208" s="1101"/>
      <c r="D208" s="809"/>
      <c r="E208" s="794"/>
      <c r="F208" s="663" t="s">
        <v>287</v>
      </c>
      <c r="G208" s="1098"/>
      <c r="H208" s="803" t="s">
        <v>403</v>
      </c>
      <c r="I208" s="889"/>
      <c r="J208" s="889"/>
      <c r="K208" s="893"/>
      <c r="L208" s="909"/>
      <c r="M208" s="893"/>
      <c r="N208" s="817"/>
      <c r="O208" s="817"/>
      <c r="P208" s="824"/>
      <c r="Q208" s="827"/>
      <c r="R208" s="859"/>
      <c r="S208" s="815"/>
      <c r="T208" s="848"/>
      <c r="U208" s="824"/>
      <c r="V208" s="812"/>
      <c r="W208" s="876"/>
      <c r="X208" s="851"/>
      <c r="Y208" s="1265"/>
      <c r="Z208" s="824"/>
      <c r="AA208" s="935"/>
      <c r="AB208" s="1391"/>
      <c r="AC208" s="1435"/>
      <c r="AD208" s="935"/>
      <c r="AE208" s="935"/>
      <c r="AF208" s="1391"/>
      <c r="AG208" s="202"/>
      <c r="AH208" s="201"/>
      <c r="AI208" s="202"/>
      <c r="AJ208" s="201"/>
      <c r="AK208" s="913"/>
      <c r="AL208" s="922"/>
      <c r="AM208" s="202"/>
    </row>
    <row r="209" spans="1:39" ht="101.25" customHeight="1" x14ac:dyDescent="0.2">
      <c r="A209" s="1198"/>
      <c r="B209" s="809"/>
      <c r="C209" s="1101"/>
      <c r="D209" s="809"/>
      <c r="E209" s="794"/>
      <c r="F209" s="663" t="s">
        <v>404</v>
      </c>
      <c r="G209" s="1098"/>
      <c r="H209" s="794"/>
      <c r="I209" s="889"/>
      <c r="J209" s="889"/>
      <c r="K209" s="893"/>
      <c r="L209" s="909"/>
      <c r="M209" s="893"/>
      <c r="N209" s="817"/>
      <c r="O209" s="817"/>
      <c r="P209" s="824"/>
      <c r="Q209" s="827"/>
      <c r="R209" s="859"/>
      <c r="S209" s="815"/>
      <c r="T209" s="848"/>
      <c r="U209" s="824"/>
      <c r="V209" s="812"/>
      <c r="W209" s="876"/>
      <c r="X209" s="851"/>
      <c r="Y209" s="1265"/>
      <c r="Z209" s="824"/>
      <c r="AA209" s="935"/>
      <c r="AB209" s="1391"/>
      <c r="AC209" s="1435"/>
      <c r="AD209" s="935"/>
      <c r="AE209" s="935"/>
      <c r="AF209" s="1391"/>
      <c r="AG209" s="202"/>
      <c r="AH209" s="201"/>
      <c r="AI209" s="202"/>
      <c r="AJ209" s="201"/>
      <c r="AK209" s="913"/>
      <c r="AL209" s="922"/>
      <c r="AM209" s="202"/>
    </row>
    <row r="210" spans="1:39" ht="66.75" customHeight="1" x14ac:dyDescent="0.2">
      <c r="A210" s="1198"/>
      <c r="B210" s="809"/>
      <c r="C210" s="1102"/>
      <c r="D210" s="809"/>
      <c r="E210" s="795"/>
      <c r="F210" s="663" t="s">
        <v>405</v>
      </c>
      <c r="G210" s="1099"/>
      <c r="H210" s="795"/>
      <c r="I210" s="889"/>
      <c r="J210" s="889"/>
      <c r="K210" s="894"/>
      <c r="L210" s="910"/>
      <c r="M210" s="894"/>
      <c r="N210" s="818"/>
      <c r="O210" s="818"/>
      <c r="P210" s="825"/>
      <c r="Q210" s="827"/>
      <c r="R210" s="859"/>
      <c r="S210" s="895"/>
      <c r="T210" s="849"/>
      <c r="U210" s="825"/>
      <c r="V210" s="846"/>
      <c r="W210" s="969"/>
      <c r="X210" s="852"/>
      <c r="Y210" s="1266"/>
      <c r="Z210" s="825"/>
      <c r="AA210" s="936"/>
      <c r="AB210" s="1442"/>
      <c r="AC210" s="1436"/>
      <c r="AD210" s="936"/>
      <c r="AE210" s="936"/>
      <c r="AF210" s="1442"/>
      <c r="AG210" s="174"/>
      <c r="AH210" s="145"/>
      <c r="AI210" s="174"/>
      <c r="AJ210" s="145"/>
      <c r="AK210" s="914"/>
      <c r="AL210" s="923"/>
      <c r="AM210" s="174"/>
    </row>
    <row r="211" spans="1:39" ht="47.25" customHeight="1" x14ac:dyDescent="0.2">
      <c r="A211" s="1198"/>
      <c r="B211" s="809"/>
      <c r="C211" s="1176">
        <v>41</v>
      </c>
      <c r="D211" s="911"/>
      <c r="E211" s="583" t="s">
        <v>157</v>
      </c>
      <c r="F211" s="663" t="str">
        <f>'[19]MAPA DE RIESGOS '!F26</f>
        <v xml:space="preserve">Bajos estándares éticos </v>
      </c>
      <c r="G211" s="900" t="str">
        <f>'[19]MAPA DE RIESGOS '!G26</f>
        <v>Pérdida de los recursos de las cajas menores aprobadas para la SDM en beneficio propio o de un tercero</v>
      </c>
      <c r="H211" s="579" t="s">
        <v>389</v>
      </c>
      <c r="I211" s="889" t="s">
        <v>12</v>
      </c>
      <c r="J211" s="889" t="s">
        <v>114</v>
      </c>
      <c r="K211" s="661">
        <f>'[19]MAPA DE RIESGOS '!K26</f>
        <v>2</v>
      </c>
      <c r="L211" s="664">
        <f>'[19]MAPA DE RIESGOS '!L26</f>
        <v>2</v>
      </c>
      <c r="M211" s="661">
        <f>'[19]MAPA DE RIESGOS '!M26</f>
        <v>22</v>
      </c>
      <c r="N211" s="816" t="str">
        <f>VLOOKUP(M211,'[18]MATRIZ CALIFICACIÓN'!$D$27:$E$69,2,0)</f>
        <v>MODERADA</v>
      </c>
      <c r="O211" s="865" t="str">
        <f>'[19]MAPA DE RIESGOS '!O26</f>
        <v>Cumplimiento en la ejecución del procedimiento PA01-PR22</v>
      </c>
      <c r="P211" s="837" t="s">
        <v>106</v>
      </c>
      <c r="Q211" s="827" t="s">
        <v>47</v>
      </c>
      <c r="R211" s="859" t="s">
        <v>114</v>
      </c>
      <c r="S211" s="814" t="str">
        <f>'[19]MAPA DE RIESGOS '!S26</f>
        <v>BAJA</v>
      </c>
      <c r="T211" s="799" t="s">
        <v>391</v>
      </c>
      <c r="U211" s="855" t="s">
        <v>567</v>
      </c>
      <c r="V211" s="971" t="str">
        <f>'[19]MAPA DE RIESGOS '!V26</f>
        <v>Informe de auditoria</v>
      </c>
      <c r="W211" s="1132" t="str">
        <f>'[19]MAPA DE RIESGOS '!W26</f>
        <v>Subdirector Administrativo/ Director de Asuntos Legales /Oficina de Control Interno</v>
      </c>
      <c r="X211" s="927" t="str">
        <f>'[19]MAPA DE RIESGOS '!X26</f>
        <v>Número de informes/número de arqueos</v>
      </c>
      <c r="Y211" s="1393"/>
      <c r="Z211" s="927"/>
      <c r="AA211" s="927"/>
      <c r="AB211" s="927"/>
      <c r="AC211" s="1437"/>
      <c r="AD211" s="934"/>
      <c r="AE211" s="934"/>
      <c r="AF211" s="1390"/>
      <c r="AG211" s="200"/>
      <c r="AH211" s="150"/>
      <c r="AI211" s="200"/>
      <c r="AJ211" s="150"/>
      <c r="AK211" s="912"/>
      <c r="AL211" s="944"/>
      <c r="AM211" s="200"/>
    </row>
    <row r="212" spans="1:39" ht="48" customHeight="1" x14ac:dyDescent="0.2">
      <c r="A212" s="1198"/>
      <c r="B212" s="809"/>
      <c r="C212" s="1101"/>
      <c r="D212" s="811" t="str">
        <f>'[19]MAPA DE RIESGOS '!D27</f>
        <v>ECONOMICOS</v>
      </c>
      <c r="E212" s="1185" t="s">
        <v>160</v>
      </c>
      <c r="F212" s="811" t="str">
        <f>'[19]MAPA DE RIESGOS '!F27</f>
        <v>Baja cultura del control institucional</v>
      </c>
      <c r="G212" s="1177"/>
      <c r="H212" s="579" t="s">
        <v>395</v>
      </c>
      <c r="I212" s="889"/>
      <c r="J212" s="889"/>
      <c r="K212" s="655">
        <f>'[19]MAPA DE RIESGOS '!K27</f>
        <v>0</v>
      </c>
      <c r="L212" s="657">
        <f>'[19]MAPA DE RIESGOS '!L27</f>
        <v>0</v>
      </c>
      <c r="M212" s="655">
        <f>'[19]MAPA DE RIESGOS '!M27</f>
        <v>0</v>
      </c>
      <c r="N212" s="817"/>
      <c r="O212" s="863"/>
      <c r="P212" s="824"/>
      <c r="Q212" s="827"/>
      <c r="R212" s="859"/>
      <c r="S212" s="815"/>
      <c r="T212" s="801"/>
      <c r="U212" s="902"/>
      <c r="V212" s="866"/>
      <c r="W212" s="876"/>
      <c r="X212" s="930"/>
      <c r="Y212" s="1030"/>
      <c r="Z212" s="930"/>
      <c r="AA212" s="930"/>
      <c r="AB212" s="930"/>
      <c r="AC212" s="1435"/>
      <c r="AD212" s="935"/>
      <c r="AE212" s="935"/>
      <c r="AF212" s="1391"/>
      <c r="AG212" s="202"/>
      <c r="AH212" s="201"/>
      <c r="AI212" s="202"/>
      <c r="AJ212" s="201"/>
      <c r="AK212" s="913"/>
      <c r="AL212" s="939"/>
      <c r="AM212" s="202"/>
    </row>
    <row r="213" spans="1:39" ht="49.5" customHeight="1" x14ac:dyDescent="0.2">
      <c r="A213" s="1198"/>
      <c r="B213" s="809"/>
      <c r="C213" s="1101"/>
      <c r="D213" s="809"/>
      <c r="E213" s="1186"/>
      <c r="F213" s="809"/>
      <c r="G213" s="1177"/>
      <c r="H213" s="803" t="s">
        <v>274</v>
      </c>
      <c r="I213" s="889"/>
      <c r="J213" s="889"/>
      <c r="K213" s="655">
        <f>'[19]MAPA DE RIESGOS '!K28</f>
        <v>0</v>
      </c>
      <c r="L213" s="657">
        <f>'[19]MAPA DE RIESGOS '!L28</f>
        <v>0</v>
      </c>
      <c r="M213" s="655">
        <f>'[19]MAPA DE RIESGOS '!M28</f>
        <v>0</v>
      </c>
      <c r="N213" s="817"/>
      <c r="O213" s="863"/>
      <c r="P213" s="824"/>
      <c r="Q213" s="827"/>
      <c r="R213" s="859"/>
      <c r="S213" s="815"/>
      <c r="T213" s="801"/>
      <c r="U213" s="902"/>
      <c r="V213" s="866"/>
      <c r="W213" s="876"/>
      <c r="X213" s="930"/>
      <c r="Y213" s="1030"/>
      <c r="Z213" s="930"/>
      <c r="AA213" s="930"/>
      <c r="AB213" s="930"/>
      <c r="AC213" s="1435"/>
      <c r="AD213" s="935"/>
      <c r="AE213" s="935"/>
      <c r="AF213" s="1391"/>
      <c r="AG213" s="202"/>
      <c r="AH213" s="201"/>
      <c r="AI213" s="202"/>
      <c r="AJ213" s="201"/>
      <c r="AK213" s="913"/>
      <c r="AL213" s="939"/>
      <c r="AM213" s="202"/>
    </row>
    <row r="214" spans="1:39" ht="42.75" customHeight="1" x14ac:dyDescent="0.2">
      <c r="A214" s="1198"/>
      <c r="B214" s="809"/>
      <c r="C214" s="1102"/>
      <c r="D214" s="809"/>
      <c r="E214" s="1187"/>
      <c r="F214" s="911"/>
      <c r="G214" s="898"/>
      <c r="H214" s="795"/>
      <c r="I214" s="889"/>
      <c r="J214" s="889"/>
      <c r="K214" s="656">
        <f>'[19]MAPA DE RIESGOS '!K29</f>
        <v>0</v>
      </c>
      <c r="L214" s="658">
        <f>'[19]MAPA DE RIESGOS '!L29</f>
        <v>0</v>
      </c>
      <c r="M214" s="656">
        <f>'[19]MAPA DE RIESGOS '!M29</f>
        <v>0</v>
      </c>
      <c r="N214" s="818"/>
      <c r="O214" s="864"/>
      <c r="P214" s="825"/>
      <c r="Q214" s="827"/>
      <c r="R214" s="859"/>
      <c r="S214" s="895"/>
      <c r="T214" s="800"/>
      <c r="U214" s="856"/>
      <c r="V214" s="867"/>
      <c r="W214" s="969"/>
      <c r="X214" s="931"/>
      <c r="Y214" s="1031"/>
      <c r="Z214" s="931"/>
      <c r="AA214" s="931"/>
      <c r="AB214" s="931"/>
      <c r="AC214" s="1436"/>
      <c r="AD214" s="936"/>
      <c r="AE214" s="936"/>
      <c r="AF214" s="1442"/>
      <c r="AG214" s="174"/>
      <c r="AH214" s="145"/>
      <c r="AI214" s="174"/>
      <c r="AJ214" s="145"/>
      <c r="AK214" s="914"/>
      <c r="AL214" s="945"/>
      <c r="AM214" s="174"/>
    </row>
    <row r="215" spans="1:39" ht="114" customHeight="1" x14ac:dyDescent="0.2">
      <c r="A215" s="1198"/>
      <c r="B215" s="809"/>
      <c r="C215" s="1101">
        <v>42</v>
      </c>
      <c r="D215" s="809"/>
      <c r="E215" s="684" t="s">
        <v>157</v>
      </c>
      <c r="F215" s="646" t="s">
        <v>287</v>
      </c>
      <c r="G215" s="1098" t="s">
        <v>568</v>
      </c>
      <c r="H215" s="646" t="s">
        <v>569</v>
      </c>
      <c r="I215" s="888" t="s">
        <v>12</v>
      </c>
      <c r="J215" s="888" t="s">
        <v>114</v>
      </c>
      <c r="K215" s="893"/>
      <c r="L215" s="909"/>
      <c r="M215" s="893"/>
      <c r="N215" s="817" t="s">
        <v>35</v>
      </c>
      <c r="O215" s="643" t="s">
        <v>572</v>
      </c>
      <c r="P215" s="824" t="s">
        <v>106</v>
      </c>
      <c r="Q215" s="826" t="s">
        <v>47</v>
      </c>
      <c r="R215" s="1061" t="s">
        <v>114</v>
      </c>
      <c r="S215" s="815" t="s">
        <v>10</v>
      </c>
      <c r="T215" s="289" t="s">
        <v>575</v>
      </c>
      <c r="U215" s="631" t="s">
        <v>576</v>
      </c>
      <c r="V215" s="289" t="s">
        <v>577</v>
      </c>
      <c r="W215" s="652" t="s">
        <v>578</v>
      </c>
      <c r="X215" s="340" t="s">
        <v>579</v>
      </c>
      <c r="Y215" s="1414"/>
      <c r="Z215" s="341"/>
      <c r="AA215" s="935"/>
      <c r="AB215" s="318"/>
      <c r="AC215" s="1435"/>
      <c r="AD215" s="277"/>
      <c r="AE215" s="935"/>
      <c r="AF215" s="278"/>
      <c r="AG215" s="174"/>
      <c r="AH215" s="145"/>
      <c r="AI215" s="174"/>
      <c r="AJ215" s="145"/>
      <c r="AK215" s="913"/>
      <c r="AL215" s="946"/>
      <c r="AM215" s="174"/>
    </row>
    <row r="216" spans="1:39" ht="87" customHeight="1" x14ac:dyDescent="0.2">
      <c r="A216" s="1198"/>
      <c r="B216" s="809"/>
      <c r="C216" s="1101"/>
      <c r="D216" s="809"/>
      <c r="E216" s="1185" t="s">
        <v>160</v>
      </c>
      <c r="F216" s="663" t="s">
        <v>252</v>
      </c>
      <c r="G216" s="1098"/>
      <c r="H216" s="681" t="s">
        <v>403</v>
      </c>
      <c r="I216" s="889"/>
      <c r="J216" s="889"/>
      <c r="K216" s="893"/>
      <c r="L216" s="909"/>
      <c r="M216" s="893"/>
      <c r="N216" s="817"/>
      <c r="O216" s="189" t="s">
        <v>573</v>
      </c>
      <c r="P216" s="824"/>
      <c r="Q216" s="827"/>
      <c r="R216" s="859"/>
      <c r="S216" s="815"/>
      <c r="T216" s="671" t="s">
        <v>580</v>
      </c>
      <c r="U216" s="659" t="s">
        <v>581</v>
      </c>
      <c r="V216" s="671" t="s">
        <v>582</v>
      </c>
      <c r="W216" s="269" t="s">
        <v>578</v>
      </c>
      <c r="X216" s="231" t="s">
        <v>583</v>
      </c>
      <c r="Y216" s="1414"/>
      <c r="Z216" s="232"/>
      <c r="AA216" s="935"/>
      <c r="AB216" s="234"/>
      <c r="AC216" s="1435"/>
      <c r="AD216" s="1374"/>
      <c r="AE216" s="935"/>
      <c r="AF216" s="1390"/>
      <c r="AG216" s="140"/>
      <c r="AH216" s="143"/>
      <c r="AI216" s="140"/>
      <c r="AJ216" s="143"/>
      <c r="AK216" s="913"/>
      <c r="AL216" s="947"/>
      <c r="AM216" s="140"/>
    </row>
    <row r="217" spans="1:39" ht="63" customHeight="1" x14ac:dyDescent="0.2">
      <c r="A217" s="1198"/>
      <c r="B217" s="809"/>
      <c r="C217" s="1101"/>
      <c r="D217" s="809"/>
      <c r="E217" s="1186"/>
      <c r="F217" s="811" t="s">
        <v>405</v>
      </c>
      <c r="G217" s="1098"/>
      <c r="H217" s="681" t="s">
        <v>570</v>
      </c>
      <c r="I217" s="889"/>
      <c r="J217" s="889"/>
      <c r="K217" s="893"/>
      <c r="L217" s="909"/>
      <c r="M217" s="893"/>
      <c r="N217" s="817"/>
      <c r="O217" s="871" t="s">
        <v>574</v>
      </c>
      <c r="P217" s="824"/>
      <c r="Q217" s="827"/>
      <c r="R217" s="859"/>
      <c r="S217" s="815"/>
      <c r="T217" s="847" t="s">
        <v>584</v>
      </c>
      <c r="U217" s="837" t="s">
        <v>585</v>
      </c>
      <c r="V217" s="845" t="s">
        <v>586</v>
      </c>
      <c r="W217" s="1132" t="s">
        <v>588</v>
      </c>
      <c r="X217" s="927" t="s">
        <v>587</v>
      </c>
      <c r="Y217" s="1414"/>
      <c r="Z217" s="837"/>
      <c r="AA217" s="935"/>
      <c r="AB217" s="1391"/>
      <c r="AC217" s="1435"/>
      <c r="AD217" s="1466"/>
      <c r="AE217" s="935"/>
      <c r="AF217" s="1022"/>
      <c r="AG217" s="140"/>
      <c r="AH217" s="143"/>
      <c r="AI217" s="140"/>
      <c r="AJ217" s="143"/>
      <c r="AK217" s="913"/>
      <c r="AL217" s="947"/>
      <c r="AM217" s="140"/>
    </row>
    <row r="218" spans="1:39" ht="39.75" customHeight="1" thickBot="1" x14ac:dyDescent="0.25">
      <c r="A218" s="1198"/>
      <c r="B218" s="810"/>
      <c r="C218" s="1171"/>
      <c r="D218" s="810"/>
      <c r="E218" s="1195"/>
      <c r="F218" s="810"/>
      <c r="G218" s="1192"/>
      <c r="H218" s="233" t="s">
        <v>571</v>
      </c>
      <c r="I218" s="1193"/>
      <c r="J218" s="1193"/>
      <c r="K218" s="1194"/>
      <c r="L218" s="1180"/>
      <c r="M218" s="1194"/>
      <c r="N218" s="1175"/>
      <c r="O218" s="823"/>
      <c r="P218" s="838"/>
      <c r="Q218" s="829"/>
      <c r="R218" s="1165"/>
      <c r="S218" s="830"/>
      <c r="T218" s="1160"/>
      <c r="U218" s="838"/>
      <c r="V218" s="813"/>
      <c r="W218" s="877"/>
      <c r="X218" s="1004"/>
      <c r="Y218" s="1415"/>
      <c r="Z218" s="838"/>
      <c r="AA218" s="1378"/>
      <c r="AB218" s="1392"/>
      <c r="AC218" s="1438"/>
      <c r="AD218" s="1467"/>
      <c r="AE218" s="1378"/>
      <c r="AF218" s="1263"/>
      <c r="AG218" s="140"/>
      <c r="AH218" s="143"/>
      <c r="AI218" s="140"/>
      <c r="AJ218" s="143"/>
      <c r="AK218" s="915"/>
      <c r="AL218" s="948"/>
      <c r="AM218" s="140"/>
    </row>
    <row r="219" spans="1:39" ht="113.25" customHeight="1" x14ac:dyDescent="0.2">
      <c r="A219" s="1348" t="s">
        <v>535</v>
      </c>
      <c r="B219" s="808" t="s">
        <v>950</v>
      </c>
      <c r="C219" s="1100">
        <v>43</v>
      </c>
      <c r="D219" s="808" t="s">
        <v>161</v>
      </c>
      <c r="E219" s="793" t="s">
        <v>160</v>
      </c>
      <c r="F219" s="593" t="s">
        <v>596</v>
      </c>
      <c r="G219" s="1188" t="s">
        <v>951</v>
      </c>
      <c r="H219" s="593" t="s">
        <v>406</v>
      </c>
      <c r="I219" s="1361" t="s">
        <v>29</v>
      </c>
      <c r="J219" s="1361" t="s">
        <v>113</v>
      </c>
      <c r="K219" s="892">
        <f>VLOOKUP(I219,'[20]MATRIZ CALIFICACIÓN'!$B$10:$C$14,2,0)</f>
        <v>3</v>
      </c>
      <c r="L219" s="908">
        <f>HLOOKUP(J219,'[20]MATRIZ CALIFICACIÓN'!$D$8:$F$9,2,0)</f>
        <v>1</v>
      </c>
      <c r="M219" s="892">
        <f>VALUE(CONCATENATE(K219,L219))</f>
        <v>31</v>
      </c>
      <c r="N219" s="1172" t="str">
        <f>VLOOKUP(M219,'[20]MATRIZ CALIFICACIÓN'!$D$27:$E$69,2,0)</f>
        <v>MODERADA</v>
      </c>
      <c r="O219" s="187" t="s">
        <v>597</v>
      </c>
      <c r="P219" s="873" t="s">
        <v>106</v>
      </c>
      <c r="Q219" s="1367" t="s">
        <v>47</v>
      </c>
      <c r="R219" s="1367" t="s">
        <v>113</v>
      </c>
      <c r="S219" s="881" t="s">
        <v>10</v>
      </c>
      <c r="T219" s="874" t="s">
        <v>280</v>
      </c>
      <c r="U219" s="723" t="s">
        <v>598</v>
      </c>
      <c r="V219" s="222" t="s">
        <v>599</v>
      </c>
      <c r="W219" s="875" t="s">
        <v>407</v>
      </c>
      <c r="X219" s="235" t="s">
        <v>600</v>
      </c>
      <c r="Y219" s="1419"/>
      <c r="Z219" s="972"/>
      <c r="AA219" s="972"/>
      <c r="AB219" s="1463"/>
      <c r="AC219" s="1427"/>
      <c r="AD219" s="1461"/>
      <c r="AE219" s="1059"/>
      <c r="AF219" s="280"/>
      <c r="AG219" s="139"/>
      <c r="AH219" s="142"/>
      <c r="AI219" s="139"/>
      <c r="AJ219" s="142"/>
      <c r="AK219" s="933"/>
      <c r="AL219" s="933"/>
      <c r="AM219" s="139"/>
    </row>
    <row r="220" spans="1:39" ht="72.75" customHeight="1" x14ac:dyDescent="0.2">
      <c r="A220" s="1349"/>
      <c r="B220" s="809"/>
      <c r="C220" s="1101"/>
      <c r="D220" s="809"/>
      <c r="E220" s="794"/>
      <c r="F220" s="959" t="s">
        <v>601</v>
      </c>
      <c r="G220" s="1177"/>
      <c r="H220" s="855" t="s">
        <v>408</v>
      </c>
      <c r="I220" s="1173"/>
      <c r="J220" s="1173"/>
      <c r="K220" s="893"/>
      <c r="L220" s="909"/>
      <c r="M220" s="893"/>
      <c r="N220" s="817"/>
      <c r="O220" s="229" t="s">
        <v>602</v>
      </c>
      <c r="P220" s="824"/>
      <c r="Q220" s="1368"/>
      <c r="R220" s="1368"/>
      <c r="S220" s="815"/>
      <c r="T220" s="801"/>
      <c r="U220" s="724" t="s">
        <v>603</v>
      </c>
      <c r="V220" s="717" t="s">
        <v>604</v>
      </c>
      <c r="W220" s="876"/>
      <c r="X220" s="231" t="s">
        <v>605</v>
      </c>
      <c r="Y220" s="1420"/>
      <c r="Z220" s="930"/>
      <c r="AA220" s="930"/>
      <c r="AB220" s="1464"/>
      <c r="AC220" s="1154"/>
      <c r="AD220" s="1444"/>
      <c r="AE220" s="928"/>
      <c r="AF220" s="281"/>
      <c r="AG220" s="140"/>
      <c r="AH220" s="143"/>
      <c r="AI220" s="140"/>
      <c r="AJ220" s="143"/>
      <c r="AK220" s="913"/>
      <c r="AL220" s="913"/>
      <c r="AM220" s="140"/>
    </row>
    <row r="221" spans="1:39" ht="44.25" customHeight="1" x14ac:dyDescent="0.2">
      <c r="A221" s="1349"/>
      <c r="B221" s="809"/>
      <c r="C221" s="1101"/>
      <c r="D221" s="809"/>
      <c r="E221" s="794"/>
      <c r="F221" s="960"/>
      <c r="G221" s="1177"/>
      <c r="H221" s="902"/>
      <c r="I221" s="1173"/>
      <c r="J221" s="1173"/>
      <c r="K221" s="893"/>
      <c r="L221" s="909"/>
      <c r="M221" s="893"/>
      <c r="N221" s="817"/>
      <c r="O221" s="814" t="s">
        <v>621</v>
      </c>
      <c r="P221" s="824"/>
      <c r="Q221" s="1368"/>
      <c r="R221" s="1368"/>
      <c r="S221" s="815"/>
      <c r="T221" s="801"/>
      <c r="U221" s="865" t="s">
        <v>622</v>
      </c>
      <c r="V221" s="971" t="s">
        <v>606</v>
      </c>
      <c r="W221" s="876"/>
      <c r="X221" s="927" t="s">
        <v>607</v>
      </c>
      <c r="Y221" s="1420"/>
      <c r="Z221" s="930"/>
      <c r="AA221" s="930"/>
      <c r="AB221" s="1464"/>
      <c r="AC221" s="1154"/>
      <c r="AD221" s="1444"/>
      <c r="AE221" s="928"/>
      <c r="AF221" s="1440"/>
      <c r="AG221" s="140"/>
      <c r="AH221" s="143"/>
      <c r="AI221" s="140"/>
      <c r="AJ221" s="143"/>
      <c r="AK221" s="913"/>
      <c r="AL221" s="913"/>
      <c r="AM221" s="140"/>
    </row>
    <row r="222" spans="1:39" ht="33.75" customHeight="1" x14ac:dyDescent="0.2">
      <c r="A222" s="1349"/>
      <c r="B222" s="809"/>
      <c r="C222" s="1102"/>
      <c r="D222" s="911"/>
      <c r="E222" s="795"/>
      <c r="F222" s="961"/>
      <c r="G222" s="898"/>
      <c r="H222" s="856"/>
      <c r="I222" s="888"/>
      <c r="J222" s="888"/>
      <c r="K222" s="894"/>
      <c r="L222" s="910"/>
      <c r="M222" s="894"/>
      <c r="N222" s="818"/>
      <c r="O222" s="895"/>
      <c r="P222" s="825"/>
      <c r="Q222" s="826"/>
      <c r="R222" s="826"/>
      <c r="S222" s="895"/>
      <c r="T222" s="800"/>
      <c r="U222" s="864"/>
      <c r="V222" s="867"/>
      <c r="W222" s="969"/>
      <c r="X222" s="931"/>
      <c r="Y222" s="1421"/>
      <c r="Z222" s="931"/>
      <c r="AA222" s="931"/>
      <c r="AB222" s="1465"/>
      <c r="AC222" s="1155"/>
      <c r="AD222" s="1462"/>
      <c r="AE222" s="929"/>
      <c r="AF222" s="1430"/>
      <c r="AG222" s="140"/>
      <c r="AH222" s="143"/>
      <c r="AI222" s="140"/>
      <c r="AJ222" s="143"/>
      <c r="AK222" s="914"/>
      <c r="AL222" s="914"/>
      <c r="AM222" s="140"/>
    </row>
    <row r="223" spans="1:39" ht="62.25" customHeight="1" x14ac:dyDescent="0.2">
      <c r="A223" s="1349"/>
      <c r="B223" s="809"/>
      <c r="C223" s="1176">
        <v>44</v>
      </c>
      <c r="D223" s="811" t="s">
        <v>164</v>
      </c>
      <c r="E223" s="803" t="s">
        <v>160</v>
      </c>
      <c r="F223" s="959" t="s">
        <v>608</v>
      </c>
      <c r="G223" s="1369" t="s">
        <v>609</v>
      </c>
      <c r="H223" s="617" t="s">
        <v>406</v>
      </c>
      <c r="I223" s="901" t="s">
        <v>29</v>
      </c>
      <c r="J223" s="901" t="s">
        <v>113</v>
      </c>
      <c r="K223" s="1189">
        <f>VLOOKUP(I223,'[6]MATRIZ CALIFICACIÓN'!$B$10:$C$14,2,0)</f>
        <v>3</v>
      </c>
      <c r="L223" s="1179">
        <f>HLOOKUP(J223,'[6]MATRIZ CALIFICACIÓN'!$D$8:$F$9,2,0)</f>
        <v>1</v>
      </c>
      <c r="M223" s="1189">
        <f>VALUE(CONCATENATE(K223,L223))</f>
        <v>31</v>
      </c>
      <c r="N223" s="816" t="str">
        <f>VLOOKUP(M223,'[20]MATRIZ CALIFICACIÓN'!$D$27:$E$69,2,0)</f>
        <v>MODERADA</v>
      </c>
      <c r="O223" s="816" t="s">
        <v>610</v>
      </c>
      <c r="P223" s="837" t="s">
        <v>106</v>
      </c>
      <c r="Q223" s="837" t="s">
        <v>47</v>
      </c>
      <c r="R223" s="837" t="s">
        <v>113</v>
      </c>
      <c r="S223" s="814" t="s">
        <v>10</v>
      </c>
      <c r="T223" s="847" t="s">
        <v>280</v>
      </c>
      <c r="U223" s="725" t="s">
        <v>611</v>
      </c>
      <c r="V223" s="712" t="s">
        <v>612</v>
      </c>
      <c r="W223" s="1132" t="s">
        <v>407</v>
      </c>
      <c r="X223" s="653" t="s">
        <v>613</v>
      </c>
      <c r="Y223" s="1379"/>
      <c r="Z223" s="934"/>
      <c r="AA223" s="934"/>
      <c r="AB223" s="1382"/>
      <c r="AC223" s="1437"/>
      <c r="AD223" s="934"/>
      <c r="AE223" s="1159"/>
      <c r="AF223" s="342"/>
      <c r="AG223" s="140"/>
      <c r="AH223" s="143"/>
      <c r="AI223" s="140"/>
      <c r="AJ223" s="143"/>
      <c r="AK223" s="912"/>
      <c r="AL223" s="949"/>
      <c r="AM223" s="140"/>
    </row>
    <row r="224" spans="1:39" ht="51.75" customHeight="1" x14ac:dyDescent="0.2">
      <c r="A224" s="1349"/>
      <c r="B224" s="809"/>
      <c r="C224" s="1101"/>
      <c r="D224" s="809"/>
      <c r="E224" s="794"/>
      <c r="F224" s="961"/>
      <c r="G224" s="1369"/>
      <c r="H224" s="666" t="s">
        <v>614</v>
      </c>
      <c r="I224" s="1173"/>
      <c r="J224" s="1173"/>
      <c r="K224" s="893"/>
      <c r="L224" s="909"/>
      <c r="M224" s="893"/>
      <c r="N224" s="817"/>
      <c r="O224" s="818"/>
      <c r="P224" s="824"/>
      <c r="Q224" s="824"/>
      <c r="R224" s="824"/>
      <c r="S224" s="815"/>
      <c r="T224" s="848"/>
      <c r="U224" s="1168" t="s">
        <v>616</v>
      </c>
      <c r="V224" s="845" t="s">
        <v>617</v>
      </c>
      <c r="W224" s="876"/>
      <c r="X224" s="653" t="s">
        <v>618</v>
      </c>
      <c r="Y224" s="1380"/>
      <c r="Z224" s="935"/>
      <c r="AA224" s="935"/>
      <c r="AB224" s="1383"/>
      <c r="AC224" s="1435"/>
      <c r="AD224" s="935"/>
      <c r="AE224" s="928"/>
      <c r="AF224" s="1440"/>
      <c r="AG224" s="140"/>
      <c r="AH224" s="143"/>
      <c r="AI224" s="140"/>
      <c r="AJ224" s="143"/>
      <c r="AK224" s="913"/>
      <c r="AL224" s="941"/>
      <c r="AM224" s="140"/>
    </row>
    <row r="225" spans="1:39" ht="20.25" customHeight="1" x14ac:dyDescent="0.2">
      <c r="A225" s="1349"/>
      <c r="B225" s="809"/>
      <c r="C225" s="1101"/>
      <c r="D225" s="809"/>
      <c r="E225" s="794"/>
      <c r="F225" s="856" t="s">
        <v>624</v>
      </c>
      <c r="G225" s="1369"/>
      <c r="H225" s="855" t="s">
        <v>623</v>
      </c>
      <c r="I225" s="1173"/>
      <c r="J225" s="1173"/>
      <c r="K225" s="893"/>
      <c r="L225" s="909"/>
      <c r="M225" s="893"/>
      <c r="N225" s="817"/>
      <c r="O225" s="1362" t="s">
        <v>615</v>
      </c>
      <c r="P225" s="824"/>
      <c r="Q225" s="824"/>
      <c r="R225" s="824"/>
      <c r="S225" s="815"/>
      <c r="T225" s="848"/>
      <c r="U225" s="1169"/>
      <c r="V225" s="846"/>
      <c r="W225" s="876"/>
      <c r="X225" s="644"/>
      <c r="Y225" s="1380"/>
      <c r="Z225" s="935"/>
      <c r="AA225" s="935"/>
      <c r="AB225" s="1383"/>
      <c r="AC225" s="1435"/>
      <c r="AD225" s="935"/>
      <c r="AE225" s="928"/>
      <c r="AF225" s="1410"/>
      <c r="AG225" s="140"/>
      <c r="AH225" s="143"/>
      <c r="AI225" s="140"/>
      <c r="AJ225" s="143"/>
      <c r="AK225" s="913"/>
      <c r="AL225" s="941"/>
      <c r="AM225" s="140"/>
    </row>
    <row r="226" spans="1:39" ht="20.25" customHeight="1" x14ac:dyDescent="0.2">
      <c r="A226" s="1349"/>
      <c r="B226" s="809"/>
      <c r="C226" s="1101"/>
      <c r="D226" s="809"/>
      <c r="E226" s="794"/>
      <c r="F226" s="836"/>
      <c r="G226" s="1369"/>
      <c r="H226" s="902"/>
      <c r="I226" s="1173"/>
      <c r="J226" s="1173"/>
      <c r="K226" s="893"/>
      <c r="L226" s="909"/>
      <c r="M226" s="893"/>
      <c r="N226" s="817"/>
      <c r="O226" s="1363"/>
      <c r="P226" s="824"/>
      <c r="Q226" s="824"/>
      <c r="R226" s="824"/>
      <c r="S226" s="815"/>
      <c r="T226" s="848"/>
      <c r="U226" s="1169"/>
      <c r="V226" s="1166" t="s">
        <v>619</v>
      </c>
      <c r="W226" s="876"/>
      <c r="X226" s="930" t="s">
        <v>620</v>
      </c>
      <c r="Y226" s="1380"/>
      <c r="Z226" s="935"/>
      <c r="AA226" s="935"/>
      <c r="AB226" s="1383"/>
      <c r="AC226" s="1435"/>
      <c r="AD226" s="935"/>
      <c r="AE226" s="928"/>
      <c r="AF226" s="1410"/>
      <c r="AG226" s="140"/>
      <c r="AH226" s="143"/>
      <c r="AI226" s="140"/>
      <c r="AJ226" s="143"/>
      <c r="AK226" s="913"/>
      <c r="AL226" s="941"/>
      <c r="AM226" s="140"/>
    </row>
    <row r="227" spans="1:39" ht="62.25" customHeight="1" thickBot="1" x14ac:dyDescent="0.25">
      <c r="A227" s="1350"/>
      <c r="B227" s="810"/>
      <c r="C227" s="1171"/>
      <c r="D227" s="810"/>
      <c r="E227" s="804"/>
      <c r="F227" s="1181"/>
      <c r="G227" s="1370"/>
      <c r="H227" s="1039"/>
      <c r="I227" s="1196"/>
      <c r="J227" s="1196"/>
      <c r="K227" s="1194"/>
      <c r="L227" s="1180"/>
      <c r="M227" s="1194"/>
      <c r="N227" s="1175"/>
      <c r="O227" s="1364"/>
      <c r="P227" s="838"/>
      <c r="Q227" s="838"/>
      <c r="R227" s="838"/>
      <c r="S227" s="830"/>
      <c r="T227" s="1160"/>
      <c r="U227" s="1170"/>
      <c r="V227" s="1167"/>
      <c r="W227" s="877"/>
      <c r="X227" s="1004"/>
      <c r="Y227" s="1381"/>
      <c r="Z227" s="1378"/>
      <c r="AA227" s="1378"/>
      <c r="AB227" s="1384"/>
      <c r="AC227" s="1438"/>
      <c r="AD227" s="1378"/>
      <c r="AE227" s="1003"/>
      <c r="AF227" s="1411"/>
      <c r="AG227" s="141"/>
      <c r="AH227" s="144"/>
      <c r="AI227" s="141"/>
      <c r="AJ227" s="144"/>
      <c r="AK227" s="915"/>
      <c r="AL227" s="942"/>
      <c r="AM227" s="140"/>
    </row>
    <row r="228" spans="1:39" ht="78" customHeight="1" x14ac:dyDescent="0.2">
      <c r="A228" s="1198" t="s">
        <v>409</v>
      </c>
      <c r="B228" s="794" t="s">
        <v>952</v>
      </c>
      <c r="C228" s="1101">
        <v>45</v>
      </c>
      <c r="D228" s="646" t="s">
        <v>163</v>
      </c>
      <c r="E228" s="794" t="s">
        <v>158</v>
      </c>
      <c r="F228" s="621" t="s">
        <v>410</v>
      </c>
      <c r="G228" s="1098" t="s">
        <v>414</v>
      </c>
      <c r="H228" s="660" t="s">
        <v>485</v>
      </c>
      <c r="I228" s="1173" t="s">
        <v>29</v>
      </c>
      <c r="J228" s="1173" t="s">
        <v>114</v>
      </c>
      <c r="K228" s="824">
        <f>VLOOKUP(I228,'[21]MATRIZ CALIFICACIÓN'!$B$10:$C$14,2,0)</f>
        <v>3</v>
      </c>
      <c r="L228" s="1183">
        <f>HLOOKUP(J228,'[21]MATRIZ CALIFICACIÓN'!$D$8:$F$9,2,0)</f>
        <v>2</v>
      </c>
      <c r="M228" s="824">
        <f>VALUE(CONCATENATE(K228,L228))</f>
        <v>32</v>
      </c>
      <c r="N228" s="817" t="str">
        <f>VLOOKUP(M228,'MATRIZ CALIFICACIÓN'!$D$27:$E$69,2,0)</f>
        <v xml:space="preserve">ALTA </v>
      </c>
      <c r="O228" s="629" t="s">
        <v>415</v>
      </c>
      <c r="P228" s="824" t="s">
        <v>106</v>
      </c>
      <c r="Q228" s="1368" t="s">
        <v>47</v>
      </c>
      <c r="R228" s="1368" t="s">
        <v>114</v>
      </c>
      <c r="S228" s="815" t="s">
        <v>10</v>
      </c>
      <c r="T228" s="651" t="s">
        <v>418</v>
      </c>
      <c r="U228" s="620" t="s">
        <v>419</v>
      </c>
      <c r="V228" s="718" t="s">
        <v>420</v>
      </c>
      <c r="W228" s="876" t="s">
        <v>421</v>
      </c>
      <c r="X228" s="739" t="s">
        <v>422</v>
      </c>
      <c r="Y228" s="203"/>
      <c r="Z228" s="437"/>
      <c r="AA228" s="974"/>
      <c r="AB228" s="459"/>
      <c r="AC228" s="410"/>
      <c r="AD228" s="437"/>
      <c r="AE228" s="974"/>
      <c r="AF228" s="459"/>
      <c r="AG228" s="174"/>
      <c r="AH228" s="145"/>
      <c r="AI228" s="174"/>
      <c r="AJ228" s="145"/>
      <c r="AK228" s="913"/>
      <c r="AL228" s="913"/>
      <c r="AM228" s="140"/>
    </row>
    <row r="229" spans="1:39" ht="53.25" customHeight="1" x14ac:dyDescent="0.2">
      <c r="A229" s="1198"/>
      <c r="B229" s="794"/>
      <c r="C229" s="1101"/>
      <c r="D229" s="663" t="s">
        <v>164</v>
      </c>
      <c r="E229" s="794"/>
      <c r="F229" s="681" t="s">
        <v>411</v>
      </c>
      <c r="G229" s="1098"/>
      <c r="H229" s="584" t="s">
        <v>486</v>
      </c>
      <c r="I229" s="1173"/>
      <c r="J229" s="1173"/>
      <c r="K229" s="824"/>
      <c r="L229" s="1183"/>
      <c r="M229" s="824"/>
      <c r="N229" s="817"/>
      <c r="O229" s="628" t="s">
        <v>416</v>
      </c>
      <c r="P229" s="824"/>
      <c r="Q229" s="1368"/>
      <c r="R229" s="1368"/>
      <c r="S229" s="815"/>
      <c r="T229" s="847" t="s">
        <v>232</v>
      </c>
      <c r="U229" s="803" t="s">
        <v>423</v>
      </c>
      <c r="V229" s="1161" t="s">
        <v>420</v>
      </c>
      <c r="W229" s="876"/>
      <c r="X229" s="919" t="s">
        <v>424</v>
      </c>
      <c r="Y229" s="230"/>
      <c r="Z229" s="803"/>
      <c r="AA229" s="974"/>
      <c r="AB229" s="230"/>
      <c r="AC229" s="934"/>
      <c r="AD229" s="934"/>
      <c r="AE229" s="974"/>
      <c r="AF229" s="934"/>
      <c r="AG229" s="140"/>
      <c r="AH229" s="143"/>
      <c r="AI229" s="140"/>
      <c r="AJ229" s="143"/>
      <c r="AK229" s="913"/>
      <c r="AL229" s="950"/>
      <c r="AM229" s="140"/>
    </row>
    <row r="230" spans="1:39" ht="43.5" customHeight="1" x14ac:dyDescent="0.2">
      <c r="A230" s="1198"/>
      <c r="B230" s="794"/>
      <c r="C230" s="1101"/>
      <c r="D230" s="811" t="s">
        <v>166</v>
      </c>
      <c r="E230" s="794"/>
      <c r="F230" s="681" t="s">
        <v>412</v>
      </c>
      <c r="G230" s="1098"/>
      <c r="H230" s="584" t="s">
        <v>487</v>
      </c>
      <c r="I230" s="1173"/>
      <c r="J230" s="1173"/>
      <c r="K230" s="824"/>
      <c r="L230" s="1183"/>
      <c r="M230" s="824"/>
      <c r="N230" s="817"/>
      <c r="O230" s="816" t="s">
        <v>417</v>
      </c>
      <c r="P230" s="824"/>
      <c r="Q230" s="1368"/>
      <c r="R230" s="1368"/>
      <c r="S230" s="815"/>
      <c r="T230" s="849"/>
      <c r="U230" s="795"/>
      <c r="V230" s="1162"/>
      <c r="W230" s="876"/>
      <c r="X230" s="920"/>
      <c r="Y230" s="203"/>
      <c r="Z230" s="795"/>
      <c r="AA230" s="974"/>
      <c r="AB230" s="203"/>
      <c r="AC230" s="1023"/>
      <c r="AD230" s="1023"/>
      <c r="AE230" s="974"/>
      <c r="AF230" s="1023"/>
      <c r="AG230" s="140"/>
      <c r="AH230" s="143"/>
      <c r="AI230" s="140"/>
      <c r="AJ230" s="143"/>
      <c r="AK230" s="913"/>
      <c r="AL230" s="950"/>
      <c r="AM230" s="140"/>
    </row>
    <row r="231" spans="1:39" ht="29.25" customHeight="1" x14ac:dyDescent="0.2">
      <c r="A231" s="1198"/>
      <c r="B231" s="794"/>
      <c r="C231" s="1101"/>
      <c r="D231" s="809"/>
      <c r="E231" s="794"/>
      <c r="F231" s="803" t="s">
        <v>413</v>
      </c>
      <c r="G231" s="1098"/>
      <c r="H231" s="803" t="s">
        <v>488</v>
      </c>
      <c r="I231" s="1173"/>
      <c r="J231" s="1173"/>
      <c r="K231" s="824"/>
      <c r="L231" s="1183"/>
      <c r="M231" s="824"/>
      <c r="N231" s="817"/>
      <c r="O231" s="817"/>
      <c r="P231" s="824"/>
      <c r="Q231" s="1368"/>
      <c r="R231" s="1368"/>
      <c r="S231" s="815"/>
      <c r="T231" s="847" t="s">
        <v>297</v>
      </c>
      <c r="U231" s="803" t="s">
        <v>425</v>
      </c>
      <c r="V231" s="1161" t="s">
        <v>420</v>
      </c>
      <c r="W231" s="876"/>
      <c r="X231" s="919" t="s">
        <v>426</v>
      </c>
      <c r="Y231" s="845"/>
      <c r="Z231" s="803"/>
      <c r="AA231" s="974"/>
      <c r="AB231" s="919"/>
      <c r="AC231" s="1468"/>
      <c r="AD231" s="794"/>
      <c r="AE231" s="974"/>
      <c r="AF231" s="1468"/>
      <c r="AG231" s="140"/>
      <c r="AH231" s="143"/>
      <c r="AI231" s="140"/>
      <c r="AJ231" s="143"/>
      <c r="AK231" s="913"/>
      <c r="AL231" s="950"/>
      <c r="AM231" s="140"/>
    </row>
    <row r="232" spans="1:39" ht="35.25" customHeight="1" thickBot="1" x14ac:dyDescent="0.25">
      <c r="A232" s="1198"/>
      <c r="B232" s="794"/>
      <c r="C232" s="1102"/>
      <c r="D232" s="911"/>
      <c r="E232" s="795"/>
      <c r="F232" s="795"/>
      <c r="G232" s="1099"/>
      <c r="H232" s="795"/>
      <c r="I232" s="888"/>
      <c r="J232" s="888"/>
      <c r="K232" s="825"/>
      <c r="L232" s="1184"/>
      <c r="M232" s="825"/>
      <c r="N232" s="818"/>
      <c r="O232" s="818"/>
      <c r="P232" s="825"/>
      <c r="Q232" s="826"/>
      <c r="R232" s="826"/>
      <c r="S232" s="895"/>
      <c r="T232" s="849"/>
      <c r="U232" s="795"/>
      <c r="V232" s="1162"/>
      <c r="W232" s="969"/>
      <c r="X232" s="920"/>
      <c r="Y232" s="846"/>
      <c r="Z232" s="795"/>
      <c r="AA232" s="920"/>
      <c r="AB232" s="920"/>
      <c r="AC232" s="1469"/>
      <c r="AD232" s="795"/>
      <c r="AE232" s="920"/>
      <c r="AF232" s="1469"/>
      <c r="AG232" s="140"/>
      <c r="AH232" s="143"/>
      <c r="AI232" s="140"/>
      <c r="AJ232" s="143"/>
      <c r="AK232" s="914"/>
      <c r="AL232" s="951"/>
      <c r="AM232" s="140"/>
    </row>
    <row r="233" spans="1:39" ht="72.75" customHeight="1" x14ac:dyDescent="0.2">
      <c r="A233" s="1198"/>
      <c r="B233" s="794"/>
      <c r="C233" s="1176">
        <v>46</v>
      </c>
      <c r="D233" s="696" t="s">
        <v>163</v>
      </c>
      <c r="E233" s="803" t="s">
        <v>157</v>
      </c>
      <c r="F233" s="681" t="s">
        <v>405</v>
      </c>
      <c r="G233" s="1174" t="s">
        <v>431</v>
      </c>
      <c r="H233" s="197" t="s">
        <v>485</v>
      </c>
      <c r="I233" s="901" t="s">
        <v>13</v>
      </c>
      <c r="J233" s="901" t="s">
        <v>114</v>
      </c>
      <c r="K233" s="837">
        <f>VLOOKUP(I233,'[21]MATRIZ CALIFICACIÓN'!$B$10:$C$14,2,0)</f>
        <v>4</v>
      </c>
      <c r="L233" s="1182">
        <f>HLOOKUP(J233,'[21]MATRIZ CALIFICACIÓN'!$D$8:$F$9,2,0)</f>
        <v>2</v>
      </c>
      <c r="M233" s="837">
        <f>VALUE(CONCATENATE(K233,L233))</f>
        <v>42</v>
      </c>
      <c r="N233" s="816" t="str">
        <f>VLOOKUP(M233,'MATRIZ CALIFICACIÓN'!$D$27:$E$69,2,0)</f>
        <v xml:space="preserve">ALTA </v>
      </c>
      <c r="O233" s="188" t="s">
        <v>432</v>
      </c>
      <c r="P233" s="837" t="s">
        <v>106</v>
      </c>
      <c r="Q233" s="828" t="s">
        <v>12</v>
      </c>
      <c r="R233" s="828" t="s">
        <v>114</v>
      </c>
      <c r="S233" s="1116" t="s">
        <v>35</v>
      </c>
      <c r="T233" s="686" t="s">
        <v>364</v>
      </c>
      <c r="U233" s="659" t="s">
        <v>435</v>
      </c>
      <c r="V233" s="719" t="s">
        <v>436</v>
      </c>
      <c r="W233" s="1132" t="s">
        <v>421</v>
      </c>
      <c r="X233" s="740" t="s">
        <v>437</v>
      </c>
      <c r="Y233" s="204"/>
      <c r="Z233" s="188"/>
      <c r="AA233" s="919"/>
      <c r="AB233" s="343"/>
      <c r="AC233" s="206"/>
      <c r="AD233" s="299"/>
      <c r="AE233" s="919"/>
      <c r="AF233" s="343"/>
      <c r="AG233" s="140"/>
      <c r="AH233" s="143"/>
      <c r="AI233" s="140"/>
      <c r="AJ233" s="143"/>
      <c r="AK233" s="912"/>
      <c r="AL233" s="933"/>
      <c r="AM233" s="140"/>
    </row>
    <row r="234" spans="1:39" ht="66" customHeight="1" x14ac:dyDescent="0.2">
      <c r="A234" s="1198"/>
      <c r="B234" s="794"/>
      <c r="C234" s="1101"/>
      <c r="D234" s="696" t="s">
        <v>166</v>
      </c>
      <c r="E234" s="794"/>
      <c r="F234" s="621" t="s">
        <v>427</v>
      </c>
      <c r="G234" s="1098"/>
      <c r="H234" s="681" t="s">
        <v>489</v>
      </c>
      <c r="I234" s="1173"/>
      <c r="J234" s="1173"/>
      <c r="K234" s="824"/>
      <c r="L234" s="1183"/>
      <c r="M234" s="824"/>
      <c r="N234" s="817"/>
      <c r="O234" s="188" t="s">
        <v>417</v>
      </c>
      <c r="P234" s="824"/>
      <c r="Q234" s="1368"/>
      <c r="R234" s="1368"/>
      <c r="S234" s="1117"/>
      <c r="T234" s="686" t="s">
        <v>297</v>
      </c>
      <c r="U234" s="659" t="s">
        <v>438</v>
      </c>
      <c r="V234" s="720" t="s">
        <v>439</v>
      </c>
      <c r="W234" s="876"/>
      <c r="X234" s="674" t="s">
        <v>440</v>
      </c>
      <c r="Y234" s="204"/>
      <c r="Z234" s="205"/>
      <c r="AA234" s="974"/>
      <c r="AB234" s="204"/>
      <c r="AC234" s="301"/>
      <c r="AD234" s="306"/>
      <c r="AE234" s="974"/>
      <c r="AF234" s="301"/>
      <c r="AG234" s="140"/>
      <c r="AH234" s="143"/>
      <c r="AI234" s="140"/>
      <c r="AJ234" s="143"/>
      <c r="AK234" s="913"/>
      <c r="AL234" s="950"/>
      <c r="AM234" s="140"/>
    </row>
    <row r="235" spans="1:39" ht="74.25" customHeight="1" x14ac:dyDescent="0.2">
      <c r="A235" s="1198"/>
      <c r="B235" s="794"/>
      <c r="C235" s="1101"/>
      <c r="D235" s="696" t="s">
        <v>162</v>
      </c>
      <c r="E235" s="794"/>
      <c r="F235" s="681" t="s">
        <v>428</v>
      </c>
      <c r="G235" s="1098"/>
      <c r="H235" s="624" t="s">
        <v>490</v>
      </c>
      <c r="I235" s="1173"/>
      <c r="J235" s="1173"/>
      <c r="K235" s="824"/>
      <c r="L235" s="1183"/>
      <c r="M235" s="824"/>
      <c r="N235" s="817"/>
      <c r="O235" s="188" t="s">
        <v>433</v>
      </c>
      <c r="P235" s="824"/>
      <c r="Q235" s="1368"/>
      <c r="R235" s="1368"/>
      <c r="S235" s="1117"/>
      <c r="T235" s="686" t="s">
        <v>441</v>
      </c>
      <c r="U235" s="659" t="s">
        <v>442</v>
      </c>
      <c r="V235" s="719" t="s">
        <v>443</v>
      </c>
      <c r="W235" s="876"/>
      <c r="X235" s="674" t="s">
        <v>444</v>
      </c>
      <c r="Y235" s="204"/>
      <c r="Z235" s="205"/>
      <c r="AA235" s="974"/>
      <c r="AB235" s="204"/>
      <c r="AC235" s="301"/>
      <c r="AD235" s="304"/>
      <c r="AE235" s="974"/>
      <c r="AF235" s="239"/>
      <c r="AG235" s="140"/>
      <c r="AH235" s="143"/>
      <c r="AI235" s="140"/>
      <c r="AJ235" s="143"/>
      <c r="AK235" s="913"/>
      <c r="AL235" s="950"/>
      <c r="AM235" s="140"/>
    </row>
    <row r="236" spans="1:39" ht="60.75" customHeight="1" x14ac:dyDescent="0.2">
      <c r="A236" s="1198"/>
      <c r="B236" s="794"/>
      <c r="C236" s="1101"/>
      <c r="D236" s="1190" t="s">
        <v>164</v>
      </c>
      <c r="E236" s="794"/>
      <c r="F236" s="621" t="s">
        <v>429</v>
      </c>
      <c r="G236" s="1098"/>
      <c r="H236" s="681" t="s">
        <v>491</v>
      </c>
      <c r="I236" s="1173"/>
      <c r="J236" s="1173"/>
      <c r="K236" s="824"/>
      <c r="L236" s="1183"/>
      <c r="M236" s="824"/>
      <c r="N236" s="817"/>
      <c r="O236" s="816" t="s">
        <v>434</v>
      </c>
      <c r="P236" s="824"/>
      <c r="Q236" s="1368"/>
      <c r="R236" s="1368"/>
      <c r="S236" s="1117"/>
      <c r="T236" s="847" t="s">
        <v>445</v>
      </c>
      <c r="U236" s="837" t="s">
        <v>446</v>
      </c>
      <c r="V236" s="845" t="s">
        <v>447</v>
      </c>
      <c r="W236" s="876"/>
      <c r="X236" s="919" t="s">
        <v>448</v>
      </c>
      <c r="Y236" s="1376"/>
      <c r="Z236" s="1374"/>
      <c r="AA236" s="974"/>
      <c r="AB236" s="1388"/>
      <c r="AC236" s="1376"/>
      <c r="AD236" s="1374"/>
      <c r="AE236" s="974"/>
      <c r="AF236" s="1376"/>
      <c r="AG236" s="140"/>
      <c r="AH236" s="143"/>
      <c r="AI236" s="140"/>
      <c r="AJ236" s="143"/>
      <c r="AK236" s="913"/>
      <c r="AL236" s="950"/>
      <c r="AM236" s="140"/>
    </row>
    <row r="237" spans="1:39" ht="50.25" customHeight="1" thickBot="1" x14ac:dyDescent="0.25">
      <c r="A237" s="1198"/>
      <c r="B237" s="794"/>
      <c r="C237" s="1102"/>
      <c r="D237" s="1191"/>
      <c r="E237" s="795"/>
      <c r="F237" s="681" t="s">
        <v>430</v>
      </c>
      <c r="G237" s="1099"/>
      <c r="H237" s="681" t="s">
        <v>488</v>
      </c>
      <c r="I237" s="888"/>
      <c r="J237" s="888"/>
      <c r="K237" s="825"/>
      <c r="L237" s="1184"/>
      <c r="M237" s="825"/>
      <c r="N237" s="818"/>
      <c r="O237" s="818"/>
      <c r="P237" s="825"/>
      <c r="Q237" s="826"/>
      <c r="R237" s="826"/>
      <c r="S237" s="1118"/>
      <c r="T237" s="849"/>
      <c r="U237" s="825"/>
      <c r="V237" s="846"/>
      <c r="W237" s="969"/>
      <c r="X237" s="920"/>
      <c r="Y237" s="1377"/>
      <c r="Z237" s="1375"/>
      <c r="AA237" s="920"/>
      <c r="AB237" s="1389"/>
      <c r="AC237" s="1377"/>
      <c r="AD237" s="1375"/>
      <c r="AE237" s="920"/>
      <c r="AF237" s="1377"/>
      <c r="AG237" s="140"/>
      <c r="AH237" s="143"/>
      <c r="AI237" s="140"/>
      <c r="AJ237" s="143"/>
      <c r="AK237" s="914"/>
      <c r="AL237" s="951"/>
      <c r="AM237" s="140"/>
    </row>
    <row r="238" spans="1:39" ht="61.5" customHeight="1" x14ac:dyDescent="0.2">
      <c r="A238" s="1198"/>
      <c r="B238" s="794"/>
      <c r="C238" s="1176">
        <v>47</v>
      </c>
      <c r="D238" s="663" t="s">
        <v>163</v>
      </c>
      <c r="E238" s="803" t="s">
        <v>156</v>
      </c>
      <c r="F238" s="681" t="s">
        <v>428</v>
      </c>
      <c r="G238" s="1174" t="s">
        <v>452</v>
      </c>
      <c r="H238" s="811" t="s">
        <v>492</v>
      </c>
      <c r="I238" s="901" t="s">
        <v>29</v>
      </c>
      <c r="J238" s="901" t="s">
        <v>114</v>
      </c>
      <c r="K238" s="837">
        <f>VLOOKUP(I238,'[21]MATRIZ CALIFICACIÓN'!$B$10:$C$14,2,0)</f>
        <v>3</v>
      </c>
      <c r="L238" s="1182">
        <f>HLOOKUP(J238,'[21]MATRIZ CALIFICACIÓN'!$D$8:$F$9,2,0)</f>
        <v>2</v>
      </c>
      <c r="M238" s="837">
        <f>VALUE(CONCATENATE(K238,L238))</f>
        <v>32</v>
      </c>
      <c r="N238" s="816" t="str">
        <f>VLOOKUP(M238,'MATRIZ CALIFICACIÓN'!$D$27:$E$69,2,0)</f>
        <v xml:space="preserve">ALTA </v>
      </c>
      <c r="O238" s="188" t="s">
        <v>432</v>
      </c>
      <c r="P238" s="837" t="s">
        <v>106</v>
      </c>
      <c r="Q238" s="828" t="s">
        <v>12</v>
      </c>
      <c r="R238" s="828" t="s">
        <v>114</v>
      </c>
      <c r="S238" s="1116" t="s">
        <v>35</v>
      </c>
      <c r="T238" s="847" t="s">
        <v>445</v>
      </c>
      <c r="U238" s="1163" t="s">
        <v>453</v>
      </c>
      <c r="V238" s="1161" t="s">
        <v>447</v>
      </c>
      <c r="W238" s="847" t="s">
        <v>421</v>
      </c>
      <c r="X238" s="871" t="s">
        <v>448</v>
      </c>
      <c r="Y238" s="1376"/>
      <c r="Z238" s="1374"/>
      <c r="AA238" s="837"/>
      <c r="AB238" s="1388"/>
      <c r="AC238" s="1388"/>
      <c r="AD238" s="1374"/>
      <c r="AE238" s="1388"/>
      <c r="AF238" s="1388"/>
      <c r="AG238" s="140"/>
      <c r="AH238" s="143"/>
      <c r="AI238" s="140"/>
      <c r="AJ238" s="143"/>
      <c r="AK238" s="912"/>
      <c r="AL238" s="933"/>
      <c r="AM238" s="140"/>
    </row>
    <row r="239" spans="1:39" ht="69" customHeight="1" x14ac:dyDescent="0.2">
      <c r="A239" s="1198"/>
      <c r="B239" s="794"/>
      <c r="C239" s="1101"/>
      <c r="D239" s="646" t="s">
        <v>162</v>
      </c>
      <c r="E239" s="794"/>
      <c r="F239" s="681" t="s">
        <v>449</v>
      </c>
      <c r="G239" s="1098"/>
      <c r="H239" s="911"/>
      <c r="I239" s="1173"/>
      <c r="J239" s="1173"/>
      <c r="K239" s="824"/>
      <c r="L239" s="1183"/>
      <c r="M239" s="824"/>
      <c r="N239" s="817"/>
      <c r="O239" s="188" t="s">
        <v>417</v>
      </c>
      <c r="P239" s="824"/>
      <c r="Q239" s="1368"/>
      <c r="R239" s="1368"/>
      <c r="S239" s="1117"/>
      <c r="T239" s="849"/>
      <c r="U239" s="1164"/>
      <c r="V239" s="1162"/>
      <c r="W239" s="848"/>
      <c r="X239" s="872"/>
      <c r="Y239" s="1377"/>
      <c r="Z239" s="1375"/>
      <c r="AA239" s="824"/>
      <c r="AB239" s="1389"/>
      <c r="AC239" s="1389"/>
      <c r="AD239" s="1466"/>
      <c r="AE239" s="1460"/>
      <c r="AF239" s="1389"/>
      <c r="AG239" s="140"/>
      <c r="AH239" s="143"/>
      <c r="AI239" s="140"/>
      <c r="AJ239" s="143"/>
      <c r="AK239" s="913"/>
      <c r="AL239" s="950"/>
      <c r="AM239" s="140"/>
    </row>
    <row r="240" spans="1:39" ht="51.75" customHeight="1" x14ac:dyDescent="0.2">
      <c r="A240" s="1198"/>
      <c r="B240" s="794"/>
      <c r="C240" s="1101"/>
      <c r="D240" s="646" t="s">
        <v>161</v>
      </c>
      <c r="E240" s="794"/>
      <c r="F240" s="681" t="s">
        <v>450</v>
      </c>
      <c r="G240" s="1098"/>
      <c r="H240" s="197" t="s">
        <v>491</v>
      </c>
      <c r="I240" s="1173"/>
      <c r="J240" s="1173"/>
      <c r="K240" s="824"/>
      <c r="L240" s="1183"/>
      <c r="M240" s="824"/>
      <c r="N240" s="817"/>
      <c r="O240" s="188" t="s">
        <v>433</v>
      </c>
      <c r="P240" s="824"/>
      <c r="Q240" s="1368"/>
      <c r="R240" s="1368"/>
      <c r="S240" s="1117"/>
      <c r="T240" s="847" t="s">
        <v>297</v>
      </c>
      <c r="U240" s="189" t="s">
        <v>438</v>
      </c>
      <c r="V240" s="191" t="s">
        <v>454</v>
      </c>
      <c r="W240" s="848"/>
      <c r="X240" s="189" t="s">
        <v>440</v>
      </c>
      <c r="Y240" s="683"/>
      <c r="Z240" s="207"/>
      <c r="AA240" s="824"/>
      <c r="AB240" s="240"/>
      <c r="AC240" s="301"/>
      <c r="AD240" s="306"/>
      <c r="AE240" s="1460"/>
      <c r="AF240" s="301"/>
      <c r="AG240" s="140"/>
      <c r="AH240" s="143"/>
      <c r="AI240" s="140"/>
      <c r="AJ240" s="143"/>
      <c r="AK240" s="913"/>
      <c r="AL240" s="950"/>
      <c r="AM240" s="140"/>
    </row>
    <row r="241" spans="1:39" ht="57.75" customHeight="1" x14ac:dyDescent="0.2">
      <c r="A241" s="1198"/>
      <c r="B241" s="794"/>
      <c r="C241" s="1101"/>
      <c r="D241" s="811" t="s">
        <v>165</v>
      </c>
      <c r="E241" s="794"/>
      <c r="F241" s="681" t="s">
        <v>451</v>
      </c>
      <c r="G241" s="1098"/>
      <c r="H241" s="585" t="s">
        <v>493</v>
      </c>
      <c r="I241" s="1173"/>
      <c r="J241" s="1173"/>
      <c r="K241" s="824"/>
      <c r="L241" s="1183"/>
      <c r="M241" s="824"/>
      <c r="N241" s="817"/>
      <c r="O241" s="816" t="s">
        <v>434</v>
      </c>
      <c r="P241" s="824"/>
      <c r="Q241" s="1368"/>
      <c r="R241" s="1368"/>
      <c r="S241" s="1117"/>
      <c r="T241" s="848"/>
      <c r="U241" s="189" t="s">
        <v>455</v>
      </c>
      <c r="V241" s="191" t="s">
        <v>454</v>
      </c>
      <c r="W241" s="848"/>
      <c r="X241" s="189" t="s">
        <v>456</v>
      </c>
      <c r="Y241" s="204"/>
      <c r="Z241" s="207"/>
      <c r="AA241" s="824"/>
      <c r="AB241" s="1388"/>
      <c r="AC241" s="291"/>
      <c r="AD241" s="306"/>
      <c r="AE241" s="1460"/>
      <c r="AF241" s="239"/>
      <c r="AG241" s="140"/>
      <c r="AH241" s="143"/>
      <c r="AI241" s="140"/>
      <c r="AJ241" s="143"/>
      <c r="AK241" s="913"/>
      <c r="AL241" s="950"/>
      <c r="AM241" s="140"/>
    </row>
    <row r="242" spans="1:39" ht="67.5" customHeight="1" thickBot="1" x14ac:dyDescent="0.25">
      <c r="A242" s="1198"/>
      <c r="B242" s="794"/>
      <c r="C242" s="1102"/>
      <c r="D242" s="911"/>
      <c r="E242" s="795"/>
      <c r="F242" s="681" t="s">
        <v>429</v>
      </c>
      <c r="G242" s="1099"/>
      <c r="H242" s="669" t="s">
        <v>494</v>
      </c>
      <c r="I242" s="888"/>
      <c r="J242" s="888"/>
      <c r="K242" s="825"/>
      <c r="L242" s="1184"/>
      <c r="M242" s="825"/>
      <c r="N242" s="818"/>
      <c r="O242" s="818"/>
      <c r="P242" s="825"/>
      <c r="Q242" s="826"/>
      <c r="R242" s="826"/>
      <c r="S242" s="1118"/>
      <c r="T242" s="849"/>
      <c r="U242" s="189" t="s">
        <v>457</v>
      </c>
      <c r="V242" s="191" t="s">
        <v>454</v>
      </c>
      <c r="W242" s="849"/>
      <c r="X242" s="189" t="s">
        <v>458</v>
      </c>
      <c r="Y242" s="204"/>
      <c r="Z242" s="344"/>
      <c r="AA242" s="825"/>
      <c r="AB242" s="1389"/>
      <c r="AC242" s="301"/>
      <c r="AD242" s="306"/>
      <c r="AE242" s="1389"/>
      <c r="AF242" s="301"/>
      <c r="AG242" s="140"/>
      <c r="AH242" s="143"/>
      <c r="AI242" s="140"/>
      <c r="AJ242" s="143"/>
      <c r="AK242" s="914"/>
      <c r="AL242" s="951"/>
      <c r="AM242" s="140"/>
    </row>
    <row r="243" spans="1:39" ht="75" customHeight="1" x14ac:dyDescent="0.2">
      <c r="A243" s="1198"/>
      <c r="B243" s="794"/>
      <c r="C243" s="1176">
        <v>48</v>
      </c>
      <c r="D243" s="663" t="s">
        <v>163</v>
      </c>
      <c r="E243" s="803" t="s">
        <v>157</v>
      </c>
      <c r="F243" s="681" t="s">
        <v>405</v>
      </c>
      <c r="G243" s="900" t="s">
        <v>459</v>
      </c>
      <c r="H243" s="584" t="s">
        <v>495</v>
      </c>
      <c r="I243" s="901" t="s">
        <v>29</v>
      </c>
      <c r="J243" s="901" t="s">
        <v>114</v>
      </c>
      <c r="K243" s="837">
        <f>VLOOKUP(I243,'[21]MATRIZ CALIFICACIÓN'!$B$10:$C$14,2,0)</f>
        <v>3</v>
      </c>
      <c r="L243" s="1182">
        <f>HLOOKUP(J243,'[21]MATRIZ CALIFICACIÓN'!$D$8:$F$9,2,0)</f>
        <v>2</v>
      </c>
      <c r="M243" s="837">
        <f>VALUE(CONCATENATE(K243,L243))</f>
        <v>32</v>
      </c>
      <c r="N243" s="816" t="str">
        <f>VLOOKUP(M243,'MATRIZ CALIFICACIÓN'!$D$27:$E$69,2,0)</f>
        <v xml:space="preserve">ALTA </v>
      </c>
      <c r="O243" s="871" t="s">
        <v>417</v>
      </c>
      <c r="P243" s="837" t="s">
        <v>106</v>
      </c>
      <c r="Q243" s="828" t="s">
        <v>12</v>
      </c>
      <c r="R243" s="828" t="s">
        <v>114</v>
      </c>
      <c r="S243" s="1116" t="s">
        <v>35</v>
      </c>
      <c r="T243" s="847" t="s">
        <v>297</v>
      </c>
      <c r="U243" s="837" t="s">
        <v>438</v>
      </c>
      <c r="V243" s="845" t="s">
        <v>439</v>
      </c>
      <c r="W243" s="847" t="s">
        <v>421</v>
      </c>
      <c r="X243" s="919" t="s">
        <v>440</v>
      </c>
      <c r="Y243" s="1376"/>
      <c r="Z243" s="1374"/>
      <c r="AA243" s="837"/>
      <c r="AB243" s="1388"/>
      <c r="AC243" s="919"/>
      <c r="AD243" s="803"/>
      <c r="AE243" s="837"/>
      <c r="AF243" s="1388"/>
      <c r="AG243" s="140"/>
      <c r="AH243" s="143"/>
      <c r="AI243" s="140"/>
      <c r="AJ243" s="143"/>
      <c r="AK243" s="912"/>
      <c r="AL243" s="916"/>
      <c r="AM243" s="140"/>
    </row>
    <row r="244" spans="1:39" ht="20.25" customHeight="1" x14ac:dyDescent="0.2">
      <c r="A244" s="1198"/>
      <c r="B244" s="794"/>
      <c r="C244" s="1101"/>
      <c r="D244" s="646" t="s">
        <v>162</v>
      </c>
      <c r="E244" s="794"/>
      <c r="F244" s="681" t="s">
        <v>428</v>
      </c>
      <c r="G244" s="1177"/>
      <c r="H244" s="584" t="s">
        <v>491</v>
      </c>
      <c r="I244" s="1173"/>
      <c r="J244" s="1173"/>
      <c r="K244" s="824"/>
      <c r="L244" s="1183"/>
      <c r="M244" s="824"/>
      <c r="N244" s="817"/>
      <c r="O244" s="872"/>
      <c r="P244" s="824"/>
      <c r="Q244" s="1368"/>
      <c r="R244" s="1368"/>
      <c r="S244" s="1117"/>
      <c r="T244" s="848"/>
      <c r="U244" s="825"/>
      <c r="V244" s="846"/>
      <c r="W244" s="848"/>
      <c r="X244" s="920"/>
      <c r="Y244" s="1377"/>
      <c r="Z244" s="1375"/>
      <c r="AA244" s="824"/>
      <c r="AB244" s="1389"/>
      <c r="AC244" s="920"/>
      <c r="AD244" s="795"/>
      <c r="AE244" s="824"/>
      <c r="AF244" s="1389"/>
      <c r="AG244" s="140"/>
      <c r="AH244" s="143"/>
      <c r="AI244" s="140"/>
      <c r="AJ244" s="143"/>
      <c r="AK244" s="913"/>
      <c r="AL244" s="952"/>
      <c r="AM244" s="140"/>
    </row>
    <row r="245" spans="1:39" ht="42.75" customHeight="1" x14ac:dyDescent="0.2">
      <c r="A245" s="1198"/>
      <c r="B245" s="794"/>
      <c r="C245" s="1101"/>
      <c r="D245" s="646" t="s">
        <v>164</v>
      </c>
      <c r="E245" s="794"/>
      <c r="F245" s="681" t="s">
        <v>460</v>
      </c>
      <c r="G245" s="1177"/>
      <c r="H245" s="586" t="s">
        <v>493</v>
      </c>
      <c r="I245" s="1173"/>
      <c r="J245" s="1173"/>
      <c r="K245" s="824"/>
      <c r="L245" s="1183"/>
      <c r="M245" s="824"/>
      <c r="N245" s="817"/>
      <c r="O245" s="871" t="s">
        <v>462</v>
      </c>
      <c r="P245" s="824"/>
      <c r="Q245" s="1368"/>
      <c r="R245" s="1368"/>
      <c r="S245" s="1117"/>
      <c r="T245" s="848"/>
      <c r="U245" s="837" t="s">
        <v>465</v>
      </c>
      <c r="V245" s="845" t="s">
        <v>439</v>
      </c>
      <c r="W245" s="848"/>
      <c r="X245" s="919" t="s">
        <v>464</v>
      </c>
      <c r="Y245" s="1376"/>
      <c r="Z245" s="1374"/>
      <c r="AA245" s="824"/>
      <c r="AB245" s="1388"/>
      <c r="AC245" s="974"/>
      <c r="AD245" s="803"/>
      <c r="AE245" s="824"/>
      <c r="AF245" s="974"/>
      <c r="AG245" s="140"/>
      <c r="AH245" s="143"/>
      <c r="AI245" s="140"/>
      <c r="AJ245" s="143"/>
      <c r="AK245" s="913"/>
      <c r="AL245" s="952"/>
      <c r="AM245" s="140"/>
    </row>
    <row r="246" spans="1:39" ht="50.25" customHeight="1" x14ac:dyDescent="0.2">
      <c r="A246" s="1198"/>
      <c r="B246" s="794"/>
      <c r="C246" s="1101"/>
      <c r="D246" s="646" t="s">
        <v>165</v>
      </c>
      <c r="E246" s="794"/>
      <c r="F246" s="803" t="s">
        <v>461</v>
      </c>
      <c r="G246" s="1177"/>
      <c r="H246" s="803" t="s">
        <v>494</v>
      </c>
      <c r="I246" s="1173"/>
      <c r="J246" s="1173"/>
      <c r="K246" s="824"/>
      <c r="L246" s="1183"/>
      <c r="M246" s="824"/>
      <c r="N246" s="817"/>
      <c r="O246" s="872"/>
      <c r="P246" s="824"/>
      <c r="Q246" s="1368"/>
      <c r="R246" s="1368"/>
      <c r="S246" s="1117"/>
      <c r="T246" s="848"/>
      <c r="U246" s="825"/>
      <c r="V246" s="846"/>
      <c r="W246" s="848"/>
      <c r="X246" s="920"/>
      <c r="Y246" s="1377"/>
      <c r="Z246" s="1375"/>
      <c r="AA246" s="824"/>
      <c r="AB246" s="1389"/>
      <c r="AC246" s="920"/>
      <c r="AD246" s="795"/>
      <c r="AE246" s="824"/>
      <c r="AF246" s="920"/>
      <c r="AG246" s="140"/>
      <c r="AH246" s="143"/>
      <c r="AI246" s="140"/>
      <c r="AJ246" s="143"/>
      <c r="AK246" s="913"/>
      <c r="AL246" s="952"/>
      <c r="AM246" s="140"/>
    </row>
    <row r="247" spans="1:39" ht="76.5" customHeight="1" thickBot="1" x14ac:dyDescent="0.25">
      <c r="A247" s="1198"/>
      <c r="B247" s="794"/>
      <c r="C247" s="1102"/>
      <c r="D247" s="646" t="s">
        <v>166</v>
      </c>
      <c r="E247" s="795"/>
      <c r="F247" s="795"/>
      <c r="G247" s="898"/>
      <c r="H247" s="795"/>
      <c r="I247" s="888"/>
      <c r="J247" s="888"/>
      <c r="K247" s="825"/>
      <c r="L247" s="1184"/>
      <c r="M247" s="825"/>
      <c r="N247" s="818"/>
      <c r="O247" s="189" t="s">
        <v>463</v>
      </c>
      <c r="P247" s="825"/>
      <c r="Q247" s="826"/>
      <c r="R247" s="826"/>
      <c r="S247" s="1118"/>
      <c r="T247" s="849"/>
      <c r="U247" s="631" t="s">
        <v>457</v>
      </c>
      <c r="V247" s="667" t="s">
        <v>439</v>
      </c>
      <c r="W247" s="849"/>
      <c r="X247" s="674" t="s">
        <v>458</v>
      </c>
      <c r="Y247" s="683"/>
      <c r="Z247" s="205"/>
      <c r="AA247" s="825"/>
      <c r="AB247" s="307"/>
      <c r="AC247" s="301"/>
      <c r="AD247" s="306"/>
      <c r="AE247" s="825"/>
      <c r="AF247" s="301"/>
      <c r="AG247" s="140"/>
      <c r="AH247" s="143"/>
      <c r="AI247" s="140"/>
      <c r="AJ247" s="143"/>
      <c r="AK247" s="914"/>
      <c r="AL247" s="953"/>
      <c r="AM247" s="140"/>
    </row>
    <row r="248" spans="1:39" ht="75" customHeight="1" x14ac:dyDescent="0.2">
      <c r="A248" s="1198"/>
      <c r="B248" s="794"/>
      <c r="C248" s="1176">
        <v>49</v>
      </c>
      <c r="D248" s="663" t="s">
        <v>163</v>
      </c>
      <c r="E248" s="803" t="s">
        <v>159</v>
      </c>
      <c r="F248" s="681" t="s">
        <v>405</v>
      </c>
      <c r="G248" s="1174" t="s">
        <v>467</v>
      </c>
      <c r="H248" s="681" t="s">
        <v>495</v>
      </c>
      <c r="I248" s="901" t="s">
        <v>29</v>
      </c>
      <c r="J248" s="901" t="s">
        <v>114</v>
      </c>
      <c r="K248" s="837">
        <f>VLOOKUP(I248,'[21]MATRIZ CALIFICACIÓN'!$B$10:$C$14,2,0)</f>
        <v>3</v>
      </c>
      <c r="L248" s="1182">
        <f>HLOOKUP(J248,'[21]MATRIZ CALIFICACIÓN'!$D$8:$F$9,2,0)</f>
        <v>2</v>
      </c>
      <c r="M248" s="837">
        <f>VALUE(CONCATENATE(K248,L248))</f>
        <v>32</v>
      </c>
      <c r="N248" s="816" t="str">
        <f>VLOOKUP(M248,'MATRIZ CALIFICACIÓN'!$D$27:$E$69,2,0)</f>
        <v xml:space="preserve">ALTA </v>
      </c>
      <c r="O248" s="837" t="s">
        <v>468</v>
      </c>
      <c r="P248" s="837" t="s">
        <v>106</v>
      </c>
      <c r="Q248" s="828" t="s">
        <v>47</v>
      </c>
      <c r="R248" s="828" t="s">
        <v>114</v>
      </c>
      <c r="S248" s="814" t="s">
        <v>10</v>
      </c>
      <c r="T248" s="847" t="s">
        <v>297</v>
      </c>
      <c r="U248" s="871" t="s">
        <v>438</v>
      </c>
      <c r="V248" s="1161" t="s">
        <v>471</v>
      </c>
      <c r="W248" s="847" t="s">
        <v>421</v>
      </c>
      <c r="X248" s="871" t="s">
        <v>472</v>
      </c>
      <c r="Y248" s="1376"/>
      <c r="Z248" s="1374"/>
      <c r="AA248" s="837"/>
      <c r="AB248" s="1388"/>
      <c r="AC248" s="919"/>
      <c r="AD248" s="803"/>
      <c r="AE248" s="837"/>
      <c r="AF248" s="1388"/>
      <c r="AG248" s="140"/>
      <c r="AH248" s="143"/>
      <c r="AI248" s="140"/>
      <c r="AJ248" s="143"/>
      <c r="AK248" s="912"/>
      <c r="AL248" s="933"/>
      <c r="AM248" s="140"/>
    </row>
    <row r="249" spans="1:39" ht="26.25" customHeight="1" x14ac:dyDescent="0.2">
      <c r="A249" s="1198"/>
      <c r="B249" s="794"/>
      <c r="C249" s="1101"/>
      <c r="D249" s="646" t="s">
        <v>162</v>
      </c>
      <c r="E249" s="794"/>
      <c r="F249" s="681" t="s">
        <v>428</v>
      </c>
      <c r="G249" s="1098"/>
      <c r="H249" s="681" t="s">
        <v>491</v>
      </c>
      <c r="I249" s="1173"/>
      <c r="J249" s="1173"/>
      <c r="K249" s="824"/>
      <c r="L249" s="1183"/>
      <c r="M249" s="824"/>
      <c r="N249" s="817"/>
      <c r="O249" s="825"/>
      <c r="P249" s="824"/>
      <c r="Q249" s="1368"/>
      <c r="R249" s="1368"/>
      <c r="S249" s="815"/>
      <c r="T249" s="848"/>
      <c r="U249" s="872"/>
      <c r="V249" s="1162"/>
      <c r="W249" s="848"/>
      <c r="X249" s="872"/>
      <c r="Y249" s="1377"/>
      <c r="Z249" s="1375"/>
      <c r="AA249" s="824"/>
      <c r="AB249" s="1389"/>
      <c r="AC249" s="920"/>
      <c r="AD249" s="795"/>
      <c r="AE249" s="824"/>
      <c r="AF249" s="1389"/>
      <c r="AG249" s="140"/>
      <c r="AH249" s="143"/>
      <c r="AI249" s="140"/>
      <c r="AJ249" s="143"/>
      <c r="AK249" s="913"/>
      <c r="AL249" s="950"/>
      <c r="AM249" s="140"/>
    </row>
    <row r="250" spans="1:39" ht="30" customHeight="1" x14ac:dyDescent="0.2">
      <c r="A250" s="1198"/>
      <c r="B250" s="794"/>
      <c r="C250" s="1101"/>
      <c r="D250" s="646" t="s">
        <v>164</v>
      </c>
      <c r="E250" s="794"/>
      <c r="F250" s="681" t="s">
        <v>429</v>
      </c>
      <c r="G250" s="1098"/>
      <c r="H250" s="587" t="s">
        <v>493</v>
      </c>
      <c r="I250" s="1173"/>
      <c r="J250" s="1173"/>
      <c r="K250" s="824"/>
      <c r="L250" s="1183"/>
      <c r="M250" s="824"/>
      <c r="N250" s="817"/>
      <c r="O250" s="837" t="s">
        <v>469</v>
      </c>
      <c r="P250" s="824"/>
      <c r="Q250" s="1368"/>
      <c r="R250" s="1368"/>
      <c r="S250" s="815"/>
      <c r="T250" s="848"/>
      <c r="U250" s="871" t="s">
        <v>473</v>
      </c>
      <c r="V250" s="1161" t="s">
        <v>471</v>
      </c>
      <c r="W250" s="848"/>
      <c r="X250" s="871" t="s">
        <v>474</v>
      </c>
      <c r="Y250" s="1376"/>
      <c r="Z250" s="1374"/>
      <c r="AA250" s="824"/>
      <c r="AB250" s="1388"/>
      <c r="AC250" s="1388"/>
      <c r="AD250" s="794"/>
      <c r="AE250" s="824"/>
      <c r="AF250" s="1388"/>
      <c r="AG250" s="140"/>
      <c r="AH250" s="143"/>
      <c r="AI250" s="140"/>
      <c r="AJ250" s="143"/>
      <c r="AK250" s="913"/>
      <c r="AL250" s="950"/>
      <c r="AM250" s="140"/>
    </row>
    <row r="251" spans="1:39" ht="42.75" customHeight="1" x14ac:dyDescent="0.2">
      <c r="A251" s="1198"/>
      <c r="B251" s="794"/>
      <c r="C251" s="1101"/>
      <c r="D251" s="646" t="s">
        <v>165</v>
      </c>
      <c r="E251" s="794"/>
      <c r="F251" s="803" t="s">
        <v>466</v>
      </c>
      <c r="G251" s="1098"/>
      <c r="H251" s="620" t="s">
        <v>494</v>
      </c>
      <c r="I251" s="1173"/>
      <c r="J251" s="1173"/>
      <c r="K251" s="824"/>
      <c r="L251" s="1183"/>
      <c r="M251" s="824"/>
      <c r="N251" s="817"/>
      <c r="O251" s="825"/>
      <c r="P251" s="824"/>
      <c r="Q251" s="1368"/>
      <c r="R251" s="1368"/>
      <c r="S251" s="815"/>
      <c r="T251" s="848"/>
      <c r="U251" s="872"/>
      <c r="V251" s="1162"/>
      <c r="W251" s="848"/>
      <c r="X251" s="872"/>
      <c r="Y251" s="1377"/>
      <c r="Z251" s="1375"/>
      <c r="AA251" s="824"/>
      <c r="AB251" s="1389"/>
      <c r="AC251" s="1389"/>
      <c r="AD251" s="795"/>
      <c r="AE251" s="824"/>
      <c r="AF251" s="1389"/>
      <c r="AG251" s="140"/>
      <c r="AH251" s="143"/>
      <c r="AI251" s="140"/>
      <c r="AJ251" s="143"/>
      <c r="AK251" s="913"/>
      <c r="AL251" s="950"/>
      <c r="AM251" s="140"/>
    </row>
    <row r="252" spans="1:39" ht="42.75" customHeight="1" x14ac:dyDescent="0.2">
      <c r="A252" s="1198"/>
      <c r="B252" s="794"/>
      <c r="C252" s="1101"/>
      <c r="D252" s="811" t="s">
        <v>166</v>
      </c>
      <c r="E252" s="794"/>
      <c r="F252" s="794"/>
      <c r="G252" s="1098"/>
      <c r="H252" s="624" t="s">
        <v>496</v>
      </c>
      <c r="I252" s="1173"/>
      <c r="J252" s="1173"/>
      <c r="K252" s="824"/>
      <c r="L252" s="1183"/>
      <c r="M252" s="824"/>
      <c r="N252" s="817"/>
      <c r="O252" s="871" t="s">
        <v>470</v>
      </c>
      <c r="P252" s="824"/>
      <c r="Q252" s="1368"/>
      <c r="R252" s="1368"/>
      <c r="S252" s="815"/>
      <c r="T252" s="848"/>
      <c r="U252" s="871" t="s">
        <v>475</v>
      </c>
      <c r="V252" s="1161" t="s">
        <v>476</v>
      </c>
      <c r="W252" s="848"/>
      <c r="X252" s="871" t="s">
        <v>472</v>
      </c>
      <c r="Y252" s="1376"/>
      <c r="Z252" s="1374"/>
      <c r="AA252" s="824"/>
      <c r="AB252" s="1407"/>
      <c r="AC252" s="1460"/>
      <c r="AD252" s="934"/>
      <c r="AE252" s="824"/>
      <c r="AF252" s="1390"/>
      <c r="AG252" s="200"/>
      <c r="AH252" s="150"/>
      <c r="AI252" s="200"/>
      <c r="AJ252" s="150"/>
      <c r="AK252" s="913"/>
      <c r="AL252" s="950"/>
      <c r="AM252" s="200"/>
    </row>
    <row r="253" spans="1:39" ht="51.75" customHeight="1" thickBot="1" x14ac:dyDescent="0.25">
      <c r="A253" s="1198"/>
      <c r="B253" s="794"/>
      <c r="C253" s="1102"/>
      <c r="D253" s="911"/>
      <c r="E253" s="795"/>
      <c r="F253" s="795"/>
      <c r="G253" s="1099"/>
      <c r="H253" s="681" t="s">
        <v>490</v>
      </c>
      <c r="I253" s="888"/>
      <c r="J253" s="888"/>
      <c r="K253" s="825"/>
      <c r="L253" s="1184"/>
      <c r="M253" s="825"/>
      <c r="N253" s="818"/>
      <c r="O253" s="872"/>
      <c r="P253" s="825"/>
      <c r="Q253" s="826"/>
      <c r="R253" s="826"/>
      <c r="S253" s="895"/>
      <c r="T253" s="849"/>
      <c r="U253" s="872"/>
      <c r="V253" s="1162"/>
      <c r="W253" s="849"/>
      <c r="X253" s="872"/>
      <c r="Y253" s="1377"/>
      <c r="Z253" s="1375"/>
      <c r="AA253" s="825"/>
      <c r="AB253" s="1408"/>
      <c r="AC253" s="1389"/>
      <c r="AD253" s="1023"/>
      <c r="AE253" s="825"/>
      <c r="AF253" s="1023"/>
      <c r="AG253" s="140"/>
      <c r="AH253" s="143"/>
      <c r="AI253" s="140"/>
      <c r="AJ253" s="143"/>
      <c r="AK253" s="914"/>
      <c r="AL253" s="951"/>
      <c r="AM253" s="140"/>
    </row>
    <row r="254" spans="1:39" ht="94.5" customHeight="1" x14ac:dyDescent="0.2">
      <c r="A254" s="1198"/>
      <c r="B254" s="794"/>
      <c r="C254" s="1101">
        <v>50</v>
      </c>
      <c r="D254" s="646" t="s">
        <v>163</v>
      </c>
      <c r="E254" s="794" t="s">
        <v>157</v>
      </c>
      <c r="F254" s="621" t="s">
        <v>405</v>
      </c>
      <c r="G254" s="1098" t="s">
        <v>478</v>
      </c>
      <c r="H254" s="660" t="s">
        <v>497</v>
      </c>
      <c r="I254" s="1173" t="s">
        <v>12</v>
      </c>
      <c r="J254" s="1173" t="s">
        <v>114</v>
      </c>
      <c r="K254" s="824">
        <f>VLOOKUP(I254,'[21]MATRIZ CALIFICACIÓN'!$B$10:$C$14,2,0)</f>
        <v>2</v>
      </c>
      <c r="L254" s="1183">
        <f>HLOOKUP(J254,'[21]MATRIZ CALIFICACIÓN'!$D$8:$F$9,2,0)</f>
        <v>2</v>
      </c>
      <c r="M254" s="824">
        <f>VALUE(CONCATENATE(K254,L254))</f>
        <v>22</v>
      </c>
      <c r="N254" s="817" t="str">
        <f>VLOOKUP(M254,'MATRIZ CALIFICACIÓN'!$D$27:$E$69,2,0)</f>
        <v>MODERADA</v>
      </c>
      <c r="O254" s="822" t="s">
        <v>479</v>
      </c>
      <c r="P254" s="824" t="s">
        <v>106</v>
      </c>
      <c r="Q254" s="1368" t="s">
        <v>47</v>
      </c>
      <c r="R254" s="1368" t="s">
        <v>114</v>
      </c>
      <c r="S254" s="815" t="s">
        <v>10</v>
      </c>
      <c r="T254" s="848" t="s">
        <v>297</v>
      </c>
      <c r="U254" s="631" t="s">
        <v>481</v>
      </c>
      <c r="V254" s="289" t="s">
        <v>482</v>
      </c>
      <c r="W254" s="848" t="s">
        <v>421</v>
      </c>
      <c r="X254" s="739" t="s">
        <v>483</v>
      </c>
      <c r="Y254" s="203"/>
      <c r="Z254" s="345"/>
      <c r="AA254" s="824"/>
      <c r="AB254" s="203"/>
      <c r="AC254" s="288"/>
      <c r="AD254" s="304"/>
      <c r="AE254" s="824"/>
      <c r="AF254" s="307"/>
      <c r="AG254" s="174"/>
      <c r="AH254" s="145"/>
      <c r="AI254" s="174"/>
      <c r="AJ254" s="145"/>
      <c r="AK254" s="913"/>
      <c r="AL254" s="954"/>
      <c r="AM254" s="174"/>
    </row>
    <row r="255" spans="1:39" ht="24.75" customHeight="1" x14ac:dyDescent="0.2">
      <c r="A255" s="1198"/>
      <c r="B255" s="794"/>
      <c r="C255" s="1101"/>
      <c r="D255" s="646" t="s">
        <v>162</v>
      </c>
      <c r="E255" s="794"/>
      <c r="F255" s="681" t="s">
        <v>428</v>
      </c>
      <c r="G255" s="1098"/>
      <c r="H255" s="584" t="s">
        <v>491</v>
      </c>
      <c r="I255" s="1173"/>
      <c r="J255" s="1173"/>
      <c r="K255" s="824"/>
      <c r="L255" s="1183"/>
      <c r="M255" s="824"/>
      <c r="N255" s="817"/>
      <c r="O255" s="872"/>
      <c r="P255" s="824"/>
      <c r="Q255" s="1368"/>
      <c r="R255" s="1368"/>
      <c r="S255" s="815"/>
      <c r="T255" s="848"/>
      <c r="U255" s="837" t="s">
        <v>484</v>
      </c>
      <c r="V255" s="845" t="s">
        <v>482</v>
      </c>
      <c r="W255" s="848"/>
      <c r="X255" s="919" t="s">
        <v>474</v>
      </c>
      <c r="Y255" s="1416"/>
      <c r="Z255" s="919"/>
      <c r="AA255" s="824"/>
      <c r="AB255" s="1385"/>
      <c r="AC255" s="1385"/>
      <c r="AD255" s="837"/>
      <c r="AE255" s="824"/>
      <c r="AF255" s="1390"/>
      <c r="AG255" s="140"/>
      <c r="AH255" s="143"/>
      <c r="AI255" s="140"/>
      <c r="AJ255" s="143"/>
      <c r="AK255" s="913"/>
      <c r="AL255" s="955"/>
      <c r="AM255" s="140"/>
    </row>
    <row r="256" spans="1:39" ht="44.25" customHeight="1" x14ac:dyDescent="0.2">
      <c r="A256" s="1198"/>
      <c r="B256" s="794"/>
      <c r="C256" s="1101"/>
      <c r="D256" s="646" t="s">
        <v>164</v>
      </c>
      <c r="E256" s="794"/>
      <c r="F256" s="803" t="s">
        <v>477</v>
      </c>
      <c r="G256" s="1098"/>
      <c r="H256" s="803" t="s">
        <v>496</v>
      </c>
      <c r="I256" s="1173"/>
      <c r="J256" s="1173"/>
      <c r="K256" s="824"/>
      <c r="L256" s="1183"/>
      <c r="M256" s="824"/>
      <c r="N256" s="817"/>
      <c r="O256" s="837" t="s">
        <v>480</v>
      </c>
      <c r="P256" s="824"/>
      <c r="Q256" s="1368"/>
      <c r="R256" s="1368"/>
      <c r="S256" s="815"/>
      <c r="T256" s="848"/>
      <c r="U256" s="824"/>
      <c r="V256" s="812"/>
      <c r="W256" s="848"/>
      <c r="X256" s="974"/>
      <c r="Y256" s="1417"/>
      <c r="Z256" s="974"/>
      <c r="AA256" s="824"/>
      <c r="AB256" s="1386"/>
      <c r="AC256" s="1386"/>
      <c r="AD256" s="824"/>
      <c r="AE256" s="824"/>
      <c r="AF256" s="1391"/>
      <c r="AG256" s="140"/>
      <c r="AH256" s="143"/>
      <c r="AI256" s="140"/>
      <c r="AJ256" s="143"/>
      <c r="AK256" s="913"/>
      <c r="AL256" s="955"/>
      <c r="AM256" s="140"/>
    </row>
    <row r="257" spans="1:39" ht="33" customHeight="1" x14ac:dyDescent="0.2">
      <c r="A257" s="1198"/>
      <c r="B257" s="794"/>
      <c r="C257" s="1101"/>
      <c r="D257" s="646" t="s">
        <v>165</v>
      </c>
      <c r="E257" s="794"/>
      <c r="F257" s="794"/>
      <c r="G257" s="1098"/>
      <c r="H257" s="794"/>
      <c r="I257" s="1173"/>
      <c r="J257" s="1173"/>
      <c r="K257" s="824"/>
      <c r="L257" s="1183"/>
      <c r="M257" s="824"/>
      <c r="N257" s="817"/>
      <c r="O257" s="824"/>
      <c r="P257" s="824"/>
      <c r="Q257" s="1368"/>
      <c r="R257" s="1368"/>
      <c r="S257" s="815"/>
      <c r="T257" s="848"/>
      <c r="U257" s="824"/>
      <c r="V257" s="812"/>
      <c r="W257" s="848"/>
      <c r="X257" s="974"/>
      <c r="Y257" s="1417"/>
      <c r="Z257" s="974"/>
      <c r="AA257" s="824"/>
      <c r="AB257" s="1386"/>
      <c r="AC257" s="1386"/>
      <c r="AD257" s="824"/>
      <c r="AE257" s="824"/>
      <c r="AF257" s="1391"/>
      <c r="AG257" s="140"/>
      <c r="AH257" s="143"/>
      <c r="AI257" s="140"/>
      <c r="AJ257" s="143"/>
      <c r="AK257" s="913"/>
      <c r="AL257" s="955"/>
      <c r="AM257" s="140"/>
    </row>
    <row r="258" spans="1:39" ht="35.25" customHeight="1" thickBot="1" x14ac:dyDescent="0.25">
      <c r="A258" s="1199"/>
      <c r="B258" s="804"/>
      <c r="C258" s="1171"/>
      <c r="D258" s="627" t="s">
        <v>166</v>
      </c>
      <c r="E258" s="804"/>
      <c r="F258" s="804"/>
      <c r="G258" s="1192"/>
      <c r="H258" s="804"/>
      <c r="I258" s="1196"/>
      <c r="J258" s="1196"/>
      <c r="K258" s="838"/>
      <c r="L258" s="1307"/>
      <c r="M258" s="838"/>
      <c r="N258" s="1175"/>
      <c r="O258" s="838"/>
      <c r="P258" s="838"/>
      <c r="Q258" s="1409"/>
      <c r="R258" s="1409"/>
      <c r="S258" s="830"/>
      <c r="T258" s="1160"/>
      <c r="U258" s="838"/>
      <c r="V258" s="813"/>
      <c r="W258" s="1160"/>
      <c r="X258" s="1090"/>
      <c r="Y258" s="1418"/>
      <c r="Z258" s="1090"/>
      <c r="AA258" s="838"/>
      <c r="AB258" s="1387"/>
      <c r="AC258" s="1387"/>
      <c r="AD258" s="838"/>
      <c r="AE258" s="824"/>
      <c r="AF258" s="1392"/>
      <c r="AG258" s="141"/>
      <c r="AH258" s="144"/>
      <c r="AI258" s="141"/>
      <c r="AJ258" s="144"/>
      <c r="AK258" s="915"/>
      <c r="AL258" s="956"/>
      <c r="AM258" s="141"/>
    </row>
    <row r="259" spans="1:39" ht="63" customHeight="1" x14ac:dyDescent="0.2">
      <c r="A259" s="1197" t="s">
        <v>177</v>
      </c>
      <c r="B259" s="808" t="s">
        <v>711</v>
      </c>
      <c r="C259" s="1100">
        <v>51</v>
      </c>
      <c r="D259" s="625" t="s">
        <v>163</v>
      </c>
      <c r="E259" s="619" t="s">
        <v>156</v>
      </c>
      <c r="F259" s="593" t="s">
        <v>523</v>
      </c>
      <c r="G259" s="1123" t="s">
        <v>953</v>
      </c>
      <c r="H259" s="195" t="s">
        <v>524</v>
      </c>
      <c r="I259" s="1062" t="s">
        <v>12</v>
      </c>
      <c r="J259" s="1062" t="s">
        <v>114</v>
      </c>
      <c r="K259" s="892">
        <f>VLOOKUP(I259,'[22]MATRIZ CALIFICACIÓN'!$B$10:$C$14,2,0)</f>
        <v>2</v>
      </c>
      <c r="L259" s="908">
        <f>HLOOKUP(J259,'[22]MATRIZ CALIFICACIÓN'!$D$8:$F$9,2,0)</f>
        <v>2</v>
      </c>
      <c r="M259" s="892">
        <f>VALUE(CONCATENATE(K259,L259))</f>
        <v>22</v>
      </c>
      <c r="N259" s="1172" t="str">
        <f>VLOOKUP(M259,'[22]MATRIZ CALIFICACIÓN'!$D$27:$E$69,2,0)</f>
        <v>MODERADA</v>
      </c>
      <c r="O259" s="687" t="s">
        <v>791</v>
      </c>
      <c r="P259" s="873" t="s">
        <v>106</v>
      </c>
      <c r="Q259" s="882" t="s">
        <v>12</v>
      </c>
      <c r="R259" s="858" t="s">
        <v>113</v>
      </c>
      <c r="S259" s="881" t="s">
        <v>10</v>
      </c>
      <c r="T259" s="709" t="s">
        <v>630</v>
      </c>
      <c r="U259" s="187" t="s">
        <v>955</v>
      </c>
      <c r="V259" s="222" t="s">
        <v>526</v>
      </c>
      <c r="W259" s="726" t="s">
        <v>527</v>
      </c>
      <c r="X259" s="186" t="s">
        <v>528</v>
      </c>
      <c r="Y259" s="208"/>
      <c r="Z259" s="298"/>
      <c r="AA259" s="295"/>
      <c r="AB259" s="298"/>
      <c r="AC259" s="290"/>
      <c r="AD259" s="279"/>
      <c r="AE259" s="286"/>
      <c r="AF259" s="279"/>
      <c r="AG259" s="139"/>
      <c r="AH259" s="142"/>
      <c r="AI259" s="139"/>
      <c r="AJ259" s="142"/>
      <c r="AK259" s="933"/>
      <c r="AL259" s="937"/>
      <c r="AM259" s="139"/>
    </row>
    <row r="260" spans="1:39" ht="68.25" customHeight="1" x14ac:dyDescent="0.2">
      <c r="A260" s="1198"/>
      <c r="B260" s="809"/>
      <c r="C260" s="1101"/>
      <c r="D260" s="663" t="s">
        <v>165</v>
      </c>
      <c r="E260" s="803" t="s">
        <v>157</v>
      </c>
      <c r="F260" s="632" t="s">
        <v>529</v>
      </c>
      <c r="G260" s="834"/>
      <c r="H260" s="666" t="s">
        <v>530</v>
      </c>
      <c r="I260" s="889"/>
      <c r="J260" s="889"/>
      <c r="K260" s="893"/>
      <c r="L260" s="909"/>
      <c r="M260" s="893"/>
      <c r="N260" s="817"/>
      <c r="O260" s="688" t="s">
        <v>705</v>
      </c>
      <c r="P260" s="824"/>
      <c r="Q260" s="827"/>
      <c r="R260" s="859"/>
      <c r="S260" s="815"/>
      <c r="T260" s="710" t="s">
        <v>954</v>
      </c>
      <c r="U260" s="229" t="s">
        <v>525</v>
      </c>
      <c r="V260" s="866" t="s">
        <v>526</v>
      </c>
      <c r="W260" s="876" t="s">
        <v>527</v>
      </c>
      <c r="X260" s="865" t="s">
        <v>528</v>
      </c>
      <c r="Y260" s="1027"/>
      <c r="Z260" s="928"/>
      <c r="AA260" s="930"/>
      <c r="AB260" s="928"/>
      <c r="AC260" s="1477"/>
      <c r="AD260" s="1394"/>
      <c r="AE260" s="927"/>
      <c r="AF260" s="1479"/>
      <c r="AG260" s="140"/>
      <c r="AH260" s="143"/>
      <c r="AI260" s="140"/>
      <c r="AJ260" s="143"/>
      <c r="AK260" s="913"/>
      <c r="AL260" s="922"/>
      <c r="AM260" s="140"/>
    </row>
    <row r="261" spans="1:39" ht="40.5" customHeight="1" x14ac:dyDescent="0.2">
      <c r="A261" s="1198"/>
      <c r="B261" s="809"/>
      <c r="C261" s="1101"/>
      <c r="D261" s="663" t="s">
        <v>164</v>
      </c>
      <c r="E261" s="794"/>
      <c r="F261" s="632" t="s">
        <v>292</v>
      </c>
      <c r="G261" s="834"/>
      <c r="H261" s="666" t="s">
        <v>531</v>
      </c>
      <c r="I261" s="889"/>
      <c r="J261" s="889"/>
      <c r="K261" s="893"/>
      <c r="L261" s="909"/>
      <c r="M261" s="893"/>
      <c r="N261" s="817"/>
      <c r="O261" s="865" t="s">
        <v>792</v>
      </c>
      <c r="P261" s="824"/>
      <c r="Q261" s="827"/>
      <c r="R261" s="859"/>
      <c r="S261" s="815"/>
      <c r="T261" s="799" t="s">
        <v>630</v>
      </c>
      <c r="U261" s="814" t="s">
        <v>956</v>
      </c>
      <c r="V261" s="866"/>
      <c r="W261" s="876"/>
      <c r="X261" s="863"/>
      <c r="Y261" s="1027"/>
      <c r="Z261" s="928"/>
      <c r="AA261" s="930"/>
      <c r="AB261" s="928"/>
      <c r="AC261" s="1478"/>
      <c r="AD261" s="1131"/>
      <c r="AE261" s="931"/>
      <c r="AF261" s="1480"/>
      <c r="AG261" s="140"/>
      <c r="AH261" s="143"/>
      <c r="AI261" s="140"/>
      <c r="AJ261" s="143"/>
      <c r="AK261" s="913"/>
      <c r="AL261" s="922"/>
      <c r="AM261" s="140"/>
    </row>
    <row r="262" spans="1:39" ht="27.75" customHeight="1" thickBot="1" x14ac:dyDescent="0.25">
      <c r="A262" s="1198"/>
      <c r="B262" s="809"/>
      <c r="C262" s="1101"/>
      <c r="D262" s="811" t="s">
        <v>161</v>
      </c>
      <c r="E262" s="794"/>
      <c r="F262" s="855" t="s">
        <v>532</v>
      </c>
      <c r="G262" s="834"/>
      <c r="H262" s="855" t="s">
        <v>533</v>
      </c>
      <c r="I262" s="901"/>
      <c r="J262" s="901"/>
      <c r="K262" s="893"/>
      <c r="L262" s="909"/>
      <c r="M262" s="893"/>
      <c r="N262" s="817"/>
      <c r="O262" s="863"/>
      <c r="P262" s="824"/>
      <c r="Q262" s="828"/>
      <c r="R262" s="860"/>
      <c r="S262" s="815"/>
      <c r="T262" s="801"/>
      <c r="U262" s="815"/>
      <c r="V262" s="866"/>
      <c r="W262" s="876"/>
      <c r="X262" s="863"/>
      <c r="Y262" s="1027"/>
      <c r="Z262" s="928"/>
      <c r="AA262" s="930"/>
      <c r="AB262" s="928"/>
      <c r="AC262" s="935"/>
      <c r="AD262" s="1022"/>
      <c r="AE262" s="930"/>
      <c r="AF262" s="1022"/>
      <c r="AG262" s="200"/>
      <c r="AH262" s="143"/>
      <c r="AI262" s="140"/>
      <c r="AJ262" s="143"/>
      <c r="AK262" s="913"/>
      <c r="AL262" s="922"/>
      <c r="AM262" s="140"/>
    </row>
    <row r="263" spans="1:39" ht="63.75" customHeight="1" thickBot="1" x14ac:dyDescent="0.25">
      <c r="A263" s="1198"/>
      <c r="B263" s="809"/>
      <c r="C263" s="1102"/>
      <c r="D263" s="911"/>
      <c r="E263" s="795"/>
      <c r="F263" s="856"/>
      <c r="G263" s="832"/>
      <c r="H263" s="856"/>
      <c r="I263" s="889"/>
      <c r="J263" s="889"/>
      <c r="K263" s="894"/>
      <c r="L263" s="910"/>
      <c r="M263" s="894"/>
      <c r="N263" s="818"/>
      <c r="O263" s="864"/>
      <c r="P263" s="825"/>
      <c r="Q263" s="827"/>
      <c r="R263" s="859"/>
      <c r="S263" s="895"/>
      <c r="T263" s="800"/>
      <c r="U263" s="895"/>
      <c r="V263" s="867"/>
      <c r="W263" s="969"/>
      <c r="X263" s="864"/>
      <c r="Y263" s="1028"/>
      <c r="Z263" s="929"/>
      <c r="AA263" s="931"/>
      <c r="AB263" s="929"/>
      <c r="AC263" s="936"/>
      <c r="AD263" s="1023"/>
      <c r="AE263" s="931"/>
      <c r="AF263" s="1023"/>
      <c r="AG263" s="139"/>
      <c r="AH263" s="143"/>
      <c r="AI263" s="140"/>
      <c r="AJ263" s="143"/>
      <c r="AK263" s="914"/>
      <c r="AL263" s="922"/>
      <c r="AM263" s="140"/>
    </row>
    <row r="264" spans="1:39" ht="40.5" customHeight="1" x14ac:dyDescent="0.2">
      <c r="A264" s="1198"/>
      <c r="B264" s="809"/>
      <c r="C264" s="1481">
        <v>52</v>
      </c>
      <c r="D264" s="626" t="s">
        <v>162</v>
      </c>
      <c r="E264" s="797" t="s">
        <v>157</v>
      </c>
      <c r="F264" s="340" t="s">
        <v>405</v>
      </c>
      <c r="G264" s="1518" t="s">
        <v>625</v>
      </c>
      <c r="H264" s="588" t="s">
        <v>626</v>
      </c>
      <c r="I264" s="1173" t="s">
        <v>47</v>
      </c>
      <c r="J264" s="1173" t="s">
        <v>114</v>
      </c>
      <c r="K264" s="201"/>
      <c r="L264" s="201"/>
      <c r="M264" s="201"/>
      <c r="N264" s="1520" t="s">
        <v>10</v>
      </c>
      <c r="O264" s="1474" t="s">
        <v>629</v>
      </c>
      <c r="P264" s="824" t="s">
        <v>106</v>
      </c>
      <c r="Q264" s="1368" t="s">
        <v>47</v>
      </c>
      <c r="R264" s="1368" t="s">
        <v>114</v>
      </c>
      <c r="S264" s="815" t="s">
        <v>10</v>
      </c>
      <c r="T264" s="801" t="s">
        <v>630</v>
      </c>
      <c r="U264" s="815" t="s">
        <v>631</v>
      </c>
      <c r="V264" s="866" t="s">
        <v>526</v>
      </c>
      <c r="W264" s="876" t="s">
        <v>527</v>
      </c>
      <c r="X264" s="863" t="s">
        <v>528</v>
      </c>
      <c r="Y264" s="1027"/>
      <c r="Z264" s="928"/>
      <c r="AA264" s="930"/>
      <c r="AB264" s="928"/>
      <c r="AC264" s="935"/>
      <c r="AD264" s="1022"/>
      <c r="AE264" s="930"/>
      <c r="AF264" s="1022"/>
      <c r="AG264" s="201"/>
      <c r="AK264" s="913"/>
      <c r="AL264" s="938"/>
      <c r="AM264" s="174"/>
    </row>
    <row r="265" spans="1:39" ht="37.5" customHeight="1" x14ac:dyDescent="0.2">
      <c r="A265" s="1198"/>
      <c r="B265" s="809"/>
      <c r="C265" s="1481"/>
      <c r="D265" s="811" t="s">
        <v>164</v>
      </c>
      <c r="E265" s="797"/>
      <c r="F265" s="761" t="s">
        <v>428</v>
      </c>
      <c r="G265" s="1518"/>
      <c r="H265" s="328" t="s">
        <v>627</v>
      </c>
      <c r="I265" s="1173"/>
      <c r="J265" s="1173"/>
      <c r="K265" s="201"/>
      <c r="L265" s="201"/>
      <c r="M265" s="201"/>
      <c r="N265" s="1521"/>
      <c r="O265" s="1474"/>
      <c r="P265" s="824"/>
      <c r="Q265" s="1368"/>
      <c r="R265" s="1368"/>
      <c r="S265" s="815"/>
      <c r="T265" s="801"/>
      <c r="U265" s="815"/>
      <c r="V265" s="866"/>
      <c r="W265" s="876"/>
      <c r="X265" s="863"/>
      <c r="Y265" s="1027"/>
      <c r="Z265" s="928"/>
      <c r="AA265" s="930"/>
      <c r="AB265" s="928"/>
      <c r="AC265" s="935"/>
      <c r="AD265" s="1022"/>
      <c r="AE265" s="930"/>
      <c r="AF265" s="1022"/>
      <c r="AG265" s="201"/>
      <c r="AK265" s="913"/>
      <c r="AL265" s="939"/>
      <c r="AM265" s="140"/>
    </row>
    <row r="266" spans="1:39" ht="40.5" customHeight="1" thickBot="1" x14ac:dyDescent="0.25">
      <c r="A266" s="1198"/>
      <c r="B266" s="809"/>
      <c r="C266" s="1482"/>
      <c r="D266" s="810"/>
      <c r="E266" s="1239"/>
      <c r="F266" s="762" t="s">
        <v>398</v>
      </c>
      <c r="G266" s="1519"/>
      <c r="H266" s="741" t="s">
        <v>628</v>
      </c>
      <c r="I266" s="1196"/>
      <c r="J266" s="1196"/>
      <c r="K266" s="742"/>
      <c r="L266" s="742"/>
      <c r="M266" s="742"/>
      <c r="N266" s="1522"/>
      <c r="O266" s="1475"/>
      <c r="P266" s="838"/>
      <c r="Q266" s="1409"/>
      <c r="R266" s="1409"/>
      <c r="S266" s="830"/>
      <c r="T266" s="802"/>
      <c r="U266" s="830"/>
      <c r="V266" s="1286"/>
      <c r="W266" s="877"/>
      <c r="X266" s="1476"/>
      <c r="Y266" s="1027"/>
      <c r="Z266" s="928"/>
      <c r="AA266" s="930"/>
      <c r="AB266" s="928"/>
      <c r="AC266" s="935"/>
      <c r="AD266" s="1263"/>
      <c r="AE266" s="1004"/>
      <c r="AF266" s="1263"/>
      <c r="AK266" s="915"/>
      <c r="AL266" s="940"/>
      <c r="AM266" s="141"/>
    </row>
    <row r="267" spans="1:39" ht="51.75" customHeight="1" x14ac:dyDescent="0.2">
      <c r="A267" s="1198"/>
      <c r="B267" s="809"/>
      <c r="C267" s="1512">
        <v>53</v>
      </c>
      <c r="D267" s="808" t="s">
        <v>162</v>
      </c>
      <c r="E267" s="697" t="s">
        <v>157</v>
      </c>
      <c r="F267" s="305" t="s">
        <v>276</v>
      </c>
      <c r="G267" s="973" t="s">
        <v>963</v>
      </c>
      <c r="H267" s="305" t="s">
        <v>278</v>
      </c>
      <c r="I267" s="1361" t="s">
        <v>47</v>
      </c>
      <c r="J267" s="1361" t="s">
        <v>114</v>
      </c>
      <c r="K267" s="743"/>
      <c r="L267" s="743"/>
      <c r="M267" s="743"/>
      <c r="N267" s="1172" t="s">
        <v>10</v>
      </c>
      <c r="O267" s="693" t="s">
        <v>964</v>
      </c>
      <c r="P267" s="873" t="s">
        <v>106</v>
      </c>
      <c r="Q267" s="1367" t="s">
        <v>47</v>
      </c>
      <c r="R267" s="1367" t="s">
        <v>113</v>
      </c>
      <c r="S267" s="873" t="s">
        <v>10</v>
      </c>
      <c r="T267" s="692" t="s">
        <v>630</v>
      </c>
      <c r="U267" s="692" t="s">
        <v>965</v>
      </c>
      <c r="V267" s="744" t="s">
        <v>966</v>
      </c>
      <c r="W267" s="265" t="s">
        <v>527</v>
      </c>
      <c r="X267" s="693" t="s">
        <v>967</v>
      </c>
      <c r="Y267" s="745"/>
      <c r="Z267" s="746"/>
      <c r="AA267" s="746"/>
      <c r="AB267" s="747"/>
      <c r="AC267" s="747"/>
      <c r="AD267" s="747"/>
      <c r="AE267" s="747"/>
      <c r="AF267" s="747"/>
      <c r="AG267" s="747"/>
      <c r="AH267" s="747"/>
      <c r="AI267" s="747"/>
      <c r="AJ267" s="747"/>
      <c r="AK267" s="747"/>
    </row>
    <row r="268" spans="1:39" ht="20.25" customHeight="1" x14ac:dyDescent="0.2">
      <c r="A268" s="1198"/>
      <c r="B268" s="809"/>
      <c r="C268" s="1513"/>
      <c r="D268" s="809"/>
      <c r="E268" s="1515" t="s">
        <v>160</v>
      </c>
      <c r="F268" s="691" t="s">
        <v>284</v>
      </c>
      <c r="G268" s="974"/>
      <c r="H268" s="794" t="s">
        <v>285</v>
      </c>
      <c r="I268" s="1173"/>
      <c r="J268" s="1173"/>
      <c r="K268" s="748"/>
      <c r="L268" s="748"/>
      <c r="M268" s="748"/>
      <c r="N268" s="817"/>
      <c r="O268" s="817" t="s">
        <v>968</v>
      </c>
      <c r="P268" s="824"/>
      <c r="Q268" s="1368"/>
      <c r="R268" s="1368"/>
      <c r="S268" s="824"/>
      <c r="T268" s="824" t="s">
        <v>280</v>
      </c>
      <c r="U268" s="837" t="s">
        <v>969</v>
      </c>
      <c r="V268" s="1094" t="s">
        <v>966</v>
      </c>
      <c r="W268" s="974" t="s">
        <v>527</v>
      </c>
      <c r="X268" s="816" t="s">
        <v>970</v>
      </c>
      <c r="Y268" s="747"/>
      <c r="Z268" s="747"/>
      <c r="AA268" s="747"/>
      <c r="AB268" s="747"/>
      <c r="AC268" s="747"/>
      <c r="AD268" s="747"/>
      <c r="AE268" s="747"/>
      <c r="AF268" s="747"/>
      <c r="AG268" s="747"/>
      <c r="AH268" s="747"/>
      <c r="AI268" s="747"/>
      <c r="AJ268" s="747"/>
      <c r="AK268" s="747"/>
    </row>
    <row r="269" spans="1:39" ht="20.25" customHeight="1" x14ac:dyDescent="0.2">
      <c r="A269" s="1198"/>
      <c r="B269" s="809"/>
      <c r="C269" s="1513"/>
      <c r="D269" s="809"/>
      <c r="E269" s="1516"/>
      <c r="F269" s="691" t="s">
        <v>287</v>
      </c>
      <c r="G269" s="974"/>
      <c r="H269" s="794"/>
      <c r="I269" s="1173"/>
      <c r="J269" s="1173"/>
      <c r="K269" s="748"/>
      <c r="L269" s="748"/>
      <c r="M269" s="748"/>
      <c r="N269" s="817"/>
      <c r="O269" s="817"/>
      <c r="P269" s="824"/>
      <c r="Q269" s="1368"/>
      <c r="R269" s="1368"/>
      <c r="S269" s="824"/>
      <c r="T269" s="824"/>
      <c r="U269" s="824"/>
      <c r="V269" s="1095"/>
      <c r="W269" s="974"/>
      <c r="X269" s="817"/>
      <c r="Y269" s="747"/>
      <c r="Z269" s="747"/>
      <c r="AA269" s="747"/>
      <c r="AB269" s="747"/>
      <c r="AC269" s="747"/>
      <c r="AD269" s="747"/>
      <c r="AE269" s="747"/>
      <c r="AF269" s="747"/>
      <c r="AG269" s="747"/>
      <c r="AH269" s="747"/>
      <c r="AI269" s="747"/>
      <c r="AJ269" s="747"/>
      <c r="AK269" s="747"/>
    </row>
    <row r="270" spans="1:39" ht="20.25" customHeight="1" x14ac:dyDescent="0.2">
      <c r="A270" s="1198"/>
      <c r="B270" s="809"/>
      <c r="C270" s="1513"/>
      <c r="D270" s="809"/>
      <c r="E270" s="1516"/>
      <c r="F270" s="691" t="s">
        <v>971</v>
      </c>
      <c r="G270" s="974"/>
      <c r="H270" s="794"/>
      <c r="I270" s="1173"/>
      <c r="J270" s="1173"/>
      <c r="K270" s="748"/>
      <c r="L270" s="748"/>
      <c r="M270" s="748"/>
      <c r="N270" s="817"/>
      <c r="O270" s="817"/>
      <c r="P270" s="824"/>
      <c r="Q270" s="1368"/>
      <c r="R270" s="1368"/>
      <c r="S270" s="824"/>
      <c r="T270" s="824"/>
      <c r="U270" s="824"/>
      <c r="V270" s="1095"/>
      <c r="W270" s="974"/>
      <c r="X270" s="817"/>
      <c r="Y270" s="747"/>
      <c r="Z270" s="747"/>
      <c r="AA270" s="747"/>
      <c r="AB270" s="747"/>
      <c r="AC270" s="747"/>
      <c r="AD270" s="747"/>
      <c r="AE270" s="747"/>
      <c r="AF270" s="747"/>
      <c r="AG270" s="747"/>
      <c r="AH270" s="747"/>
      <c r="AI270" s="747"/>
      <c r="AJ270" s="747"/>
      <c r="AK270" s="747"/>
    </row>
    <row r="271" spans="1:39" ht="40.5" customHeight="1" thickBot="1" x14ac:dyDescent="0.25">
      <c r="A271" s="1199"/>
      <c r="B271" s="810"/>
      <c r="C271" s="1514"/>
      <c r="D271" s="810"/>
      <c r="E271" s="1517"/>
      <c r="F271" s="682" t="s">
        <v>972</v>
      </c>
      <c r="G271" s="1090"/>
      <c r="H271" s="804"/>
      <c r="I271" s="1196"/>
      <c r="J271" s="1196"/>
      <c r="K271" s="749"/>
      <c r="L271" s="749"/>
      <c r="M271" s="749"/>
      <c r="N271" s="1175"/>
      <c r="O271" s="1175"/>
      <c r="P271" s="838"/>
      <c r="Q271" s="1409"/>
      <c r="R271" s="1409"/>
      <c r="S271" s="838"/>
      <c r="T271" s="838"/>
      <c r="U271" s="838"/>
      <c r="V271" s="1511"/>
      <c r="W271" s="1090"/>
      <c r="X271" s="1175"/>
      <c r="Y271" s="747"/>
      <c r="Z271" s="747"/>
      <c r="AA271" s="747"/>
      <c r="AB271" s="747"/>
      <c r="AC271" s="747"/>
      <c r="AD271" s="747"/>
      <c r="AE271" s="747"/>
      <c r="AF271" s="747"/>
      <c r="AG271" s="747"/>
      <c r="AH271" s="747"/>
      <c r="AI271" s="747"/>
      <c r="AJ271" s="747"/>
      <c r="AK271" s="747"/>
    </row>
  </sheetData>
  <sheetProtection formatCells="0" formatColumns="0" formatRows="0" insertRows="0" insertHyperlinks="0" sort="0" autoFilter="0" pivotTables="0"/>
  <dataConsolidate/>
  <mergeCells count="1803">
    <mergeCell ref="T268:T271"/>
    <mergeCell ref="U268:U271"/>
    <mergeCell ref="V268:V271"/>
    <mergeCell ref="W268:W271"/>
    <mergeCell ref="X268:X271"/>
    <mergeCell ref="B259:B271"/>
    <mergeCell ref="A259:A271"/>
    <mergeCell ref="J243:J247"/>
    <mergeCell ref="G248:G253"/>
    <mergeCell ref="G254:G258"/>
    <mergeCell ref="Q228:Q232"/>
    <mergeCell ref="C267:C271"/>
    <mergeCell ref="D267:D271"/>
    <mergeCell ref="G267:G271"/>
    <mergeCell ref="I267:I271"/>
    <mergeCell ref="J267:J271"/>
    <mergeCell ref="N267:N271"/>
    <mergeCell ref="P267:P271"/>
    <mergeCell ref="Q267:Q271"/>
    <mergeCell ref="R267:R271"/>
    <mergeCell ref="S267:S271"/>
    <mergeCell ref="E268:E271"/>
    <mergeCell ref="H268:H271"/>
    <mergeCell ref="O268:O271"/>
    <mergeCell ref="E264:E266"/>
    <mergeCell ref="G264:G266"/>
    <mergeCell ref="I264:I266"/>
    <mergeCell ref="J264:J266"/>
    <mergeCell ref="N264:N266"/>
    <mergeCell ref="S238:S242"/>
    <mergeCell ref="X250:X251"/>
    <mergeCell ref="U252:U253"/>
    <mergeCell ref="D212:D218"/>
    <mergeCell ref="D192:D201"/>
    <mergeCell ref="D184:D191"/>
    <mergeCell ref="D202:D211"/>
    <mergeCell ref="D178:D183"/>
    <mergeCell ref="D219:D222"/>
    <mergeCell ref="E174:E175"/>
    <mergeCell ref="E219:E222"/>
    <mergeCell ref="N40:N44"/>
    <mergeCell ref="O43:O44"/>
    <mergeCell ref="D18:D20"/>
    <mergeCell ref="D23:D25"/>
    <mergeCell ref="D40:D44"/>
    <mergeCell ref="D35:D39"/>
    <mergeCell ref="D45:D49"/>
    <mergeCell ref="D56:D60"/>
    <mergeCell ref="D70:D74"/>
    <mergeCell ref="D61:D69"/>
    <mergeCell ref="D115:D144"/>
    <mergeCell ref="D95:D114"/>
    <mergeCell ref="D75:D94"/>
    <mergeCell ref="M197:M201"/>
    <mergeCell ref="E207:E210"/>
    <mergeCell ref="L207:L210"/>
    <mergeCell ref="M202:M206"/>
    <mergeCell ref="AE36:AE39"/>
    <mergeCell ref="AF36:AF39"/>
    <mergeCell ref="AC36:AC39"/>
    <mergeCell ref="Y40:Y44"/>
    <mergeCell ref="Z40:Z44"/>
    <mergeCell ref="AA40:AA44"/>
    <mergeCell ref="AB40:AB44"/>
    <mergeCell ref="AC164:AC167"/>
    <mergeCell ref="AD164:AD167"/>
    <mergeCell ref="AE164:AE167"/>
    <mergeCell ref="AF164:AF167"/>
    <mergeCell ref="AC176:AC177"/>
    <mergeCell ref="AD176:AD177"/>
    <mergeCell ref="AE176:AE177"/>
    <mergeCell ref="AF176:AF177"/>
    <mergeCell ref="AD170:AD173"/>
    <mergeCell ref="AC170:AC173"/>
    <mergeCell ref="AE170:AE173"/>
    <mergeCell ref="AF170:AF173"/>
    <mergeCell ref="AD65:AD69"/>
    <mergeCell ref="T135:T139"/>
    <mergeCell ref="K65:K69"/>
    <mergeCell ref="N65:N69"/>
    <mergeCell ref="E71:E74"/>
    <mergeCell ref="F103:F104"/>
    <mergeCell ref="C158:C162"/>
    <mergeCell ref="D174:D177"/>
    <mergeCell ref="D170:D173"/>
    <mergeCell ref="C140:C144"/>
    <mergeCell ref="C80:C84"/>
    <mergeCell ref="D30:D34"/>
    <mergeCell ref="C45:C49"/>
    <mergeCell ref="D27:D29"/>
    <mergeCell ref="C85:C89"/>
    <mergeCell ref="C155:C157"/>
    <mergeCell ref="C168:C173"/>
    <mergeCell ref="C150:C154"/>
    <mergeCell ref="E176:E177"/>
    <mergeCell ref="D163:D167"/>
    <mergeCell ref="D168:D169"/>
    <mergeCell ref="C264:C266"/>
    <mergeCell ref="T217:T218"/>
    <mergeCell ref="U217:U218"/>
    <mergeCell ref="V217:V218"/>
    <mergeCell ref="E31:E32"/>
    <mergeCell ref="W217:W218"/>
    <mergeCell ref="E33:E34"/>
    <mergeCell ref="AC211:AC214"/>
    <mergeCell ref="W207:W210"/>
    <mergeCell ref="X207:X210"/>
    <mergeCell ref="X178:X181"/>
    <mergeCell ref="AC178:AC181"/>
    <mergeCell ref="AC182:AC186"/>
    <mergeCell ref="AC187:AC191"/>
    <mergeCell ref="AC231:AC232"/>
    <mergeCell ref="AC236:AC237"/>
    <mergeCell ref="AB241:AB242"/>
    <mergeCell ref="AC238:AC239"/>
    <mergeCell ref="O261:O263"/>
    <mergeCell ref="P259:P263"/>
    <mergeCell ref="T261:T263"/>
    <mergeCell ref="U261:U263"/>
    <mergeCell ref="H204:H206"/>
    <mergeCell ref="P197:P201"/>
    <mergeCell ref="S202:S206"/>
    <mergeCell ref="G197:G201"/>
    <mergeCell ref="I197:I201"/>
    <mergeCell ref="J197:J201"/>
    <mergeCell ref="K197:K201"/>
    <mergeCell ref="L197:L201"/>
    <mergeCell ref="Q35:Q39"/>
    <mergeCell ref="R35:R39"/>
    <mergeCell ref="V197:V201"/>
    <mergeCell ref="W197:W201"/>
    <mergeCell ref="O204:O206"/>
    <mergeCell ref="T203:T206"/>
    <mergeCell ref="U203:U206"/>
    <mergeCell ref="V203:V206"/>
    <mergeCell ref="W203:W206"/>
    <mergeCell ref="Z264:Z266"/>
    <mergeCell ref="Y264:Y266"/>
    <mergeCell ref="AC264:AC266"/>
    <mergeCell ref="AD264:AD266"/>
    <mergeCell ref="AE264:AE266"/>
    <mergeCell ref="AF264:AF266"/>
    <mergeCell ref="AA264:AA266"/>
    <mergeCell ref="AB264:AB266"/>
    <mergeCell ref="S264:S266"/>
    <mergeCell ref="V264:V266"/>
    <mergeCell ref="O264:O266"/>
    <mergeCell ref="P264:P266"/>
    <mergeCell ref="Q264:Q266"/>
    <mergeCell ref="R264:R266"/>
    <mergeCell ref="T264:T266"/>
    <mergeCell ref="U264:U266"/>
    <mergeCell ref="W264:W266"/>
    <mergeCell ref="X264:X266"/>
    <mergeCell ref="AC260:AC261"/>
    <mergeCell ref="AD260:AD261"/>
    <mergeCell ref="AE260:AE261"/>
    <mergeCell ref="AF260:AF261"/>
    <mergeCell ref="AC262:AC263"/>
    <mergeCell ref="AD262:AD263"/>
    <mergeCell ref="AE262:AE263"/>
    <mergeCell ref="AF262:AF263"/>
    <mergeCell ref="AC243:AC244"/>
    <mergeCell ref="AD243:AD244"/>
    <mergeCell ref="AF243:AF244"/>
    <mergeCell ref="AC245:AC246"/>
    <mergeCell ref="AD245:AD246"/>
    <mergeCell ref="AF245:AF246"/>
    <mergeCell ref="AE243:AE247"/>
    <mergeCell ref="AC248:AC249"/>
    <mergeCell ref="AD248:AD249"/>
    <mergeCell ref="AF248:AF249"/>
    <mergeCell ref="AC250:AC251"/>
    <mergeCell ref="AD250:AD251"/>
    <mergeCell ref="AF250:AF251"/>
    <mergeCell ref="AC252:AC253"/>
    <mergeCell ref="AD252:AD253"/>
    <mergeCell ref="AF252:AF253"/>
    <mergeCell ref="AE248:AE253"/>
    <mergeCell ref="AC255:AC258"/>
    <mergeCell ref="AD255:AD258"/>
    <mergeCell ref="AF255:AF258"/>
    <mergeCell ref="AE254:AE258"/>
    <mergeCell ref="AE238:AE242"/>
    <mergeCell ref="AF238:AF239"/>
    <mergeCell ref="AC219:AC222"/>
    <mergeCell ref="AD219:AD222"/>
    <mergeCell ref="AE219:AE222"/>
    <mergeCell ref="AF221:AF222"/>
    <mergeCell ref="AC223:AC227"/>
    <mergeCell ref="AF224:AF227"/>
    <mergeCell ref="AE223:AE227"/>
    <mergeCell ref="AD223:AD227"/>
    <mergeCell ref="AC229:AC230"/>
    <mergeCell ref="AD229:AD230"/>
    <mergeCell ref="AF229:AF230"/>
    <mergeCell ref="AB236:AB237"/>
    <mergeCell ref="AB219:AB222"/>
    <mergeCell ref="AE211:AE214"/>
    <mergeCell ref="AF211:AF214"/>
    <mergeCell ref="AE215:AE218"/>
    <mergeCell ref="AC215:AC218"/>
    <mergeCell ref="AD216:AD218"/>
    <mergeCell ref="AF216:AF218"/>
    <mergeCell ref="AB231:AB232"/>
    <mergeCell ref="AB217:AB218"/>
    <mergeCell ref="AB238:AB239"/>
    <mergeCell ref="AD211:AD214"/>
    <mergeCell ref="AD231:AD232"/>
    <mergeCell ref="AF231:AF232"/>
    <mergeCell ref="AE228:AE232"/>
    <mergeCell ref="AD236:AD237"/>
    <mergeCell ref="AF236:AF237"/>
    <mergeCell ref="AE233:AE237"/>
    <mergeCell ref="AD238:AD239"/>
    <mergeCell ref="AC192:AC196"/>
    <mergeCell ref="AD192:AD196"/>
    <mergeCell ref="AE192:AE196"/>
    <mergeCell ref="AF192:AF196"/>
    <mergeCell ref="AE197:AE201"/>
    <mergeCell ref="AC197:AC201"/>
    <mergeCell ref="AD197:AD201"/>
    <mergeCell ref="AF197:AF201"/>
    <mergeCell ref="AD178:AD181"/>
    <mergeCell ref="AE178:AE181"/>
    <mergeCell ref="AF178:AF181"/>
    <mergeCell ref="AD182:AD186"/>
    <mergeCell ref="AE182:AE186"/>
    <mergeCell ref="AF182:AF186"/>
    <mergeCell ref="AD187:AD191"/>
    <mergeCell ref="AE187:AE191"/>
    <mergeCell ref="AF187:AF191"/>
    <mergeCell ref="AC202:AC206"/>
    <mergeCell ref="AD202:AD206"/>
    <mergeCell ref="AE202:AE206"/>
    <mergeCell ref="AF202:AF206"/>
    <mergeCell ref="AC207:AC210"/>
    <mergeCell ref="AD207:AD210"/>
    <mergeCell ref="AE207:AE210"/>
    <mergeCell ref="AF207:AF210"/>
    <mergeCell ref="Z51:Z54"/>
    <mergeCell ref="AA51:AA54"/>
    <mergeCell ref="AB197:AB201"/>
    <mergeCell ref="Z46:Z49"/>
    <mergeCell ref="AA46:AA49"/>
    <mergeCell ref="Y51:Y54"/>
    <mergeCell ref="AF46:AF49"/>
    <mergeCell ref="AC51:AC54"/>
    <mergeCell ref="AD51:AD54"/>
    <mergeCell ref="AE51:AE54"/>
    <mergeCell ref="AF51:AF54"/>
    <mergeCell ref="AC58:AC59"/>
    <mergeCell ref="AD58:AD59"/>
    <mergeCell ref="AE58:AE59"/>
    <mergeCell ref="AF58:AF59"/>
    <mergeCell ref="Y202:Y206"/>
    <mergeCell ref="Z202:Z206"/>
    <mergeCell ref="AA202:AA206"/>
    <mergeCell ref="AB207:AB210"/>
    <mergeCell ref="AC61:AC64"/>
    <mergeCell ref="AD61:AD64"/>
    <mergeCell ref="AE61:AE64"/>
    <mergeCell ref="AF61:AF64"/>
    <mergeCell ref="AC65:AC69"/>
    <mergeCell ref="AE65:AE69"/>
    <mergeCell ref="AF65:AF69"/>
    <mergeCell ref="AC115:AC119"/>
    <mergeCell ref="Y207:Y210"/>
    <mergeCell ref="Z207:Z210"/>
    <mergeCell ref="AE22:AE25"/>
    <mergeCell ref="AF22:AF25"/>
    <mergeCell ref="AC26:AC27"/>
    <mergeCell ref="AC28:AC29"/>
    <mergeCell ref="AD26:AD27"/>
    <mergeCell ref="AD28:AD29"/>
    <mergeCell ref="AE26:AE27"/>
    <mergeCell ref="AE28:AE29"/>
    <mergeCell ref="AF26:AF27"/>
    <mergeCell ref="AF28:AF29"/>
    <mergeCell ref="AB95:AB99"/>
    <mergeCell ref="AB58:AB59"/>
    <mergeCell ref="AB61:AB64"/>
    <mergeCell ref="AB51:AB54"/>
    <mergeCell ref="AB46:AB49"/>
    <mergeCell ref="AC30:AC31"/>
    <mergeCell ref="AD30:AD31"/>
    <mergeCell ref="AE30:AE31"/>
    <mergeCell ref="AF30:AF31"/>
    <mergeCell ref="AC32:AC34"/>
    <mergeCell ref="AD32:AD34"/>
    <mergeCell ref="AE32:AE34"/>
    <mergeCell ref="AF32:AF34"/>
    <mergeCell ref="AC46:AC49"/>
    <mergeCell ref="AD46:AD49"/>
    <mergeCell ref="AE46:AE49"/>
    <mergeCell ref="AD36:AD39"/>
    <mergeCell ref="AF40:AF44"/>
    <mergeCell ref="AE40:AE44"/>
    <mergeCell ref="AC40:AC44"/>
    <mergeCell ref="AD40:AD44"/>
    <mergeCell ref="AA207:AA210"/>
    <mergeCell ref="P202:P206"/>
    <mergeCell ref="D262:D263"/>
    <mergeCell ref="Y215:Y218"/>
    <mergeCell ref="AA215:AA218"/>
    <mergeCell ref="F195:F196"/>
    <mergeCell ref="Z255:Z258"/>
    <mergeCell ref="Y255:Y258"/>
    <mergeCell ref="AA243:AA247"/>
    <mergeCell ref="AA254:AA258"/>
    <mergeCell ref="Y219:Y222"/>
    <mergeCell ref="Z219:Z222"/>
    <mergeCell ref="AA219:AA222"/>
    <mergeCell ref="X192:X196"/>
    <mergeCell ref="Q192:Q196"/>
    <mergeCell ref="R192:R196"/>
    <mergeCell ref="AA238:AA242"/>
    <mergeCell ref="Y192:Y196"/>
    <mergeCell ref="Z192:Z196"/>
    <mergeCell ref="AA192:AA196"/>
    <mergeCell ref="AA233:AA237"/>
    <mergeCell ref="AA228:AA232"/>
    <mergeCell ref="Y260:Y263"/>
    <mergeCell ref="Z260:Z263"/>
    <mergeCell ref="AA260:AA263"/>
    <mergeCell ref="I254:I258"/>
    <mergeCell ref="I243:I247"/>
    <mergeCell ref="O254:O255"/>
    <mergeCell ref="AB260:AB263"/>
    <mergeCell ref="Y245:Y246"/>
    <mergeCell ref="Z248:Z249"/>
    <mergeCell ref="AA248:AA253"/>
    <mergeCell ref="AB248:AB249"/>
    <mergeCell ref="Y250:Y251"/>
    <mergeCell ref="Z250:Z251"/>
    <mergeCell ref="AB250:AB251"/>
    <mergeCell ref="Y252:Y253"/>
    <mergeCell ref="Z252:Z253"/>
    <mergeCell ref="AB252:AB253"/>
    <mergeCell ref="Q254:Q258"/>
    <mergeCell ref="Y248:Y249"/>
    <mergeCell ref="Z245:Z246"/>
    <mergeCell ref="AB245:AB246"/>
    <mergeCell ref="V245:V246"/>
    <mergeCell ref="S254:S258"/>
    <mergeCell ref="W248:W253"/>
    <mergeCell ref="U250:U251"/>
    <mergeCell ref="V260:V263"/>
    <mergeCell ref="W260:W263"/>
    <mergeCell ref="X260:X263"/>
    <mergeCell ref="X245:X246"/>
    <mergeCell ref="Q243:Q247"/>
    <mergeCell ref="R243:R247"/>
    <mergeCell ref="W243:W247"/>
    <mergeCell ref="T243:T247"/>
    <mergeCell ref="T248:T253"/>
    <mergeCell ref="R254:R258"/>
    <mergeCell ref="X255:X258"/>
    <mergeCell ref="X248:X249"/>
    <mergeCell ref="V250:V251"/>
    <mergeCell ref="Z156:Z157"/>
    <mergeCell ref="Z75:Z79"/>
    <mergeCell ref="AB170:AB172"/>
    <mergeCell ref="AA155:AA157"/>
    <mergeCell ref="AB156:AB157"/>
    <mergeCell ref="AA158:AA162"/>
    <mergeCell ref="AA187:AA191"/>
    <mergeCell ref="AB178:AB181"/>
    <mergeCell ref="AA170:AA172"/>
    <mergeCell ref="AB176:AB177"/>
    <mergeCell ref="Y176:Y177"/>
    <mergeCell ref="Z176:Z177"/>
    <mergeCell ref="AA176:AA177"/>
    <mergeCell ref="AA178:AA181"/>
    <mergeCell ref="Y164:Y167"/>
    <mergeCell ref="Z164:Z167"/>
    <mergeCell ref="AB145:AB149"/>
    <mergeCell ref="AB164:AB167"/>
    <mergeCell ref="Y170:Y172"/>
    <mergeCell ref="Z170:Z172"/>
    <mergeCell ref="Y125:Y129"/>
    <mergeCell ref="Z125:Z129"/>
    <mergeCell ref="AA125:AA129"/>
    <mergeCell ref="AB125:AB129"/>
    <mergeCell ref="Y130:Y134"/>
    <mergeCell ref="Z130:Z134"/>
    <mergeCell ref="AA130:AA134"/>
    <mergeCell ref="AB130:AB134"/>
    <mergeCell ref="Y135:Y139"/>
    <mergeCell ref="AB115:AB119"/>
    <mergeCell ref="AB120:AB124"/>
    <mergeCell ref="AA120:AA124"/>
    <mergeCell ref="Z229:Z230"/>
    <mergeCell ref="Y238:Y239"/>
    <mergeCell ref="AB65:AB69"/>
    <mergeCell ref="Y71:Y74"/>
    <mergeCell ref="Z71:Z74"/>
    <mergeCell ref="AA71:AA74"/>
    <mergeCell ref="AB71:AB74"/>
    <mergeCell ref="AB187:AB191"/>
    <mergeCell ref="AB135:AB139"/>
    <mergeCell ref="Z135:Z139"/>
    <mergeCell ref="Y211:Y214"/>
    <mergeCell ref="Z211:Z214"/>
    <mergeCell ref="AA135:AA139"/>
    <mergeCell ref="Y140:Y144"/>
    <mergeCell ref="AA211:AA214"/>
    <mergeCell ref="AB192:AB196"/>
    <mergeCell ref="Y182:Y186"/>
    <mergeCell ref="Z182:Z186"/>
    <mergeCell ref="Z95:Z99"/>
    <mergeCell ref="AA95:AA99"/>
    <mergeCell ref="Z140:Z144"/>
    <mergeCell ref="AA140:AA144"/>
    <mergeCell ref="AA182:AA186"/>
    <mergeCell ref="AB182:AB186"/>
    <mergeCell ref="Y187:Y191"/>
    <mergeCell ref="Z187:Z191"/>
    <mergeCell ref="Y197:Y201"/>
    <mergeCell ref="Z197:Z201"/>
    <mergeCell ref="AA197:AA201"/>
    <mergeCell ref="Y178:Y181"/>
    <mergeCell ref="Z178:Z181"/>
    <mergeCell ref="Y156:Y157"/>
    <mergeCell ref="Z217:Z218"/>
    <mergeCell ref="Z223:Z227"/>
    <mergeCell ref="AA223:AA227"/>
    <mergeCell ref="Y223:Y227"/>
    <mergeCell ref="AB223:AB227"/>
    <mergeCell ref="AB255:AB258"/>
    <mergeCell ref="J211:J214"/>
    <mergeCell ref="O211:O214"/>
    <mergeCell ref="P211:P214"/>
    <mergeCell ref="Q211:Q214"/>
    <mergeCell ref="R211:R214"/>
    <mergeCell ref="W254:W258"/>
    <mergeCell ref="O256:O258"/>
    <mergeCell ref="O245:O246"/>
    <mergeCell ref="T231:T232"/>
    <mergeCell ref="U231:U232"/>
    <mergeCell ref="V231:V232"/>
    <mergeCell ref="U245:U246"/>
    <mergeCell ref="Y243:Y244"/>
    <mergeCell ref="Z243:Z244"/>
    <mergeCell ref="AB243:AB244"/>
    <mergeCell ref="J238:J242"/>
    <mergeCell ref="K238:K242"/>
    <mergeCell ref="L238:L242"/>
    <mergeCell ref="M238:M242"/>
    <mergeCell ref="J248:J253"/>
    <mergeCell ref="K248:K253"/>
    <mergeCell ref="Z231:Z232"/>
    <mergeCell ref="Y231:Y232"/>
    <mergeCell ref="S248:S253"/>
    <mergeCell ref="V236:V237"/>
    <mergeCell ref="X236:X237"/>
    <mergeCell ref="Z238:Z239"/>
    <mergeCell ref="Y236:Y237"/>
    <mergeCell ref="Z236:Z237"/>
    <mergeCell ref="X226:X227"/>
    <mergeCell ref="L254:L258"/>
    <mergeCell ref="A228:A258"/>
    <mergeCell ref="H231:H232"/>
    <mergeCell ref="D241:D242"/>
    <mergeCell ref="P238:P242"/>
    <mergeCell ref="F246:F247"/>
    <mergeCell ref="H246:H247"/>
    <mergeCell ref="P243:P247"/>
    <mergeCell ref="D252:D253"/>
    <mergeCell ref="F251:F253"/>
    <mergeCell ref="P248:P253"/>
    <mergeCell ref="F256:F258"/>
    <mergeCell ref="H256:H258"/>
    <mergeCell ref="P254:P258"/>
    <mergeCell ref="C233:C237"/>
    <mergeCell ref="D230:D232"/>
    <mergeCell ref="B228:B258"/>
    <mergeCell ref="J254:J258"/>
    <mergeCell ref="E228:E232"/>
    <mergeCell ref="M228:M232"/>
    <mergeCell ref="N228:N232"/>
    <mergeCell ref="M254:M258"/>
    <mergeCell ref="N254:N258"/>
    <mergeCell ref="C248:C253"/>
    <mergeCell ref="S243:S247"/>
    <mergeCell ref="S233:S237"/>
    <mergeCell ref="Q238:Q242"/>
    <mergeCell ref="R238:R242"/>
    <mergeCell ref="V252:V253"/>
    <mergeCell ref="X252:X253"/>
    <mergeCell ref="U248:U249"/>
    <mergeCell ref="V248:V249"/>
    <mergeCell ref="V238:V239"/>
    <mergeCell ref="X238:X239"/>
    <mergeCell ref="W238:W242"/>
    <mergeCell ref="O248:O249"/>
    <mergeCell ref="O250:O251"/>
    <mergeCell ref="O243:O244"/>
    <mergeCell ref="O236:O237"/>
    <mergeCell ref="P233:P237"/>
    <mergeCell ref="O241:O242"/>
    <mergeCell ref="U243:U244"/>
    <mergeCell ref="V243:V244"/>
    <mergeCell ref="Q248:Q253"/>
    <mergeCell ref="R248:R253"/>
    <mergeCell ref="X243:X244"/>
    <mergeCell ref="L248:L253"/>
    <mergeCell ref="X217:X218"/>
    <mergeCell ref="M192:M196"/>
    <mergeCell ref="X203:X206"/>
    <mergeCell ref="Q174:Q177"/>
    <mergeCell ref="N187:N191"/>
    <mergeCell ref="O182:O186"/>
    <mergeCell ref="P223:P227"/>
    <mergeCell ref="S228:S232"/>
    <mergeCell ref="I233:I237"/>
    <mergeCell ref="J233:J237"/>
    <mergeCell ref="K233:K237"/>
    <mergeCell ref="L233:L237"/>
    <mergeCell ref="M233:M237"/>
    <mergeCell ref="N233:N237"/>
    <mergeCell ref="Q233:Q237"/>
    <mergeCell ref="R233:R237"/>
    <mergeCell ref="K228:K232"/>
    <mergeCell ref="L228:L232"/>
    <mergeCell ref="R228:R232"/>
    <mergeCell ref="S211:S214"/>
    <mergeCell ref="R207:R210"/>
    <mergeCell ref="S207:S210"/>
    <mergeCell ref="U207:U210"/>
    <mergeCell ref="V207:V210"/>
    <mergeCell ref="I211:I214"/>
    <mergeCell ref="Q215:Q218"/>
    <mergeCell ref="V224:V225"/>
    <mergeCell ref="X197:X201"/>
    <mergeCell ref="W211:W214"/>
    <mergeCell ref="X211:X214"/>
    <mergeCell ref="M243:M247"/>
    <mergeCell ref="I223:I227"/>
    <mergeCell ref="M223:M227"/>
    <mergeCell ref="N223:N227"/>
    <mergeCell ref="P215:P218"/>
    <mergeCell ref="Q223:Q227"/>
    <mergeCell ref="R223:R227"/>
    <mergeCell ref="I135:I139"/>
    <mergeCell ref="J135:J139"/>
    <mergeCell ref="K135:K139"/>
    <mergeCell ref="L135:L139"/>
    <mergeCell ref="O135:O139"/>
    <mergeCell ref="P135:P139"/>
    <mergeCell ref="L140:L144"/>
    <mergeCell ref="G211:G214"/>
    <mergeCell ref="K158:K162"/>
    <mergeCell ref="H142:H144"/>
    <mergeCell ref="G168:G173"/>
    <mergeCell ref="H170:H173"/>
    <mergeCell ref="N207:N210"/>
    <mergeCell ref="O207:O210"/>
    <mergeCell ref="P207:P210"/>
    <mergeCell ref="Q207:Q210"/>
    <mergeCell ref="G140:G144"/>
    <mergeCell ref="I140:I144"/>
    <mergeCell ref="H188:H191"/>
    <mergeCell ref="O178:O181"/>
    <mergeCell ref="K178:K181"/>
    <mergeCell ref="L178:L181"/>
    <mergeCell ref="M178:M181"/>
    <mergeCell ref="N178:N181"/>
    <mergeCell ref="V138:V139"/>
    <mergeCell ref="S223:S227"/>
    <mergeCell ref="I219:I222"/>
    <mergeCell ref="J219:J222"/>
    <mergeCell ref="K219:K222"/>
    <mergeCell ref="O225:O227"/>
    <mergeCell ref="M168:M172"/>
    <mergeCell ref="N60:N64"/>
    <mergeCell ref="I125:I129"/>
    <mergeCell ref="L125:L129"/>
    <mergeCell ref="O95:O99"/>
    <mergeCell ref="F128:F129"/>
    <mergeCell ref="G125:G129"/>
    <mergeCell ref="G55:G59"/>
    <mergeCell ref="I55:I59"/>
    <mergeCell ref="S60:S64"/>
    <mergeCell ref="I178:I181"/>
    <mergeCell ref="J178:J181"/>
    <mergeCell ref="O170:O172"/>
    <mergeCell ref="J202:J206"/>
    <mergeCell ref="O221:O222"/>
    <mergeCell ref="P219:P222"/>
    <mergeCell ref="U221:U222"/>
    <mergeCell ref="V221:V222"/>
    <mergeCell ref="T219:T222"/>
    <mergeCell ref="L219:L222"/>
    <mergeCell ref="M219:M222"/>
    <mergeCell ref="N219:N222"/>
    <mergeCell ref="Q219:Q222"/>
    <mergeCell ref="R219:R222"/>
    <mergeCell ref="S219:S222"/>
    <mergeCell ref="M207:M210"/>
    <mergeCell ref="L55:L59"/>
    <mergeCell ref="E66:E69"/>
    <mergeCell ref="F67:F69"/>
    <mergeCell ref="N55:N59"/>
    <mergeCell ref="I65:I69"/>
    <mergeCell ref="G110:G114"/>
    <mergeCell ref="I110:I114"/>
    <mergeCell ref="J110:J114"/>
    <mergeCell ref="K110:K114"/>
    <mergeCell ref="L110:L114"/>
    <mergeCell ref="H127:H129"/>
    <mergeCell ref="K70:K74"/>
    <mergeCell ref="L70:L74"/>
    <mergeCell ref="L105:L109"/>
    <mergeCell ref="M90:M94"/>
    <mergeCell ref="M95:M99"/>
    <mergeCell ref="G85:G89"/>
    <mergeCell ref="F95:F99"/>
    <mergeCell ref="N90:N94"/>
    <mergeCell ref="G100:G104"/>
    <mergeCell ref="I100:I104"/>
    <mergeCell ref="J100:J104"/>
    <mergeCell ref="H113:H114"/>
    <mergeCell ref="G80:G84"/>
    <mergeCell ref="I80:I84"/>
    <mergeCell ref="J80:J84"/>
    <mergeCell ref="K80:K84"/>
    <mergeCell ref="L80:L84"/>
    <mergeCell ref="M80:M84"/>
    <mergeCell ref="N80:N84"/>
    <mergeCell ref="H90:H94"/>
    <mergeCell ref="M125:M129"/>
    <mergeCell ref="F5:X5"/>
    <mergeCell ref="Y1:AK5"/>
    <mergeCell ref="Y11:AM11"/>
    <mergeCell ref="AA9:AM9"/>
    <mergeCell ref="AA8:AM8"/>
    <mergeCell ref="AA7:AM7"/>
    <mergeCell ref="F6:AM6"/>
    <mergeCell ref="Y10:AM10"/>
    <mergeCell ref="AK12:AK15"/>
    <mergeCell ref="AL12:AL15"/>
    <mergeCell ref="AM12:AM15"/>
    <mergeCell ref="O13:X13"/>
    <mergeCell ref="A202:A218"/>
    <mergeCell ref="B202:B218"/>
    <mergeCell ref="G26:G29"/>
    <mergeCell ref="A219:A227"/>
    <mergeCell ref="B219:B227"/>
    <mergeCell ref="N26:N29"/>
    <mergeCell ref="E46:E49"/>
    <mergeCell ref="H46:H49"/>
    <mergeCell ref="O46:O49"/>
    <mergeCell ref="U46:U49"/>
    <mergeCell ref="V46:V49"/>
    <mergeCell ref="X46:X49"/>
    <mergeCell ref="D50:D54"/>
    <mergeCell ref="E51:E54"/>
    <mergeCell ref="F53:F54"/>
    <mergeCell ref="O51:O54"/>
    <mergeCell ref="G192:G196"/>
    <mergeCell ref="N125:N129"/>
    <mergeCell ref="J16:J20"/>
    <mergeCell ref="O56:O59"/>
    <mergeCell ref="I13:N13"/>
    <mergeCell ref="K16:K20"/>
    <mergeCell ref="I35:I39"/>
    <mergeCell ref="J35:J39"/>
    <mergeCell ref="M16:M20"/>
    <mergeCell ref="N16:N20"/>
    <mergeCell ref="N50:N54"/>
    <mergeCell ref="I16:I20"/>
    <mergeCell ref="D12:H12"/>
    <mergeCell ref="S10:X10"/>
    <mergeCell ref="I12:X12"/>
    <mergeCell ref="I14:N14"/>
    <mergeCell ref="E14:E15"/>
    <mergeCell ref="D14:D15"/>
    <mergeCell ref="G13:G15"/>
    <mergeCell ref="D13:E13"/>
    <mergeCell ref="F13:F15"/>
    <mergeCell ref="G16:G20"/>
    <mergeCell ref="J30:J34"/>
    <mergeCell ref="K35:K39"/>
    <mergeCell ref="L35:L39"/>
    <mergeCell ref="M35:M39"/>
    <mergeCell ref="K30:K34"/>
    <mergeCell ref="S16:S20"/>
    <mergeCell ref="A5:E11"/>
    <mergeCell ref="F7:Z7"/>
    <mergeCell ref="F8:Z8"/>
    <mergeCell ref="F9:Z9"/>
    <mergeCell ref="F10:R10"/>
    <mergeCell ref="F11:R11"/>
    <mergeCell ref="S11:X11"/>
    <mergeCell ref="L16:L20"/>
    <mergeCell ref="A12:A15"/>
    <mergeCell ref="A16:A20"/>
    <mergeCell ref="B12:B15"/>
    <mergeCell ref="C35:C39"/>
    <mergeCell ref="G35:G39"/>
    <mergeCell ref="C30:C34"/>
    <mergeCell ref="G30:G34"/>
    <mergeCell ref="C26:C29"/>
    <mergeCell ref="A26:A34"/>
    <mergeCell ref="A21:A25"/>
    <mergeCell ref="B21:B25"/>
    <mergeCell ref="C21:C25"/>
    <mergeCell ref="G21:G25"/>
    <mergeCell ref="H13:H15"/>
    <mergeCell ref="B16:B20"/>
    <mergeCell ref="C12:C15"/>
    <mergeCell ref="B26:B34"/>
    <mergeCell ref="C16:C20"/>
    <mergeCell ref="B35:B44"/>
    <mergeCell ref="A35:A44"/>
    <mergeCell ref="C40:C44"/>
    <mergeCell ref="G40:G44"/>
    <mergeCell ref="H42:H44"/>
    <mergeCell ref="E24:E25"/>
    <mergeCell ref="E22:E23"/>
    <mergeCell ref="E19:E20"/>
    <mergeCell ref="E17:E18"/>
    <mergeCell ref="N45:N49"/>
    <mergeCell ref="N35:N39"/>
    <mergeCell ref="V42:V44"/>
    <mergeCell ref="W40:W44"/>
    <mergeCell ref="X40:X44"/>
    <mergeCell ref="AB30:AB31"/>
    <mergeCell ref="Y33:Y34"/>
    <mergeCell ref="Z33:Z34"/>
    <mergeCell ref="AB33:AB34"/>
    <mergeCell ref="Z37:Z39"/>
    <mergeCell ref="H32:H34"/>
    <mergeCell ref="A45:A54"/>
    <mergeCell ref="C50:C54"/>
    <mergeCell ref="G50:G54"/>
    <mergeCell ref="I50:I54"/>
    <mergeCell ref="J50:J54"/>
    <mergeCell ref="K50:K54"/>
    <mergeCell ref="L50:L54"/>
    <mergeCell ref="M50:M54"/>
    <mergeCell ref="S35:S39"/>
    <mergeCell ref="I40:I44"/>
    <mergeCell ref="J40:J44"/>
    <mergeCell ref="P40:P44"/>
    <mergeCell ref="Q40:Q44"/>
    <mergeCell ref="R40:R44"/>
    <mergeCell ref="S40:S44"/>
    <mergeCell ref="T40:T44"/>
    <mergeCell ref="U42:U44"/>
    <mergeCell ref="B45:B54"/>
    <mergeCell ref="AA22:AA25"/>
    <mergeCell ref="AB22:AB25"/>
    <mergeCell ref="Y26:Y27"/>
    <mergeCell ref="Z26:Z27"/>
    <mergeCell ref="AA26:AA27"/>
    <mergeCell ref="AB26:AB27"/>
    <mergeCell ref="Y28:Y29"/>
    <mergeCell ref="Z28:Z29"/>
    <mergeCell ref="AA28:AA29"/>
    <mergeCell ref="AB28:AB29"/>
    <mergeCell ref="T35:T39"/>
    <mergeCell ref="U35:U39"/>
    <mergeCell ref="L30:L34"/>
    <mergeCell ref="M30:M34"/>
    <mergeCell ref="S30:S34"/>
    <mergeCell ref="O30:O34"/>
    <mergeCell ref="P30:P34"/>
    <mergeCell ref="Y30:Y31"/>
    <mergeCell ref="Z30:Z31"/>
    <mergeCell ref="AA30:AA31"/>
    <mergeCell ref="AC22:AC25"/>
    <mergeCell ref="AD22:AD25"/>
    <mergeCell ref="O14:O15"/>
    <mergeCell ref="Q14:S14"/>
    <mergeCell ref="P14:P15"/>
    <mergeCell ref="V17:V20"/>
    <mergeCell ref="W17:W20"/>
    <mergeCell ref="X17:X20"/>
    <mergeCell ref="V22:V25"/>
    <mergeCell ref="W22:W25"/>
    <mergeCell ref="X22:X25"/>
    <mergeCell ref="W26:W29"/>
    <mergeCell ref="P26:P29"/>
    <mergeCell ref="T26:T29"/>
    <mergeCell ref="U26:U29"/>
    <mergeCell ref="S26:S29"/>
    <mergeCell ref="P17:P20"/>
    <mergeCell ref="T17:T20"/>
    <mergeCell ref="U17:U20"/>
    <mergeCell ref="R16:R20"/>
    <mergeCell ref="T14:X14"/>
    <mergeCell ref="O17:O20"/>
    <mergeCell ref="Q16:Q20"/>
    <mergeCell ref="Z14:Z15"/>
    <mergeCell ref="Y22:Y25"/>
    <mergeCell ref="Z22:Z25"/>
    <mergeCell ref="O22:O25"/>
    <mergeCell ref="P22:P25"/>
    <mergeCell ref="T22:T25"/>
    <mergeCell ref="U22:U25"/>
    <mergeCell ref="Q21:Q25"/>
    <mergeCell ref="R21:R25"/>
    <mergeCell ref="AG12:AJ13"/>
    <mergeCell ref="AG14:AG15"/>
    <mergeCell ref="AH14:AH15"/>
    <mergeCell ref="AI14:AI15"/>
    <mergeCell ref="AJ14:AJ15"/>
    <mergeCell ref="Y12:AB13"/>
    <mergeCell ref="Y14:Y15"/>
    <mergeCell ref="AA14:AA15"/>
    <mergeCell ref="AB14:AB15"/>
    <mergeCell ref="AC12:AF13"/>
    <mergeCell ref="AC14:AC15"/>
    <mergeCell ref="AD14:AD15"/>
    <mergeCell ref="AE14:AE15"/>
    <mergeCell ref="AF14:AF15"/>
    <mergeCell ref="Y17:Y20"/>
    <mergeCell ref="Z17:Z20"/>
    <mergeCell ref="AA17:AA20"/>
    <mergeCell ref="AB17:AB20"/>
    <mergeCell ref="AC17:AC20"/>
    <mergeCell ref="AD17:AD20"/>
    <mergeCell ref="AE17:AE20"/>
    <mergeCell ref="AF17:AF20"/>
    <mergeCell ref="AA37:AA39"/>
    <mergeCell ref="AB37:AB39"/>
    <mergeCell ref="AA33:AA34"/>
    <mergeCell ref="Y37:Y39"/>
    <mergeCell ref="S50:S54"/>
    <mergeCell ref="R50:R54"/>
    <mergeCell ref="R45:R49"/>
    <mergeCell ref="W58:W59"/>
    <mergeCell ref="Y46:Y49"/>
    <mergeCell ref="Z58:Z59"/>
    <mergeCell ref="AA58:AA59"/>
    <mergeCell ref="T30:T34"/>
    <mergeCell ref="U30:U34"/>
    <mergeCell ref="V30:V34"/>
    <mergeCell ref="W30:W34"/>
    <mergeCell ref="X30:X34"/>
    <mergeCell ref="S45:S49"/>
    <mergeCell ref="U51:U54"/>
    <mergeCell ref="V51:V54"/>
    <mergeCell ref="W51:W54"/>
    <mergeCell ref="X35:X39"/>
    <mergeCell ref="X58:X59"/>
    <mergeCell ref="C95:C99"/>
    <mergeCell ref="C90:C94"/>
    <mergeCell ref="G90:G94"/>
    <mergeCell ref="I90:I94"/>
    <mergeCell ref="J90:J94"/>
    <mergeCell ref="E135:E139"/>
    <mergeCell ref="H88:H89"/>
    <mergeCell ref="C125:C129"/>
    <mergeCell ref="F90:F94"/>
    <mergeCell ref="E87:E89"/>
    <mergeCell ref="E82:E84"/>
    <mergeCell ref="I75:I79"/>
    <mergeCell ref="J75:J79"/>
    <mergeCell ref="E90:E91"/>
    <mergeCell ref="F73:F74"/>
    <mergeCell ref="C75:C79"/>
    <mergeCell ref="C130:C134"/>
    <mergeCell ref="G130:G134"/>
    <mergeCell ref="I130:I134"/>
    <mergeCell ref="J130:J134"/>
    <mergeCell ref="C100:C104"/>
    <mergeCell ref="C115:C119"/>
    <mergeCell ref="J105:J109"/>
    <mergeCell ref="F78:F79"/>
    <mergeCell ref="H78:H79"/>
    <mergeCell ref="I120:I124"/>
    <mergeCell ref="G115:G119"/>
    <mergeCell ref="H122:H124"/>
    <mergeCell ref="G120:G124"/>
    <mergeCell ref="J120:J124"/>
    <mergeCell ref="A55:A74"/>
    <mergeCell ref="B55:B74"/>
    <mergeCell ref="E56:E59"/>
    <mergeCell ref="H58:H59"/>
    <mergeCell ref="F58:F59"/>
    <mergeCell ref="C70:C74"/>
    <mergeCell ref="G70:G74"/>
    <mergeCell ref="I70:I74"/>
    <mergeCell ref="J70:J74"/>
    <mergeCell ref="E140:E144"/>
    <mergeCell ref="C145:C149"/>
    <mergeCell ref="G145:G149"/>
    <mergeCell ref="G60:G64"/>
    <mergeCell ref="I60:I64"/>
    <mergeCell ref="A75:A114"/>
    <mergeCell ref="B75:B114"/>
    <mergeCell ref="I145:I149"/>
    <mergeCell ref="J145:J149"/>
    <mergeCell ref="C60:C64"/>
    <mergeCell ref="C65:C69"/>
    <mergeCell ref="G65:G69"/>
    <mergeCell ref="F108:F109"/>
    <mergeCell ref="H108:H109"/>
    <mergeCell ref="F113:F114"/>
    <mergeCell ref="C55:C59"/>
    <mergeCell ref="F82:F84"/>
    <mergeCell ref="E62:E64"/>
    <mergeCell ref="H62:H64"/>
    <mergeCell ref="E115:E119"/>
    <mergeCell ref="E120:E124"/>
    <mergeCell ref="J65:J69"/>
    <mergeCell ref="G75:G79"/>
    <mergeCell ref="A178:A201"/>
    <mergeCell ref="B178:B201"/>
    <mergeCell ref="C187:C191"/>
    <mergeCell ref="G187:G191"/>
    <mergeCell ref="I187:I191"/>
    <mergeCell ref="J187:J191"/>
    <mergeCell ref="K187:K191"/>
    <mergeCell ref="L187:L191"/>
    <mergeCell ref="M187:M191"/>
    <mergeCell ref="C182:C186"/>
    <mergeCell ref="G182:G186"/>
    <mergeCell ref="I182:I186"/>
    <mergeCell ref="J182:J186"/>
    <mergeCell ref="K182:K186"/>
    <mergeCell ref="L182:L186"/>
    <mergeCell ref="M182:M186"/>
    <mergeCell ref="C178:C181"/>
    <mergeCell ref="C197:C201"/>
    <mergeCell ref="I192:I196"/>
    <mergeCell ref="J192:J196"/>
    <mergeCell ref="E184:E186"/>
    <mergeCell ref="F184:F186"/>
    <mergeCell ref="H184:H186"/>
    <mergeCell ref="G178:G181"/>
    <mergeCell ref="H193:H196"/>
    <mergeCell ref="F190:F191"/>
    <mergeCell ref="C192:C196"/>
    <mergeCell ref="K192:K196"/>
    <mergeCell ref="L192:L196"/>
    <mergeCell ref="E178:E179"/>
    <mergeCell ref="E182:E183"/>
    <mergeCell ref="E189:E191"/>
    <mergeCell ref="N21:N25"/>
    <mergeCell ref="S21:S25"/>
    <mergeCell ref="L21:L25"/>
    <mergeCell ref="M21:M25"/>
    <mergeCell ref="I30:I34"/>
    <mergeCell ref="Q30:Q34"/>
    <mergeCell ref="N30:N34"/>
    <mergeCell ref="K26:K29"/>
    <mergeCell ref="R26:R29"/>
    <mergeCell ref="M26:M29"/>
    <mergeCell ref="L26:L29"/>
    <mergeCell ref="R30:R34"/>
    <mergeCell ref="I21:I25"/>
    <mergeCell ref="J21:J25"/>
    <mergeCell ref="K21:K25"/>
    <mergeCell ref="N115:N119"/>
    <mergeCell ref="Q115:Q119"/>
    <mergeCell ref="R115:R119"/>
    <mergeCell ref="S115:S119"/>
    <mergeCell ref="I115:I119"/>
    <mergeCell ref="J115:J119"/>
    <mergeCell ref="K115:K119"/>
    <mergeCell ref="L115:L119"/>
    <mergeCell ref="M115:M119"/>
    <mergeCell ref="O60:O64"/>
    <mergeCell ref="P60:P64"/>
    <mergeCell ref="S105:S109"/>
    <mergeCell ref="M60:M64"/>
    <mergeCell ref="O72:O74"/>
    <mergeCell ref="Q60:Q64"/>
    <mergeCell ref="R60:R64"/>
    <mergeCell ref="R65:R69"/>
    <mergeCell ref="J60:J64"/>
    <mergeCell ref="K60:K64"/>
    <mergeCell ref="H116:H119"/>
    <mergeCell ref="J125:J129"/>
    <mergeCell ref="X70:X74"/>
    <mergeCell ref="X65:X69"/>
    <mergeCell ref="H37:H39"/>
    <mergeCell ref="M65:M69"/>
    <mergeCell ref="T61:T64"/>
    <mergeCell ref="U61:U64"/>
    <mergeCell ref="V61:V64"/>
    <mergeCell ref="T70:T74"/>
    <mergeCell ref="U70:U74"/>
    <mergeCell ref="V70:V74"/>
    <mergeCell ref="M70:M74"/>
    <mergeCell ref="H67:H69"/>
    <mergeCell ref="W70:W74"/>
    <mergeCell ref="V65:V69"/>
    <mergeCell ref="W65:W69"/>
    <mergeCell ref="N70:N74"/>
    <mergeCell ref="Q70:Q74"/>
    <mergeCell ref="R70:R74"/>
    <mergeCell ref="V35:V39"/>
    <mergeCell ref="W35:W39"/>
    <mergeCell ref="L60:L64"/>
    <mergeCell ref="H95:H99"/>
    <mergeCell ref="L65:L69"/>
    <mergeCell ref="L90:L94"/>
    <mergeCell ref="L95:L99"/>
    <mergeCell ref="K105:K109"/>
    <mergeCell ref="L45:L49"/>
    <mergeCell ref="M45:M49"/>
    <mergeCell ref="R135:R139"/>
    <mergeCell ref="E100:E101"/>
    <mergeCell ref="E102:E104"/>
    <mergeCell ref="L100:L104"/>
    <mergeCell ref="O100:O104"/>
    <mergeCell ref="P100:P104"/>
    <mergeCell ref="Q145:Q149"/>
    <mergeCell ref="Q125:Q129"/>
    <mergeCell ref="R125:R129"/>
    <mergeCell ref="H72:H74"/>
    <mergeCell ref="P90:P94"/>
    <mergeCell ref="I105:I109"/>
    <mergeCell ref="M105:M109"/>
    <mergeCell ref="O65:O69"/>
    <mergeCell ref="P65:P69"/>
    <mergeCell ref="M135:M139"/>
    <mergeCell ref="H136:H139"/>
    <mergeCell ref="K130:K134"/>
    <mergeCell ref="K125:K129"/>
    <mergeCell ref="P95:P99"/>
    <mergeCell ref="K120:K124"/>
    <mergeCell ref="L120:L124"/>
    <mergeCell ref="M120:M124"/>
    <mergeCell ref="P105:P109"/>
    <mergeCell ref="C174:C177"/>
    <mergeCell ref="G174:G177"/>
    <mergeCell ref="H176:H177"/>
    <mergeCell ref="I174:I177"/>
    <mergeCell ref="J174:J177"/>
    <mergeCell ref="K174:K177"/>
    <mergeCell ref="L174:L177"/>
    <mergeCell ref="E160:E162"/>
    <mergeCell ref="F160:F162"/>
    <mergeCell ref="Q168:Q173"/>
    <mergeCell ref="R168:R173"/>
    <mergeCell ref="S168:S173"/>
    <mergeCell ref="S65:S69"/>
    <mergeCell ref="X51:X54"/>
    <mergeCell ref="T58:T59"/>
    <mergeCell ref="U58:U59"/>
    <mergeCell ref="V58:V59"/>
    <mergeCell ref="Q65:Q69"/>
    <mergeCell ref="J55:J59"/>
    <mergeCell ref="E76:E79"/>
    <mergeCell ref="G95:G99"/>
    <mergeCell ref="N75:N79"/>
    <mergeCell ref="R155:R157"/>
    <mergeCell ref="N145:N149"/>
    <mergeCell ref="O115:O119"/>
    <mergeCell ref="P115:P119"/>
    <mergeCell ref="T115:T119"/>
    <mergeCell ref="N110:N114"/>
    <mergeCell ref="O110:O114"/>
    <mergeCell ref="F143:F144"/>
    <mergeCell ref="P130:P134"/>
    <mergeCell ref="T130:T134"/>
    <mergeCell ref="N158:N162"/>
    <mergeCell ref="L168:L172"/>
    <mergeCell ref="E163:E164"/>
    <mergeCell ref="P110:P114"/>
    <mergeCell ref="L163:L167"/>
    <mergeCell ref="J140:J144"/>
    <mergeCell ref="K140:K144"/>
    <mergeCell ref="N105:N109"/>
    <mergeCell ref="D158:D162"/>
    <mergeCell ref="E145:E149"/>
    <mergeCell ref="L145:L149"/>
    <mergeCell ref="G158:G162"/>
    <mergeCell ref="I158:I162"/>
    <mergeCell ref="J158:J162"/>
    <mergeCell ref="E105:E106"/>
    <mergeCell ref="G105:G109"/>
    <mergeCell ref="M110:M114"/>
    <mergeCell ref="G135:G139"/>
    <mergeCell ref="O105:O109"/>
    <mergeCell ref="N130:N134"/>
    <mergeCell ref="E180:E181"/>
    <mergeCell ref="H179:H181"/>
    <mergeCell ref="M163:M167"/>
    <mergeCell ref="H83:H84"/>
    <mergeCell ref="A163:A177"/>
    <mergeCell ref="B163:B177"/>
    <mergeCell ref="M100:M104"/>
    <mergeCell ref="N100:N104"/>
    <mergeCell ref="O81:O84"/>
    <mergeCell ref="A155:A162"/>
    <mergeCell ref="B155:B162"/>
    <mergeCell ref="L130:L134"/>
    <mergeCell ref="M130:M134"/>
    <mergeCell ref="E130:E134"/>
    <mergeCell ref="H131:H134"/>
    <mergeCell ref="O130:O134"/>
    <mergeCell ref="C120:C124"/>
    <mergeCell ref="C105:C109"/>
    <mergeCell ref="C110:C114"/>
    <mergeCell ref="C135:C139"/>
    <mergeCell ref="I85:I89"/>
    <mergeCell ref="J85:J89"/>
    <mergeCell ref="K100:K104"/>
    <mergeCell ref="G155:G157"/>
    <mergeCell ref="I155:I157"/>
    <mergeCell ref="J155:J157"/>
    <mergeCell ref="E156:E157"/>
    <mergeCell ref="F156:F157"/>
    <mergeCell ref="D155:D157"/>
    <mergeCell ref="I168:I173"/>
    <mergeCell ref="J168:J173"/>
    <mergeCell ref="N168:N173"/>
    <mergeCell ref="C259:C263"/>
    <mergeCell ref="G259:G263"/>
    <mergeCell ref="C219:C222"/>
    <mergeCell ref="G219:G222"/>
    <mergeCell ref="I259:I263"/>
    <mergeCell ref="J259:J263"/>
    <mergeCell ref="H208:H210"/>
    <mergeCell ref="N211:N214"/>
    <mergeCell ref="G207:G210"/>
    <mergeCell ref="I207:I210"/>
    <mergeCell ref="J207:J210"/>
    <mergeCell ref="K207:K210"/>
    <mergeCell ref="H238:H239"/>
    <mergeCell ref="I248:I253"/>
    <mergeCell ref="M248:M253"/>
    <mergeCell ref="K254:K258"/>
    <mergeCell ref="C228:C232"/>
    <mergeCell ref="D236:D237"/>
    <mergeCell ref="G215:G218"/>
    <mergeCell ref="I215:I218"/>
    <mergeCell ref="J215:J218"/>
    <mergeCell ref="K215:K218"/>
    <mergeCell ref="L215:L218"/>
    <mergeCell ref="M215:M218"/>
    <mergeCell ref="N215:N218"/>
    <mergeCell ref="C223:C227"/>
    <mergeCell ref="C207:C210"/>
    <mergeCell ref="C211:C214"/>
    <mergeCell ref="E216:E218"/>
    <mergeCell ref="C215:C218"/>
    <mergeCell ref="J223:J227"/>
    <mergeCell ref="K223:K227"/>
    <mergeCell ref="N243:N247"/>
    <mergeCell ref="I228:I232"/>
    <mergeCell ref="J228:J232"/>
    <mergeCell ref="G238:G242"/>
    <mergeCell ref="I238:I242"/>
    <mergeCell ref="G233:G237"/>
    <mergeCell ref="F200:F201"/>
    <mergeCell ref="F205:F206"/>
    <mergeCell ref="F217:F218"/>
    <mergeCell ref="H213:H214"/>
    <mergeCell ref="N197:N201"/>
    <mergeCell ref="E254:E258"/>
    <mergeCell ref="C243:C247"/>
    <mergeCell ref="G243:G247"/>
    <mergeCell ref="C238:C242"/>
    <mergeCell ref="C202:C206"/>
    <mergeCell ref="G202:G206"/>
    <mergeCell ref="I202:I206"/>
    <mergeCell ref="L223:L227"/>
    <mergeCell ref="F225:F227"/>
    <mergeCell ref="H225:H227"/>
    <mergeCell ref="H199:H201"/>
    <mergeCell ref="K243:K247"/>
    <mergeCell ref="L243:L247"/>
    <mergeCell ref="N238:N242"/>
    <mergeCell ref="E248:E253"/>
    <mergeCell ref="E243:E247"/>
    <mergeCell ref="E233:E237"/>
    <mergeCell ref="E238:E242"/>
    <mergeCell ref="E212:E214"/>
    <mergeCell ref="F212:F214"/>
    <mergeCell ref="G223:G227"/>
    <mergeCell ref="K259:K263"/>
    <mergeCell ref="O197:O201"/>
    <mergeCell ref="L259:L263"/>
    <mergeCell ref="M259:M263"/>
    <mergeCell ref="N248:N253"/>
    <mergeCell ref="C254:C258"/>
    <mergeCell ref="Q197:Q201"/>
    <mergeCell ref="R197:R201"/>
    <mergeCell ref="K202:K206"/>
    <mergeCell ref="L202:L206"/>
    <mergeCell ref="S192:S196"/>
    <mergeCell ref="R182:R186"/>
    <mergeCell ref="F262:F263"/>
    <mergeCell ref="G228:G232"/>
    <mergeCell ref="Q259:Q263"/>
    <mergeCell ref="F223:F224"/>
    <mergeCell ref="O223:O224"/>
    <mergeCell ref="N192:N196"/>
    <mergeCell ref="R259:R263"/>
    <mergeCell ref="S259:S263"/>
    <mergeCell ref="E260:E263"/>
    <mergeCell ref="N202:N206"/>
    <mergeCell ref="E187:E188"/>
    <mergeCell ref="E192:E193"/>
    <mergeCell ref="E194:E196"/>
    <mergeCell ref="E198:E201"/>
    <mergeCell ref="N259:N263"/>
    <mergeCell ref="H262:H263"/>
    <mergeCell ref="D223:D227"/>
    <mergeCell ref="E223:E227"/>
    <mergeCell ref="E203:E206"/>
    <mergeCell ref="F231:F232"/>
    <mergeCell ref="W223:W227"/>
    <mergeCell ref="O252:O253"/>
    <mergeCell ref="T254:T258"/>
    <mergeCell ref="T240:T242"/>
    <mergeCell ref="U255:U258"/>
    <mergeCell ref="V255:V258"/>
    <mergeCell ref="S182:S186"/>
    <mergeCell ref="Q202:Q206"/>
    <mergeCell ref="R202:R206"/>
    <mergeCell ref="T229:T230"/>
    <mergeCell ref="U229:U230"/>
    <mergeCell ref="V229:V230"/>
    <mergeCell ref="T238:T239"/>
    <mergeCell ref="U238:U239"/>
    <mergeCell ref="O230:O232"/>
    <mergeCell ref="P228:P232"/>
    <mergeCell ref="W228:W232"/>
    <mergeCell ref="W233:W237"/>
    <mergeCell ref="Q182:Q186"/>
    <mergeCell ref="Q187:Q191"/>
    <mergeCell ref="R215:R218"/>
    <mergeCell ref="T236:T237"/>
    <mergeCell ref="U236:U237"/>
    <mergeCell ref="R187:R191"/>
    <mergeCell ref="S187:S191"/>
    <mergeCell ref="S197:S201"/>
    <mergeCell ref="V226:V227"/>
    <mergeCell ref="T223:T227"/>
    <mergeCell ref="U224:U227"/>
    <mergeCell ref="S215:S218"/>
    <mergeCell ref="T211:T214"/>
    <mergeCell ref="T207:T210"/>
    <mergeCell ref="J95:J99"/>
    <mergeCell ref="S140:S144"/>
    <mergeCell ref="R130:R134"/>
    <mergeCell ref="S130:S134"/>
    <mergeCell ref="O76:O79"/>
    <mergeCell ref="N85:N89"/>
    <mergeCell ref="I95:I99"/>
    <mergeCell ref="K90:K94"/>
    <mergeCell ref="Q95:Q99"/>
    <mergeCell ref="N120:N124"/>
    <mergeCell ref="Q120:Q124"/>
    <mergeCell ref="R120:R124"/>
    <mergeCell ref="O120:O124"/>
    <mergeCell ref="P120:P124"/>
    <mergeCell ref="N140:N144"/>
    <mergeCell ref="O140:O144"/>
    <mergeCell ref="S135:S139"/>
    <mergeCell ref="Q130:Q134"/>
    <mergeCell ref="P140:P144"/>
    <mergeCell ref="M140:M144"/>
    <mergeCell ref="K95:K99"/>
    <mergeCell ref="S120:S124"/>
    <mergeCell ref="P80:P84"/>
    <mergeCell ref="S125:S129"/>
    <mergeCell ref="O90:O92"/>
    <mergeCell ref="O86:O89"/>
    <mergeCell ref="P85:P89"/>
    <mergeCell ref="K85:K89"/>
    <mergeCell ref="L85:L89"/>
    <mergeCell ref="M85:M89"/>
    <mergeCell ref="Q110:Q114"/>
    <mergeCell ref="R110:R114"/>
    <mergeCell ref="AB100:AB104"/>
    <mergeCell ref="AB105:AB109"/>
    <mergeCell ref="Y110:Y114"/>
    <mergeCell ref="Z110:Z114"/>
    <mergeCell ref="AA110:AA114"/>
    <mergeCell ref="AB110:AB114"/>
    <mergeCell ref="T120:T124"/>
    <mergeCell ref="W125:W129"/>
    <mergeCell ref="W140:W144"/>
    <mergeCell ref="O164:O167"/>
    <mergeCell ref="P158:P162"/>
    <mergeCell ref="AA164:AA167"/>
    <mergeCell ref="W145:W149"/>
    <mergeCell ref="W135:W139"/>
    <mergeCell ref="Q140:Q144"/>
    <mergeCell ref="R140:R144"/>
    <mergeCell ref="U130:U132"/>
    <mergeCell ref="Q100:Q104"/>
    <mergeCell ref="Y120:Y124"/>
    <mergeCell ref="Z120:Z124"/>
    <mergeCell ref="W130:W134"/>
    <mergeCell ref="U133:U134"/>
    <mergeCell ref="T100:T101"/>
    <mergeCell ref="U100:U101"/>
    <mergeCell ref="T125:T129"/>
    <mergeCell ref="U138:U139"/>
    <mergeCell ref="V135:V137"/>
    <mergeCell ref="S110:S114"/>
    <mergeCell ref="Q105:Q109"/>
    <mergeCell ref="R105:R109"/>
    <mergeCell ref="T140:T144"/>
    <mergeCell ref="Q135:Q139"/>
    <mergeCell ref="Y61:Y64"/>
    <mergeCell ref="Z61:Z64"/>
    <mergeCell ref="AA61:AA64"/>
    <mergeCell ref="Y65:Y69"/>
    <mergeCell ref="Z65:Z69"/>
    <mergeCell ref="AA65:AA69"/>
    <mergeCell ref="X61:X64"/>
    <mergeCell ref="Y58:Y59"/>
    <mergeCell ref="W61:W64"/>
    <mergeCell ref="V88:V89"/>
    <mergeCell ref="W88:W89"/>
    <mergeCell ref="X88:X89"/>
    <mergeCell ref="V100:V101"/>
    <mergeCell ref="W100:W101"/>
    <mergeCell ref="Y86:Y89"/>
    <mergeCell ref="Z86:Z89"/>
    <mergeCell ref="AA86:AA89"/>
    <mergeCell ref="V77:V79"/>
    <mergeCell ref="AA75:AA79"/>
    <mergeCell ref="W77:W79"/>
    <mergeCell ref="X77:X79"/>
    <mergeCell ref="V75:V76"/>
    <mergeCell ref="W75:W76"/>
    <mergeCell ref="Y81:Y84"/>
    <mergeCell ref="Z81:Z84"/>
    <mergeCell ref="AA81:AA84"/>
    <mergeCell ref="AA90:AA94"/>
    <mergeCell ref="Z100:Z104"/>
    <mergeCell ref="AA100:AA104"/>
    <mergeCell ref="V95:V99"/>
    <mergeCell ref="W95:W99"/>
    <mergeCell ref="Z105:Z109"/>
    <mergeCell ref="AA105:AA109"/>
    <mergeCell ref="S70:S74"/>
    <mergeCell ref="T75:T76"/>
    <mergeCell ref="U75:U76"/>
    <mergeCell ref="S80:S84"/>
    <mergeCell ref="R90:R94"/>
    <mergeCell ref="S90:S94"/>
    <mergeCell ref="R95:R99"/>
    <mergeCell ref="S95:S99"/>
    <mergeCell ref="S100:S104"/>
    <mergeCell ref="Y115:Y119"/>
    <mergeCell ref="Z115:Z119"/>
    <mergeCell ref="AA115:AA119"/>
    <mergeCell ref="W90:W94"/>
    <mergeCell ref="X90:X94"/>
    <mergeCell ref="X95:X99"/>
    <mergeCell ref="T95:T99"/>
    <mergeCell ref="T90:T94"/>
    <mergeCell ref="U90:U94"/>
    <mergeCell ref="V90:V94"/>
    <mergeCell ref="Y100:Y104"/>
    <mergeCell ref="X100:X101"/>
    <mergeCell ref="T102:T104"/>
    <mergeCell ref="U102:U104"/>
    <mergeCell ref="V102:V104"/>
    <mergeCell ref="W102:W104"/>
    <mergeCell ref="X102:X104"/>
    <mergeCell ref="U95:U99"/>
    <mergeCell ref="S75:S79"/>
    <mergeCell ref="T88:T89"/>
    <mergeCell ref="S85:S89"/>
    <mergeCell ref="Y95:Y99"/>
    <mergeCell ref="X170:X172"/>
    <mergeCell ref="T170:T172"/>
    <mergeCell ref="T164:T167"/>
    <mergeCell ref="U170:U172"/>
    <mergeCell ref="V170:V172"/>
    <mergeCell ref="W170:W172"/>
    <mergeCell ref="F166:F167"/>
    <mergeCell ref="G163:G167"/>
    <mergeCell ref="C163:C167"/>
    <mergeCell ref="H165:H167"/>
    <mergeCell ref="I163:I167"/>
    <mergeCell ref="J163:J167"/>
    <mergeCell ref="K168:K172"/>
    <mergeCell ref="X164:X167"/>
    <mergeCell ref="V164:V167"/>
    <mergeCell ref="W164:W167"/>
    <mergeCell ref="P163:P167"/>
    <mergeCell ref="Q163:Q167"/>
    <mergeCell ref="E165:E167"/>
    <mergeCell ref="E168:E173"/>
    <mergeCell ref="R163:R167"/>
    <mergeCell ref="S163:S167"/>
    <mergeCell ref="Y105:Y109"/>
    <mergeCell ref="R100:R104"/>
    <mergeCell ref="U164:U167"/>
    <mergeCell ref="N163:N167"/>
    <mergeCell ref="K163:K167"/>
    <mergeCell ref="O156:O157"/>
    <mergeCell ref="U156:U157"/>
    <mergeCell ref="O125:O129"/>
    <mergeCell ref="P125:P129"/>
    <mergeCell ref="U187:U191"/>
    <mergeCell ref="T182:T186"/>
    <mergeCell ref="U182:U186"/>
    <mergeCell ref="Q178:Q181"/>
    <mergeCell ref="R178:R181"/>
    <mergeCell ref="S178:S181"/>
    <mergeCell ref="P182:P186"/>
    <mergeCell ref="R174:R177"/>
    <mergeCell ref="W192:W196"/>
    <mergeCell ref="X187:X191"/>
    <mergeCell ref="T192:T196"/>
    <mergeCell ref="U192:U196"/>
    <mergeCell ref="V192:V196"/>
    <mergeCell ref="O192:O196"/>
    <mergeCell ref="P192:P196"/>
    <mergeCell ref="X182:X186"/>
    <mergeCell ref="V182:V186"/>
    <mergeCell ref="W182:W186"/>
    <mergeCell ref="P178:P181"/>
    <mergeCell ref="T178:T181"/>
    <mergeCell ref="O187:O191"/>
    <mergeCell ref="P187:P191"/>
    <mergeCell ref="T187:T191"/>
    <mergeCell ref="W178:W181"/>
    <mergeCell ref="V176:V177"/>
    <mergeCell ref="X176:X177"/>
    <mergeCell ref="U178:U181"/>
    <mergeCell ref="V178:V181"/>
    <mergeCell ref="V187:V191"/>
    <mergeCell ref="W187:W191"/>
    <mergeCell ref="AC140:AC144"/>
    <mergeCell ref="AB140:AB144"/>
    <mergeCell ref="AC135:AC139"/>
    <mergeCell ref="AD115:AD119"/>
    <mergeCell ref="AE115:AE119"/>
    <mergeCell ref="AF115:AF119"/>
    <mergeCell ref="AD120:AD124"/>
    <mergeCell ref="AE120:AE124"/>
    <mergeCell ref="AF120:AF124"/>
    <mergeCell ref="AD72:AD74"/>
    <mergeCell ref="AC72:AC74"/>
    <mergeCell ref="AE72:AE74"/>
    <mergeCell ref="AF72:AF74"/>
    <mergeCell ref="AC125:AC129"/>
    <mergeCell ref="AD125:AD129"/>
    <mergeCell ref="AE125:AE129"/>
    <mergeCell ref="AF125:AF129"/>
    <mergeCell ref="AC130:AC134"/>
    <mergeCell ref="AD130:AD134"/>
    <mergeCell ref="AE130:AE134"/>
    <mergeCell ref="AF130:AF134"/>
    <mergeCell ref="AF80:AF84"/>
    <mergeCell ref="AE85:AE89"/>
    <mergeCell ref="AF85:AF89"/>
    <mergeCell ref="AC85:AC89"/>
    <mergeCell ref="AD85:AD89"/>
    <mergeCell ref="AC100:AC104"/>
    <mergeCell ref="AD100:AD104"/>
    <mergeCell ref="AE100:AE104"/>
    <mergeCell ref="AF100:AF104"/>
    <mergeCell ref="AC95:AC99"/>
    <mergeCell ref="AD95:AD99"/>
    <mergeCell ref="AC145:AC149"/>
    <mergeCell ref="H160:H162"/>
    <mergeCell ref="U161:U162"/>
    <mergeCell ref="V161:V162"/>
    <mergeCell ref="X161:X162"/>
    <mergeCell ref="Y161:Y162"/>
    <mergeCell ref="Z161:Z162"/>
    <mergeCell ref="AB161:AB162"/>
    <mergeCell ref="AC161:AC162"/>
    <mergeCell ref="AD161:AD162"/>
    <mergeCell ref="AF161:AF162"/>
    <mergeCell ref="AD145:AD149"/>
    <mergeCell ref="AE145:AE149"/>
    <mergeCell ref="AF145:AF149"/>
    <mergeCell ref="W155:W157"/>
    <mergeCell ref="X156:X157"/>
    <mergeCell ref="W158:W162"/>
    <mergeCell ref="S155:S157"/>
    <mergeCell ref="S158:S162"/>
    <mergeCell ref="L155:L157"/>
    <mergeCell ref="Y145:Y149"/>
    <mergeCell ref="Z145:Z149"/>
    <mergeCell ref="AA145:AA149"/>
    <mergeCell ref="Q158:Q162"/>
    <mergeCell ref="S145:S149"/>
    <mergeCell ref="P145:P149"/>
    <mergeCell ref="R145:R149"/>
    <mergeCell ref="T145:T149"/>
    <mergeCell ref="M145:M149"/>
    <mergeCell ref="R158:R162"/>
    <mergeCell ref="K155:K157"/>
    <mergeCell ref="Q155:Q157"/>
    <mergeCell ref="AB86:AB89"/>
    <mergeCell ref="X75:X76"/>
    <mergeCell ref="T77:T79"/>
    <mergeCell ref="U77:U79"/>
    <mergeCell ref="Q80:Q84"/>
    <mergeCell ref="R80:R84"/>
    <mergeCell ref="P75:P79"/>
    <mergeCell ref="AB75:AB79"/>
    <mergeCell ref="AB81:AB84"/>
    <mergeCell ref="Y75:Y79"/>
    <mergeCell ref="AB90:AB94"/>
    <mergeCell ref="Y90:Y94"/>
    <mergeCell ref="Z90:Z94"/>
    <mergeCell ref="Q75:Q79"/>
    <mergeCell ref="D265:D266"/>
    <mergeCell ref="E107:E109"/>
    <mergeCell ref="T106:T109"/>
    <mergeCell ref="U106:U109"/>
    <mergeCell ref="V106:V109"/>
    <mergeCell ref="W106:W109"/>
    <mergeCell ref="X106:X109"/>
    <mergeCell ref="U145:U146"/>
    <mergeCell ref="U147:U149"/>
    <mergeCell ref="V145:V146"/>
    <mergeCell ref="V147:V149"/>
    <mergeCell ref="X145:X146"/>
    <mergeCell ref="X147:X149"/>
    <mergeCell ref="W150:W154"/>
    <mergeCell ref="U150:U152"/>
    <mergeCell ref="U153:U154"/>
    <mergeCell ref="V150:V152"/>
    <mergeCell ref="V153:V154"/>
    <mergeCell ref="AC105:AC109"/>
    <mergeCell ref="AD105:AD109"/>
    <mergeCell ref="AE105:AE109"/>
    <mergeCell ref="AF105:AF109"/>
    <mergeCell ref="E110:E111"/>
    <mergeCell ref="E112:E114"/>
    <mergeCell ref="T111:T114"/>
    <mergeCell ref="U111:U114"/>
    <mergeCell ref="V111:V114"/>
    <mergeCell ref="W111:W114"/>
    <mergeCell ref="X111:X114"/>
    <mergeCell ref="AC110:AC114"/>
    <mergeCell ref="AD110:AD114"/>
    <mergeCell ref="AE110:AE114"/>
    <mergeCell ref="AF110:AF114"/>
    <mergeCell ref="M155:M157"/>
    <mergeCell ref="V156:V157"/>
    <mergeCell ref="H146:H149"/>
    <mergeCell ref="K145:K149"/>
    <mergeCell ref="F148:F149"/>
    <mergeCell ref="AE155:AE157"/>
    <mergeCell ref="AC156:AC157"/>
    <mergeCell ref="AD156:AD157"/>
    <mergeCell ref="AF156:AF157"/>
    <mergeCell ref="AC120:AC124"/>
    <mergeCell ref="X135:X137"/>
    <mergeCell ref="X138:X139"/>
    <mergeCell ref="U140:U142"/>
    <mergeCell ref="U143:U144"/>
    <mergeCell ref="V140:V142"/>
    <mergeCell ref="V143:V144"/>
    <mergeCell ref="X140:X143"/>
    <mergeCell ref="AE158:AE162"/>
    <mergeCell ref="AK16:AK20"/>
    <mergeCell ref="AL16:AL20"/>
    <mergeCell ref="AK21:AK25"/>
    <mergeCell ref="AL21:AL25"/>
    <mergeCell ref="AK26:AK29"/>
    <mergeCell ref="AL26:AL29"/>
    <mergeCell ref="AK30:AK34"/>
    <mergeCell ref="AL30:AL34"/>
    <mergeCell ref="AK35:AK39"/>
    <mergeCell ref="AL35:AL39"/>
    <mergeCell ref="AK40:AK44"/>
    <mergeCell ref="AL40:AL44"/>
    <mergeCell ref="AK45:AK49"/>
    <mergeCell ref="AL45:AL49"/>
    <mergeCell ref="AK50:AK54"/>
    <mergeCell ref="AL50:AL54"/>
    <mergeCell ref="AK55:AK59"/>
    <mergeCell ref="AL55:AL59"/>
    <mergeCell ref="AL155:AL157"/>
    <mergeCell ref="AK158:AK162"/>
    <mergeCell ref="AL158:AL162"/>
    <mergeCell ref="AE140:AE144"/>
    <mergeCell ref="AF140:AF144"/>
    <mergeCell ref="AK60:AK64"/>
    <mergeCell ref="AL60:AL64"/>
    <mergeCell ref="AK65:AK69"/>
    <mergeCell ref="AL65:AL69"/>
    <mergeCell ref="AK70:AK74"/>
    <mergeCell ref="AL70:AL74"/>
    <mergeCell ref="AK75:AK79"/>
    <mergeCell ref="AL75:AL79"/>
    <mergeCell ref="AK80:AK84"/>
    <mergeCell ref="AL80:AL84"/>
    <mergeCell ref="AK85:AK89"/>
    <mergeCell ref="AL85:AL89"/>
    <mergeCell ref="AK90:AK94"/>
    <mergeCell ref="AL90:AL94"/>
    <mergeCell ref="AK95:AK99"/>
    <mergeCell ref="AL95:AL99"/>
    <mergeCell ref="AK100:AK104"/>
    <mergeCell ref="AL100:AL104"/>
    <mergeCell ref="AE75:AE79"/>
    <mergeCell ref="AF75:AF79"/>
    <mergeCell ref="AC75:AC79"/>
    <mergeCell ref="AC80:AC84"/>
    <mergeCell ref="AD80:AD84"/>
    <mergeCell ref="AE80:AE84"/>
    <mergeCell ref="AC90:AC94"/>
    <mergeCell ref="AD90:AD94"/>
    <mergeCell ref="AE95:AE99"/>
    <mergeCell ref="AF95:AF99"/>
    <mergeCell ref="AD75:AD79"/>
    <mergeCell ref="AL105:AL109"/>
    <mergeCell ref="AK110:AK114"/>
    <mergeCell ref="AL110:AL114"/>
    <mergeCell ref="AK115:AK119"/>
    <mergeCell ref="AL115:AL119"/>
    <mergeCell ref="AK120:AK124"/>
    <mergeCell ref="AL120:AL124"/>
    <mergeCell ref="AK125:AK129"/>
    <mergeCell ref="AL125:AL129"/>
    <mergeCell ref="AK130:AK134"/>
    <mergeCell ref="AL130:AL134"/>
    <mergeCell ref="AK135:AK139"/>
    <mergeCell ref="AL135:AL139"/>
    <mergeCell ref="AK140:AK144"/>
    <mergeCell ref="AL140:AL144"/>
    <mergeCell ref="AK145:AK149"/>
    <mergeCell ref="AL145:AL149"/>
    <mergeCell ref="AL163:AL167"/>
    <mergeCell ref="AK168:AK173"/>
    <mergeCell ref="AL168:AL173"/>
    <mergeCell ref="AK174:AK177"/>
    <mergeCell ref="AL174:AL177"/>
    <mergeCell ref="AK178:AK181"/>
    <mergeCell ref="AL178:AL181"/>
    <mergeCell ref="AK182:AK186"/>
    <mergeCell ref="AL182:AL186"/>
    <mergeCell ref="AK187:AK191"/>
    <mergeCell ref="AL187:AL191"/>
    <mergeCell ref="AK192:AK196"/>
    <mergeCell ref="AL192:AL196"/>
    <mergeCell ref="X221:X222"/>
    <mergeCell ref="F220:F222"/>
    <mergeCell ref="H220:H222"/>
    <mergeCell ref="S174:S177"/>
    <mergeCell ref="T176:T177"/>
    <mergeCell ref="U176:U177"/>
    <mergeCell ref="W176:W177"/>
    <mergeCell ref="T197:T201"/>
    <mergeCell ref="U197:U201"/>
    <mergeCell ref="W219:W222"/>
    <mergeCell ref="M174:M177"/>
    <mergeCell ref="N174:N177"/>
    <mergeCell ref="O176:O177"/>
    <mergeCell ref="O217:O218"/>
    <mergeCell ref="U211:U214"/>
    <mergeCell ref="V211:V214"/>
    <mergeCell ref="N182:N186"/>
    <mergeCell ref="AB211:AB214"/>
    <mergeCell ref="F171:F173"/>
    <mergeCell ref="AK259:AK263"/>
    <mergeCell ref="AL259:AL263"/>
    <mergeCell ref="AK264:AK266"/>
    <mergeCell ref="AL264:AL266"/>
    <mergeCell ref="AK197:AK201"/>
    <mergeCell ref="AL197:AL201"/>
    <mergeCell ref="AK202:AK206"/>
    <mergeCell ref="AL202:AL206"/>
    <mergeCell ref="AK207:AK210"/>
    <mergeCell ref="AL207:AL210"/>
    <mergeCell ref="AK211:AK214"/>
    <mergeCell ref="AL211:AL214"/>
    <mergeCell ref="AK215:AK218"/>
    <mergeCell ref="AL215:AL218"/>
    <mergeCell ref="AK219:AK222"/>
    <mergeCell ref="AL219:AL222"/>
    <mergeCell ref="AK223:AK227"/>
    <mergeCell ref="AL223:AL227"/>
    <mergeCell ref="AK228:AK232"/>
    <mergeCell ref="AK233:AK237"/>
    <mergeCell ref="AL228:AL232"/>
    <mergeCell ref="AL233:AL237"/>
    <mergeCell ref="AL238:AL242"/>
    <mergeCell ref="AL243:AL247"/>
    <mergeCell ref="AL248:AL253"/>
    <mergeCell ref="AL254:AL258"/>
    <mergeCell ref="T65:T69"/>
    <mergeCell ref="U65:U69"/>
    <mergeCell ref="W115:W119"/>
    <mergeCell ref="W120:W124"/>
    <mergeCell ref="K75:K79"/>
    <mergeCell ref="L75:L79"/>
    <mergeCell ref="M75:M79"/>
    <mergeCell ref="H103:H104"/>
    <mergeCell ref="E125:E129"/>
    <mergeCell ref="E92:E94"/>
    <mergeCell ref="E95:E97"/>
    <mergeCell ref="E98:E99"/>
    <mergeCell ref="N95:N99"/>
    <mergeCell ref="AK238:AK242"/>
    <mergeCell ref="AK243:AK247"/>
    <mergeCell ref="AK248:AK253"/>
    <mergeCell ref="AK254:AK258"/>
    <mergeCell ref="AK163:AK167"/>
    <mergeCell ref="X229:X230"/>
    <mergeCell ref="X231:X232"/>
    <mergeCell ref="AK105:AK109"/>
    <mergeCell ref="AD135:AD139"/>
    <mergeCell ref="AE135:AE139"/>
    <mergeCell ref="AF135:AF139"/>
    <mergeCell ref="AD140:AD144"/>
    <mergeCell ref="AK155:AK157"/>
    <mergeCell ref="O93:O94"/>
    <mergeCell ref="AE90:AE94"/>
    <mergeCell ref="AF90:AF94"/>
    <mergeCell ref="Q85:Q89"/>
    <mergeCell ref="R85:R89"/>
    <mergeCell ref="Q90:Q94"/>
    <mergeCell ref="H27:H28"/>
    <mergeCell ref="O26:O27"/>
    <mergeCell ref="O28:O29"/>
    <mergeCell ref="V26:V27"/>
    <mergeCell ref="V28:V29"/>
    <mergeCell ref="X26:X27"/>
    <mergeCell ref="X28:X29"/>
    <mergeCell ref="O36:O37"/>
    <mergeCell ref="O38:O39"/>
    <mergeCell ref="E43:E44"/>
    <mergeCell ref="P45:P49"/>
    <mergeCell ref="T45:T49"/>
    <mergeCell ref="W45:W49"/>
    <mergeCell ref="H52:H54"/>
    <mergeCell ref="P50:P54"/>
    <mergeCell ref="T50:T54"/>
    <mergeCell ref="P55:P59"/>
    <mergeCell ref="Q55:Q59"/>
    <mergeCell ref="M55:M59"/>
    <mergeCell ref="J26:J29"/>
    <mergeCell ref="I26:I29"/>
    <mergeCell ref="Q26:Q29"/>
    <mergeCell ref="K55:K59"/>
    <mergeCell ref="R55:R59"/>
    <mergeCell ref="S55:S59"/>
    <mergeCell ref="Q50:Q54"/>
    <mergeCell ref="Q45:Q49"/>
    <mergeCell ref="P35:P39"/>
    <mergeCell ref="G45:G49"/>
    <mergeCell ref="I45:I49"/>
    <mergeCell ref="J45:J49"/>
    <mergeCell ref="K45:K49"/>
    <mergeCell ref="P70:P74"/>
    <mergeCell ref="T81:T84"/>
    <mergeCell ref="U81:U84"/>
    <mergeCell ref="V81:V84"/>
    <mergeCell ref="W81:W84"/>
    <mergeCell ref="X81:X84"/>
    <mergeCell ref="U115:U118"/>
    <mergeCell ref="V115:V118"/>
    <mergeCell ref="X115:X118"/>
    <mergeCell ref="U120:U123"/>
    <mergeCell ref="V120:V123"/>
    <mergeCell ref="X120:X123"/>
    <mergeCell ref="U125:U127"/>
    <mergeCell ref="U128:U129"/>
    <mergeCell ref="V125:V127"/>
    <mergeCell ref="V128:V129"/>
    <mergeCell ref="X125:X127"/>
    <mergeCell ref="X128:X129"/>
    <mergeCell ref="R75:R79"/>
    <mergeCell ref="U88:U89"/>
    <mergeCell ref="X150:X152"/>
    <mergeCell ref="X153:X154"/>
    <mergeCell ref="P155:P157"/>
    <mergeCell ref="T155:T157"/>
    <mergeCell ref="T158:T159"/>
    <mergeCell ref="T160:T162"/>
    <mergeCell ref="P168:P173"/>
    <mergeCell ref="P174:P177"/>
    <mergeCell ref="A115:A154"/>
    <mergeCell ref="B115:B154"/>
    <mergeCell ref="D145:D154"/>
    <mergeCell ref="E150:E154"/>
    <mergeCell ref="G150:G154"/>
    <mergeCell ref="H151:H154"/>
    <mergeCell ref="N150:N154"/>
    <mergeCell ref="I150:I154"/>
    <mergeCell ref="O150:O154"/>
    <mergeCell ref="P150:P154"/>
    <mergeCell ref="Q150:Q154"/>
    <mergeCell ref="R150:R154"/>
    <mergeCell ref="S150:S154"/>
    <mergeCell ref="T150:T154"/>
    <mergeCell ref="V130:V132"/>
    <mergeCell ref="V133:V134"/>
    <mergeCell ref="X130:X132"/>
    <mergeCell ref="X133:X134"/>
    <mergeCell ref="U135:U137"/>
    <mergeCell ref="N135:N139"/>
    <mergeCell ref="O145:O149"/>
    <mergeCell ref="N155:N157"/>
    <mergeCell ref="L158:L162"/>
    <mergeCell ref="M158:M162"/>
  </mergeCells>
  <conditionalFormatting sqref="O30">
    <cfRule type="containsText" dxfId="800" priority="1816" stopIfTrue="1" operator="containsText" text="BAJA">
      <formula>NOT(ISERROR(SEARCH("BAJA",O30)))</formula>
    </cfRule>
    <cfRule type="containsText" dxfId="799" priority="1817" stopIfTrue="1" operator="containsText" text="MODERADA">
      <formula>NOT(ISERROR(SEARCH("MODERADA",O30)))</formula>
    </cfRule>
    <cfRule type="containsText" dxfId="798" priority="1818" stopIfTrue="1" operator="containsText" text="ALTA">
      <formula>NOT(ISERROR(SEARCH("ALTA",O30)))</formula>
    </cfRule>
    <cfRule type="containsText" dxfId="797" priority="1819" stopIfTrue="1" operator="containsText" text="EXTREMA">
      <formula>NOT(ISERROR(SEARCH("EXTREMA",O30)))</formula>
    </cfRule>
  </conditionalFormatting>
  <conditionalFormatting sqref="AP7:AP10">
    <cfRule type="duplicateValues" dxfId="796" priority="1257"/>
    <cfRule type="containsText" dxfId="795" priority="1260" operator="containsText" text=" EXTREMA">
      <formula>NOT(ISERROR(SEARCH(" EXTREMA",AP7)))</formula>
    </cfRule>
    <cfRule type="containsText" dxfId="794" priority="1261" operator="containsText" text=" EXTREMA">
      <formula>NOT(ISERROR(SEARCH(" EXTREMA",AP7)))</formula>
    </cfRule>
  </conditionalFormatting>
  <conditionalFormatting sqref="AT7:AT10">
    <cfRule type="containsText" dxfId="793" priority="1258" operator="containsText" text=" EXTREMA">
      <formula>NOT(ISERROR(SEARCH(" EXTREMA",AT7)))</formula>
    </cfRule>
    <cfRule type="containsText" dxfId="792" priority="1259" operator="containsText" text=" EXTREMA">
      <formula>NOT(ISERROR(SEARCH(" EXTREMA",AT7)))</formula>
    </cfRule>
  </conditionalFormatting>
  <conditionalFormatting sqref="N30">
    <cfRule type="containsText" dxfId="791" priority="1245" stopIfTrue="1" operator="containsText" text="BAJA">
      <formula>NOT(ISERROR(SEARCH("BAJA",N30)))</formula>
    </cfRule>
    <cfRule type="containsText" dxfId="790" priority="1246" stopIfTrue="1" operator="containsText" text="MODERADA">
      <formula>NOT(ISERROR(SEARCH("MODERADA",N30)))</formula>
    </cfRule>
    <cfRule type="containsText" dxfId="789" priority="1247" stopIfTrue="1" operator="containsText" text="ALTA">
      <formula>NOT(ISERROR(SEARCH("ALTA",N30)))</formula>
    </cfRule>
    <cfRule type="containsText" dxfId="788" priority="1248" stopIfTrue="1" operator="containsText" text="EXTREMA">
      <formula>NOT(ISERROR(SEARCH("EXTREMA",N30)))</formula>
    </cfRule>
  </conditionalFormatting>
  <conditionalFormatting sqref="S30:S34 S163 S219:S222 S155:S157 S174 S178:S181">
    <cfRule type="expression" dxfId="787" priority="1241">
      <formula>$S30="EXTREMA"</formula>
    </cfRule>
    <cfRule type="expression" dxfId="786" priority="1242">
      <formula>$S30="ALTA"</formula>
    </cfRule>
    <cfRule type="expression" dxfId="785" priority="1243">
      <formula>$S30="MODERADA"</formula>
    </cfRule>
    <cfRule type="expression" dxfId="784" priority="1244">
      <formula>$S30="BAJA"</formula>
    </cfRule>
  </conditionalFormatting>
  <conditionalFormatting sqref="S26:S29">
    <cfRule type="expression" dxfId="783" priority="977">
      <formula>$S26="EXTREMA"</formula>
    </cfRule>
    <cfRule type="expression" dxfId="782" priority="978">
      <formula>$S26="ALTA"</formula>
    </cfRule>
    <cfRule type="expression" dxfId="781" priority="979">
      <formula>$S26="MODERADA"</formula>
    </cfRule>
    <cfRule type="expression" dxfId="780" priority="980">
      <formula>$S26="BAJA"</formula>
    </cfRule>
  </conditionalFormatting>
  <conditionalFormatting sqref="O155">
    <cfRule type="containsText" dxfId="779" priority="1117" stopIfTrue="1" operator="containsText" text="BAJA">
      <formula>NOT(ISERROR(SEARCH("BAJA",O155)))</formula>
    </cfRule>
    <cfRule type="containsText" dxfId="778" priority="1118" stopIfTrue="1" operator="containsText" text="MODERADA">
      <formula>NOT(ISERROR(SEARCH("MODERADA",O155)))</formula>
    </cfRule>
    <cfRule type="containsText" dxfId="777" priority="1119" stopIfTrue="1" operator="containsText" text="ALTA">
      <formula>NOT(ISERROR(SEARCH("ALTA",O155)))</formula>
    </cfRule>
    <cfRule type="containsText" dxfId="776" priority="1120" stopIfTrue="1" operator="containsText" text="EXTREMA">
      <formula>NOT(ISERROR(SEARCH("EXTREMA",O155)))</formula>
    </cfRule>
  </conditionalFormatting>
  <conditionalFormatting sqref="N155">
    <cfRule type="containsText" dxfId="775" priority="1113" stopIfTrue="1" operator="containsText" text="BAJA">
      <formula>NOT(ISERROR(SEARCH("BAJA",N155)))</formula>
    </cfRule>
    <cfRule type="containsText" dxfId="774" priority="1114" stopIfTrue="1" operator="containsText" text="MODERADA">
      <formula>NOT(ISERROR(SEARCH("MODERADA",N155)))</formula>
    </cfRule>
    <cfRule type="containsText" dxfId="773" priority="1115" stopIfTrue="1" operator="containsText" text="ALTA">
      <formula>NOT(ISERROR(SEARCH("ALTA",N155)))</formula>
    </cfRule>
    <cfRule type="containsText" dxfId="772" priority="1116" stopIfTrue="1" operator="containsText" text="EXTREMA">
      <formula>NOT(ISERROR(SEARCH("EXTREMA",N155)))</formula>
    </cfRule>
  </conditionalFormatting>
  <conditionalFormatting sqref="N16">
    <cfRule type="containsText" dxfId="771" priority="1009" stopIfTrue="1" operator="containsText" text="BAJA">
      <formula>NOT(ISERROR(SEARCH("BAJA",N16)))</formula>
    </cfRule>
    <cfRule type="containsText" dxfId="770" priority="1010" stopIfTrue="1" operator="containsText" text="MODERADA">
      <formula>NOT(ISERROR(SEARCH("MODERADA",N16)))</formula>
    </cfRule>
    <cfRule type="containsText" dxfId="769" priority="1011" stopIfTrue="1" operator="containsText" text="ALTA">
      <formula>NOT(ISERROR(SEARCH("ALTA",N16)))</formula>
    </cfRule>
    <cfRule type="containsText" dxfId="768" priority="1012" stopIfTrue="1" operator="containsText" text="EXTREMA">
      <formula>NOT(ISERROR(SEARCH("EXTREMA",N16)))</formula>
    </cfRule>
  </conditionalFormatting>
  <conditionalFormatting sqref="S16:S20">
    <cfRule type="expression" dxfId="767" priority="1005">
      <formula>$S16="EXTREMA"</formula>
    </cfRule>
    <cfRule type="expression" dxfId="766" priority="1006">
      <formula>$S16="ALTA"</formula>
    </cfRule>
    <cfRule type="expression" dxfId="765" priority="1007">
      <formula>$S16="MODERADA"</formula>
    </cfRule>
    <cfRule type="expression" dxfId="764" priority="1008">
      <formula>$S16="BAJA"</formula>
    </cfRule>
  </conditionalFormatting>
  <conditionalFormatting sqref="N21">
    <cfRule type="containsText" dxfId="763" priority="997" stopIfTrue="1" operator="containsText" text="BAJA">
      <formula>NOT(ISERROR(SEARCH("BAJA",N21)))</formula>
    </cfRule>
    <cfRule type="containsText" dxfId="762" priority="998" stopIfTrue="1" operator="containsText" text="MODERADA">
      <formula>NOT(ISERROR(SEARCH("MODERADA",N21)))</formula>
    </cfRule>
    <cfRule type="containsText" dxfId="761" priority="999" stopIfTrue="1" operator="containsText" text="ALTA">
      <formula>NOT(ISERROR(SEARCH("ALTA",N21)))</formula>
    </cfRule>
    <cfRule type="containsText" dxfId="760" priority="1000" stopIfTrue="1" operator="containsText" text="EXTREMA">
      <formula>NOT(ISERROR(SEARCH("EXTREMA",N21)))</formula>
    </cfRule>
  </conditionalFormatting>
  <conditionalFormatting sqref="O70">
    <cfRule type="containsText" dxfId="759" priority="909" stopIfTrue="1" operator="containsText" text="BAJA">
      <formula>NOT(ISERROR(SEARCH("BAJA",O70)))</formula>
    </cfRule>
    <cfRule type="containsText" dxfId="758" priority="910" stopIfTrue="1" operator="containsText" text="MODERADA">
      <formula>NOT(ISERROR(SEARCH("MODERADA",O70)))</formula>
    </cfRule>
    <cfRule type="containsText" dxfId="757" priority="911" stopIfTrue="1" operator="containsText" text="ALTA">
      <formula>NOT(ISERROR(SEARCH("ALTA",O70)))</formula>
    </cfRule>
    <cfRule type="containsText" dxfId="756" priority="912" stopIfTrue="1" operator="containsText" text="EXTREMA">
      <formula>NOT(ISERROR(SEARCH("EXTREMA",O70)))</formula>
    </cfRule>
  </conditionalFormatting>
  <conditionalFormatting sqref="S21:S25">
    <cfRule type="expression" dxfId="755" priority="989">
      <formula>$S21="EXTREMA"</formula>
    </cfRule>
    <cfRule type="expression" dxfId="754" priority="990">
      <formula>$S21="ALTA"</formula>
    </cfRule>
    <cfRule type="expression" dxfId="753" priority="991">
      <formula>$S21="MODERADA"</formula>
    </cfRule>
    <cfRule type="expression" dxfId="752" priority="992">
      <formula>$S21="BAJA"</formula>
    </cfRule>
  </conditionalFormatting>
  <conditionalFormatting sqref="N26">
    <cfRule type="containsText" dxfId="751" priority="985" stopIfTrue="1" operator="containsText" text="BAJA">
      <formula>NOT(ISERROR(SEARCH("BAJA",N26)))</formula>
    </cfRule>
    <cfRule type="containsText" dxfId="750" priority="986" stopIfTrue="1" operator="containsText" text="MODERADA">
      <formula>NOT(ISERROR(SEARCH("MODERADA",N26)))</formula>
    </cfRule>
    <cfRule type="containsText" dxfId="749" priority="987" stopIfTrue="1" operator="containsText" text="ALTA">
      <formula>NOT(ISERROR(SEARCH("ALTA",N26)))</formula>
    </cfRule>
    <cfRule type="containsText" dxfId="748" priority="988" stopIfTrue="1" operator="containsText" text="EXTREMA">
      <formula>NOT(ISERROR(SEARCH("EXTREMA",N26)))</formula>
    </cfRule>
  </conditionalFormatting>
  <conditionalFormatting sqref="N35">
    <cfRule type="containsText" dxfId="747" priority="973" stopIfTrue="1" operator="containsText" text="BAJA">
      <formula>NOT(ISERROR(SEARCH("BAJA",N35)))</formula>
    </cfRule>
    <cfRule type="containsText" dxfId="746" priority="974" stopIfTrue="1" operator="containsText" text="MODERADA">
      <formula>NOT(ISERROR(SEARCH("MODERADA",N35)))</formula>
    </cfRule>
    <cfRule type="containsText" dxfId="745" priority="975" stopIfTrue="1" operator="containsText" text="ALTA">
      <formula>NOT(ISERROR(SEARCH("ALTA",N35)))</formula>
    </cfRule>
    <cfRule type="containsText" dxfId="744" priority="976" stopIfTrue="1" operator="containsText" text="EXTREMA">
      <formula>NOT(ISERROR(SEARCH("EXTREMA",N35)))</formula>
    </cfRule>
  </conditionalFormatting>
  <conditionalFormatting sqref="S35:S44">
    <cfRule type="expression" dxfId="743" priority="969">
      <formula>$S35="EXTREMA"</formula>
    </cfRule>
    <cfRule type="expression" dxfId="742" priority="970">
      <formula>$S35="ALTA"</formula>
    </cfRule>
    <cfRule type="expression" dxfId="741" priority="971">
      <formula>$S35="MODERADA"</formula>
    </cfRule>
    <cfRule type="expression" dxfId="740" priority="972">
      <formula>$S35="BAJA"</formula>
    </cfRule>
  </conditionalFormatting>
  <conditionalFormatting sqref="N45">
    <cfRule type="containsText" dxfId="739" priority="965" stopIfTrue="1" operator="containsText" text="BAJA">
      <formula>NOT(ISERROR(SEARCH("BAJA",N45)))</formula>
    </cfRule>
    <cfRule type="containsText" dxfId="738" priority="966" stopIfTrue="1" operator="containsText" text="MODERADA">
      <formula>NOT(ISERROR(SEARCH("MODERADA",N45)))</formula>
    </cfRule>
    <cfRule type="containsText" dxfId="737" priority="967" stopIfTrue="1" operator="containsText" text="ALTA">
      <formula>NOT(ISERROR(SEARCH("ALTA",N45)))</formula>
    </cfRule>
    <cfRule type="containsText" dxfId="736" priority="968" stopIfTrue="1" operator="containsText" text="EXTREMA">
      <formula>NOT(ISERROR(SEARCH("EXTREMA",N45)))</formula>
    </cfRule>
  </conditionalFormatting>
  <conditionalFormatting sqref="O45">
    <cfRule type="containsText" dxfId="735" priority="961" stopIfTrue="1" operator="containsText" text="BAJA">
      <formula>NOT(ISERROR(SEARCH("BAJA",O45)))</formula>
    </cfRule>
    <cfRule type="containsText" dxfId="734" priority="962" stopIfTrue="1" operator="containsText" text="MODERADA">
      <formula>NOT(ISERROR(SEARCH("MODERADA",O45)))</formula>
    </cfRule>
    <cfRule type="containsText" dxfId="733" priority="963" stopIfTrue="1" operator="containsText" text="ALTA">
      <formula>NOT(ISERROR(SEARCH("ALTA",O45)))</formula>
    </cfRule>
    <cfRule type="containsText" dxfId="732" priority="964" stopIfTrue="1" operator="containsText" text="EXTREMA">
      <formula>NOT(ISERROR(SEARCH("EXTREMA",O45)))</formula>
    </cfRule>
  </conditionalFormatting>
  <conditionalFormatting sqref="S45:S49">
    <cfRule type="expression" dxfId="731" priority="957">
      <formula>$S45="EXTREMA"</formula>
    </cfRule>
    <cfRule type="expression" dxfId="730" priority="958">
      <formula>$S45="ALTA"</formula>
    </cfRule>
    <cfRule type="expression" dxfId="729" priority="959">
      <formula>$S45="MODERADA"</formula>
    </cfRule>
    <cfRule type="expression" dxfId="728" priority="960">
      <formula>$S45="BAJA"</formula>
    </cfRule>
  </conditionalFormatting>
  <conditionalFormatting sqref="N50">
    <cfRule type="containsText" dxfId="727" priority="953" stopIfTrue="1" operator="containsText" text="BAJA">
      <formula>NOT(ISERROR(SEARCH("BAJA",N50)))</formula>
    </cfRule>
    <cfRule type="containsText" dxfId="726" priority="954" stopIfTrue="1" operator="containsText" text="MODERADA">
      <formula>NOT(ISERROR(SEARCH("MODERADA",N50)))</formula>
    </cfRule>
    <cfRule type="containsText" dxfId="725" priority="955" stopIfTrue="1" operator="containsText" text="ALTA">
      <formula>NOT(ISERROR(SEARCH("ALTA",N50)))</formula>
    </cfRule>
    <cfRule type="containsText" dxfId="724" priority="956" stopIfTrue="1" operator="containsText" text="EXTREMA">
      <formula>NOT(ISERROR(SEARCH("EXTREMA",N50)))</formula>
    </cfRule>
  </conditionalFormatting>
  <conditionalFormatting sqref="S50:S54">
    <cfRule type="expression" dxfId="723" priority="949">
      <formula>$S50="EXTREMA"</formula>
    </cfRule>
    <cfRule type="expression" dxfId="722" priority="950">
      <formula>$S50="ALTA"</formula>
    </cfRule>
    <cfRule type="expression" dxfId="721" priority="951">
      <formula>$S50="MODERADA"</formula>
    </cfRule>
    <cfRule type="expression" dxfId="720" priority="952">
      <formula>$S50="BAJA"</formula>
    </cfRule>
  </conditionalFormatting>
  <conditionalFormatting sqref="N55">
    <cfRule type="containsText" dxfId="719" priority="945" stopIfTrue="1" operator="containsText" text="BAJA">
      <formula>NOT(ISERROR(SEARCH("BAJA",N55)))</formula>
    </cfRule>
    <cfRule type="containsText" dxfId="718" priority="946" stopIfTrue="1" operator="containsText" text="MODERADA">
      <formula>NOT(ISERROR(SEARCH("MODERADA",N55)))</formula>
    </cfRule>
    <cfRule type="containsText" dxfId="717" priority="947" stopIfTrue="1" operator="containsText" text="ALTA">
      <formula>NOT(ISERROR(SEARCH("ALTA",N55)))</formula>
    </cfRule>
    <cfRule type="containsText" dxfId="716" priority="948" stopIfTrue="1" operator="containsText" text="EXTREMA">
      <formula>NOT(ISERROR(SEARCH("EXTREMA",N55)))</formula>
    </cfRule>
  </conditionalFormatting>
  <conditionalFormatting sqref="O55">
    <cfRule type="containsText" dxfId="715" priority="941" stopIfTrue="1" operator="containsText" text="BAJA">
      <formula>NOT(ISERROR(SEARCH("BAJA",O55)))</formula>
    </cfRule>
    <cfRule type="containsText" dxfId="714" priority="942" stopIfTrue="1" operator="containsText" text="MODERADA">
      <formula>NOT(ISERROR(SEARCH("MODERADA",O55)))</formula>
    </cfRule>
    <cfRule type="containsText" dxfId="713" priority="943" stopIfTrue="1" operator="containsText" text="ALTA">
      <formula>NOT(ISERROR(SEARCH("ALTA",O55)))</formula>
    </cfRule>
    <cfRule type="containsText" dxfId="712" priority="944" stopIfTrue="1" operator="containsText" text="EXTREMA">
      <formula>NOT(ISERROR(SEARCH("EXTREMA",O55)))</formula>
    </cfRule>
  </conditionalFormatting>
  <conditionalFormatting sqref="S55:S59">
    <cfRule type="expression" dxfId="711" priority="937">
      <formula>$S55="EXTREMA"</formula>
    </cfRule>
    <cfRule type="expression" dxfId="710" priority="938">
      <formula>$S55="ALTA"</formula>
    </cfRule>
    <cfRule type="expression" dxfId="709" priority="939">
      <formula>$S55="MODERADA"</formula>
    </cfRule>
    <cfRule type="expression" dxfId="708" priority="940">
      <formula>$S55="BAJA"</formula>
    </cfRule>
  </conditionalFormatting>
  <conditionalFormatting sqref="O60">
    <cfRule type="containsText" dxfId="707" priority="933" stopIfTrue="1" operator="containsText" text="BAJA">
      <formula>NOT(ISERROR(SEARCH("BAJA",O60)))</formula>
    </cfRule>
    <cfRule type="containsText" dxfId="706" priority="934" stopIfTrue="1" operator="containsText" text="MODERADA">
      <formula>NOT(ISERROR(SEARCH("MODERADA",O60)))</formula>
    </cfRule>
    <cfRule type="containsText" dxfId="705" priority="935" stopIfTrue="1" operator="containsText" text="ALTA">
      <formula>NOT(ISERROR(SEARCH("ALTA",O60)))</formula>
    </cfRule>
    <cfRule type="containsText" dxfId="704" priority="936" stopIfTrue="1" operator="containsText" text="EXTREMA">
      <formula>NOT(ISERROR(SEARCH("EXTREMA",O60)))</formula>
    </cfRule>
  </conditionalFormatting>
  <conditionalFormatting sqref="N60">
    <cfRule type="containsText" dxfId="703" priority="929" stopIfTrue="1" operator="containsText" text="BAJA">
      <formula>NOT(ISERROR(SEARCH("BAJA",N60)))</formula>
    </cfRule>
    <cfRule type="containsText" dxfId="702" priority="930" stopIfTrue="1" operator="containsText" text="MODERADA">
      <formula>NOT(ISERROR(SEARCH("MODERADA",N60)))</formula>
    </cfRule>
    <cfRule type="containsText" dxfId="701" priority="931" stopIfTrue="1" operator="containsText" text="ALTA">
      <formula>NOT(ISERROR(SEARCH("ALTA",N60)))</formula>
    </cfRule>
    <cfRule type="containsText" dxfId="700" priority="932" stopIfTrue="1" operator="containsText" text="EXTREMA">
      <formula>NOT(ISERROR(SEARCH("EXTREMA",N60)))</formula>
    </cfRule>
  </conditionalFormatting>
  <conditionalFormatting sqref="S60:S64">
    <cfRule type="expression" dxfId="699" priority="925">
      <formula>$S60="EXTREMA"</formula>
    </cfRule>
    <cfRule type="expression" dxfId="698" priority="926">
      <formula>$S60="ALTA"</formula>
    </cfRule>
    <cfRule type="expression" dxfId="697" priority="927">
      <formula>$S60="MODERADA"</formula>
    </cfRule>
    <cfRule type="expression" dxfId="696" priority="928">
      <formula>$S60="BAJA"</formula>
    </cfRule>
  </conditionalFormatting>
  <conditionalFormatting sqref="N65">
    <cfRule type="containsText" dxfId="695" priority="917" stopIfTrue="1" operator="containsText" text="BAJA">
      <formula>NOT(ISERROR(SEARCH("BAJA",N65)))</formula>
    </cfRule>
    <cfRule type="containsText" dxfId="694" priority="918" stopIfTrue="1" operator="containsText" text="MODERADA">
      <formula>NOT(ISERROR(SEARCH("MODERADA",N65)))</formula>
    </cfRule>
    <cfRule type="containsText" dxfId="693" priority="919" stopIfTrue="1" operator="containsText" text="ALTA">
      <formula>NOT(ISERROR(SEARCH("ALTA",N65)))</formula>
    </cfRule>
    <cfRule type="containsText" dxfId="692" priority="920" stopIfTrue="1" operator="containsText" text="EXTREMA">
      <formula>NOT(ISERROR(SEARCH("EXTREMA",N65)))</formula>
    </cfRule>
  </conditionalFormatting>
  <conditionalFormatting sqref="S65:S69">
    <cfRule type="expression" dxfId="691" priority="913">
      <formula>$S65="EXTREMA"</formula>
    </cfRule>
    <cfRule type="expression" dxfId="690" priority="914">
      <formula>$S65="ALTA"</formula>
    </cfRule>
    <cfRule type="expression" dxfId="689" priority="915">
      <formula>$S65="MODERADA"</formula>
    </cfRule>
    <cfRule type="expression" dxfId="688" priority="916">
      <formula>$S65="BAJA"</formula>
    </cfRule>
  </conditionalFormatting>
  <conditionalFormatting sqref="N70">
    <cfRule type="containsText" dxfId="687" priority="905" stopIfTrue="1" operator="containsText" text="BAJA">
      <formula>NOT(ISERROR(SEARCH("BAJA",N70)))</formula>
    </cfRule>
    <cfRule type="containsText" dxfId="686" priority="906" stopIfTrue="1" operator="containsText" text="MODERADA">
      <formula>NOT(ISERROR(SEARCH("MODERADA",N70)))</formula>
    </cfRule>
    <cfRule type="containsText" dxfId="685" priority="907" stopIfTrue="1" operator="containsText" text="ALTA">
      <formula>NOT(ISERROR(SEARCH("ALTA",N70)))</formula>
    </cfRule>
    <cfRule type="containsText" dxfId="684" priority="908" stopIfTrue="1" operator="containsText" text="EXTREMA">
      <formula>NOT(ISERROR(SEARCH("EXTREMA",N70)))</formula>
    </cfRule>
  </conditionalFormatting>
  <conditionalFormatting sqref="S70:S74">
    <cfRule type="expression" dxfId="683" priority="901">
      <formula>$S70="EXTREMA"</formula>
    </cfRule>
    <cfRule type="expression" dxfId="682" priority="902">
      <formula>$S70="ALTA"</formula>
    </cfRule>
    <cfRule type="expression" dxfId="681" priority="903">
      <formula>$S70="MODERADA"</formula>
    </cfRule>
    <cfRule type="expression" dxfId="680" priority="904">
      <formula>$S70="BAJA"</formula>
    </cfRule>
  </conditionalFormatting>
  <conditionalFormatting sqref="N115 N125 N130 N135 N120">
    <cfRule type="containsText" dxfId="679" priority="873" stopIfTrue="1" operator="containsText" text="BAJA">
      <formula>NOT(ISERROR(SEARCH("BAJA",N115)))</formula>
    </cfRule>
    <cfRule type="containsText" dxfId="678" priority="874" stopIfTrue="1" operator="containsText" text="MODERADA">
      <formula>NOT(ISERROR(SEARCH("MODERADA",N115)))</formula>
    </cfRule>
    <cfRule type="containsText" dxfId="677" priority="875" stopIfTrue="1" operator="containsText" text="ALTA">
      <formula>NOT(ISERROR(SEARCH("ALTA",N115)))</formula>
    </cfRule>
    <cfRule type="containsText" dxfId="676" priority="876" stopIfTrue="1" operator="containsText" text="EXTREMA">
      <formula>NOT(ISERROR(SEARCH("EXTREMA",N115)))</formula>
    </cfRule>
  </conditionalFormatting>
  <conditionalFormatting sqref="O120">
    <cfRule type="containsText" dxfId="675" priority="869" stopIfTrue="1" operator="containsText" text="BAJA">
      <formula>NOT(ISERROR(SEARCH("BAJA",O120)))</formula>
    </cfRule>
    <cfRule type="containsText" dxfId="674" priority="870" stopIfTrue="1" operator="containsText" text="MODERADA">
      <formula>NOT(ISERROR(SEARCH("MODERADA",O120)))</formula>
    </cfRule>
    <cfRule type="containsText" dxfId="673" priority="871" stopIfTrue="1" operator="containsText" text="ALTA">
      <formula>NOT(ISERROR(SEARCH("ALTA",O120)))</formula>
    </cfRule>
    <cfRule type="containsText" dxfId="672" priority="872" stopIfTrue="1" operator="containsText" text="EXTREMA">
      <formula>NOT(ISERROR(SEARCH("EXTREMA",O120)))</formula>
    </cfRule>
  </conditionalFormatting>
  <conditionalFormatting sqref="O115">
    <cfRule type="containsText" dxfId="671" priority="853" stopIfTrue="1" operator="containsText" text="BAJA">
      <formula>NOT(ISERROR(SEARCH("BAJA",O115)))</formula>
    </cfRule>
    <cfRule type="containsText" dxfId="670" priority="854" stopIfTrue="1" operator="containsText" text="MODERADA">
      <formula>NOT(ISERROR(SEARCH("MODERADA",O115)))</formula>
    </cfRule>
    <cfRule type="containsText" dxfId="669" priority="855" stopIfTrue="1" operator="containsText" text="ALTA">
      <formula>NOT(ISERROR(SEARCH("ALTA",O115)))</formula>
    </cfRule>
    <cfRule type="containsText" dxfId="668" priority="856" stopIfTrue="1" operator="containsText" text="EXTREMA">
      <formula>NOT(ISERROR(SEARCH("EXTREMA",O115)))</formula>
    </cfRule>
  </conditionalFormatting>
  <conditionalFormatting sqref="S115:S139">
    <cfRule type="expression" dxfId="667" priority="849">
      <formula>$S115="EXTREMA"</formula>
    </cfRule>
    <cfRule type="expression" dxfId="666" priority="850">
      <formula>$S115="ALTA"</formula>
    </cfRule>
    <cfRule type="expression" dxfId="665" priority="851">
      <formula>$S115="MODERADA"</formula>
    </cfRule>
    <cfRule type="expression" dxfId="664" priority="852">
      <formula>$S115="BAJA"</formula>
    </cfRule>
  </conditionalFormatting>
  <conditionalFormatting sqref="X155:X156">
    <cfRule type="containsText" dxfId="663" priority="833" stopIfTrue="1" operator="containsText" text="EXTREMA">
      <formula>NOT(ISERROR(SEARCH("EXTREMA",X155)))</formula>
    </cfRule>
    <cfRule type="containsText" dxfId="662" priority="834" stopIfTrue="1" operator="containsText" text="ALTA">
      <formula>NOT(ISERROR(SEARCH("ALTA",X155)))</formula>
    </cfRule>
    <cfRule type="containsText" dxfId="661" priority="835" stopIfTrue="1" operator="containsText" text="MODERADA">
      <formula>NOT(ISERROR(SEARCH("MODERADA",X155)))</formula>
    </cfRule>
    <cfRule type="containsText" dxfId="660" priority="836" stopIfTrue="1" operator="containsText" text="BAJA">
      <formula>NOT(ISERROR(SEARCH("BAJA",X155)))</formula>
    </cfRule>
  </conditionalFormatting>
  <conditionalFormatting sqref="S158:S162">
    <cfRule type="expression" dxfId="659" priority="829">
      <formula>$S158="EXTREMA"</formula>
    </cfRule>
    <cfRule type="expression" dxfId="658" priority="830">
      <formula>$S158="ALTA"</formula>
    </cfRule>
    <cfRule type="expression" dxfId="657" priority="831">
      <formula>$S158="MODERADA"</formula>
    </cfRule>
    <cfRule type="expression" dxfId="656" priority="832">
      <formula>$S158="BAJA"</formula>
    </cfRule>
  </conditionalFormatting>
  <conditionalFormatting sqref="N158">
    <cfRule type="containsText" dxfId="655" priority="825" stopIfTrue="1" operator="containsText" text="BAJA">
      <formula>NOT(ISERROR(SEARCH("BAJA",N158)))</formula>
    </cfRule>
    <cfRule type="containsText" dxfId="654" priority="826" stopIfTrue="1" operator="containsText" text="MODERADA">
      <formula>NOT(ISERROR(SEARCH("MODERADA",N158)))</formula>
    </cfRule>
    <cfRule type="containsText" dxfId="653" priority="827" stopIfTrue="1" operator="containsText" text="ALTA">
      <formula>NOT(ISERROR(SEARCH("ALTA",N158)))</formula>
    </cfRule>
    <cfRule type="containsText" dxfId="652" priority="828" stopIfTrue="1" operator="containsText" text="EXTREMA">
      <formula>NOT(ISERROR(SEARCH("EXTREMA",N158)))</formula>
    </cfRule>
  </conditionalFormatting>
  <conditionalFormatting sqref="N228">
    <cfRule type="containsText" dxfId="651" priority="753" stopIfTrue="1" operator="containsText" text="BAJA">
      <formula>NOT(ISERROR(SEARCH("BAJA",N228)))</formula>
    </cfRule>
    <cfRule type="containsText" dxfId="650" priority="754" stopIfTrue="1" operator="containsText" text="MODERADA">
      <formula>NOT(ISERROR(SEARCH("MODERADA",N228)))</formula>
    </cfRule>
    <cfRule type="containsText" dxfId="649" priority="755" stopIfTrue="1" operator="containsText" text="ALTA">
      <formula>NOT(ISERROR(SEARCH("ALTA",N228)))</formula>
    </cfRule>
    <cfRule type="containsText" dxfId="648" priority="756" stopIfTrue="1" operator="containsText" text="EXTREMA">
      <formula>NOT(ISERROR(SEARCH("EXTREMA",N228)))</formula>
    </cfRule>
  </conditionalFormatting>
  <conditionalFormatting sqref="S228:S232">
    <cfRule type="expression" dxfId="647" priority="749">
      <formula>$S228="EXTREMA"</formula>
    </cfRule>
    <cfRule type="expression" dxfId="646" priority="750">
      <formula>$S228="ALTA"</formula>
    </cfRule>
    <cfRule type="expression" dxfId="645" priority="751">
      <formula>$S228="MODERADA"</formula>
    </cfRule>
    <cfRule type="expression" dxfId="644" priority="752">
      <formula>$S228="BAJA"</formula>
    </cfRule>
  </conditionalFormatting>
  <conditionalFormatting sqref="N233">
    <cfRule type="containsText" dxfId="643" priority="741" stopIfTrue="1" operator="containsText" text="BAJA">
      <formula>NOT(ISERROR(SEARCH("BAJA",N233)))</formula>
    </cfRule>
    <cfRule type="containsText" dxfId="642" priority="742" stopIfTrue="1" operator="containsText" text="MODERADA">
      <formula>NOT(ISERROR(SEARCH("MODERADA",N233)))</formula>
    </cfRule>
    <cfRule type="containsText" dxfId="641" priority="743" stopIfTrue="1" operator="containsText" text="ALTA">
      <formula>NOT(ISERROR(SEARCH("ALTA",N233)))</formula>
    </cfRule>
    <cfRule type="containsText" dxfId="640" priority="744" stopIfTrue="1" operator="containsText" text="EXTREMA">
      <formula>NOT(ISERROR(SEARCH("EXTREMA",N233)))</formula>
    </cfRule>
  </conditionalFormatting>
  <conditionalFormatting sqref="S233:S237">
    <cfRule type="expression" dxfId="639" priority="737">
      <formula>$S233="EXTREMA"</formula>
    </cfRule>
    <cfRule type="expression" dxfId="638" priority="738">
      <formula>$S233="ALTA"</formula>
    </cfRule>
    <cfRule type="expression" dxfId="637" priority="739">
      <formula>$S233="MODERADA"</formula>
    </cfRule>
    <cfRule type="expression" dxfId="636" priority="740">
      <formula>$S233="BAJA"</formula>
    </cfRule>
  </conditionalFormatting>
  <conditionalFormatting sqref="N238">
    <cfRule type="containsText" dxfId="635" priority="729" stopIfTrue="1" operator="containsText" text="BAJA">
      <formula>NOT(ISERROR(SEARCH("BAJA",N238)))</formula>
    </cfRule>
    <cfRule type="containsText" dxfId="634" priority="730" stopIfTrue="1" operator="containsText" text="MODERADA">
      <formula>NOT(ISERROR(SEARCH("MODERADA",N238)))</formula>
    </cfRule>
    <cfRule type="containsText" dxfId="633" priority="731" stopIfTrue="1" operator="containsText" text="ALTA">
      <formula>NOT(ISERROR(SEARCH("ALTA",N238)))</formula>
    </cfRule>
    <cfRule type="containsText" dxfId="632" priority="732" stopIfTrue="1" operator="containsText" text="EXTREMA">
      <formula>NOT(ISERROR(SEARCH("EXTREMA",N238)))</formula>
    </cfRule>
  </conditionalFormatting>
  <conditionalFormatting sqref="S238:S242">
    <cfRule type="expression" dxfId="631" priority="725">
      <formula>$S238="EXTREMA"</formula>
    </cfRule>
    <cfRule type="expression" dxfId="630" priority="726">
      <formula>$S238="ALTA"</formula>
    </cfRule>
    <cfRule type="expression" dxfId="629" priority="727">
      <formula>$S238="MODERADA"</formula>
    </cfRule>
    <cfRule type="expression" dxfId="628" priority="728">
      <formula>$S238="BAJA"</formula>
    </cfRule>
  </conditionalFormatting>
  <conditionalFormatting sqref="N243">
    <cfRule type="containsText" dxfId="627" priority="717" stopIfTrue="1" operator="containsText" text="BAJA">
      <formula>NOT(ISERROR(SEARCH("BAJA",N243)))</formula>
    </cfRule>
    <cfRule type="containsText" dxfId="626" priority="718" stopIfTrue="1" operator="containsText" text="MODERADA">
      <formula>NOT(ISERROR(SEARCH("MODERADA",N243)))</formula>
    </cfRule>
    <cfRule type="containsText" dxfId="625" priority="719" stopIfTrue="1" operator="containsText" text="ALTA">
      <formula>NOT(ISERROR(SEARCH("ALTA",N243)))</formula>
    </cfRule>
    <cfRule type="containsText" dxfId="624" priority="720" stopIfTrue="1" operator="containsText" text="EXTREMA">
      <formula>NOT(ISERROR(SEARCH("EXTREMA",N243)))</formula>
    </cfRule>
  </conditionalFormatting>
  <conditionalFormatting sqref="S243:S247">
    <cfRule type="expression" dxfId="623" priority="713">
      <formula>$S243="EXTREMA"</formula>
    </cfRule>
    <cfRule type="expression" dxfId="622" priority="714">
      <formula>$S243="ALTA"</formula>
    </cfRule>
    <cfRule type="expression" dxfId="621" priority="715">
      <formula>$S243="MODERADA"</formula>
    </cfRule>
    <cfRule type="expression" dxfId="620" priority="716">
      <formula>$S243="BAJA"</formula>
    </cfRule>
  </conditionalFormatting>
  <conditionalFormatting sqref="N248">
    <cfRule type="containsText" dxfId="619" priority="705" stopIfTrue="1" operator="containsText" text="BAJA">
      <formula>NOT(ISERROR(SEARCH("BAJA",N248)))</formula>
    </cfRule>
    <cfRule type="containsText" dxfId="618" priority="706" stopIfTrue="1" operator="containsText" text="MODERADA">
      <formula>NOT(ISERROR(SEARCH("MODERADA",N248)))</formula>
    </cfRule>
    <cfRule type="containsText" dxfId="617" priority="707" stopIfTrue="1" operator="containsText" text="ALTA">
      <formula>NOT(ISERROR(SEARCH("ALTA",N248)))</formula>
    </cfRule>
    <cfRule type="containsText" dxfId="616" priority="708" stopIfTrue="1" operator="containsText" text="EXTREMA">
      <formula>NOT(ISERROR(SEARCH("EXTREMA",N248)))</formula>
    </cfRule>
  </conditionalFormatting>
  <conditionalFormatting sqref="S248:S253">
    <cfRule type="expression" dxfId="615" priority="701">
      <formula>$S248="EXTREMA"</formula>
    </cfRule>
    <cfRule type="expression" dxfId="614" priority="702">
      <formula>$S248="ALTA"</formula>
    </cfRule>
    <cfRule type="expression" dxfId="613" priority="703">
      <formula>$S248="MODERADA"</formula>
    </cfRule>
    <cfRule type="expression" dxfId="612" priority="704">
      <formula>$S248="BAJA"</formula>
    </cfRule>
  </conditionalFormatting>
  <conditionalFormatting sqref="N254">
    <cfRule type="containsText" dxfId="611" priority="693" stopIfTrue="1" operator="containsText" text="BAJA">
      <formula>NOT(ISERROR(SEARCH("BAJA",N254)))</formula>
    </cfRule>
    <cfRule type="containsText" dxfId="610" priority="694" stopIfTrue="1" operator="containsText" text="MODERADA">
      <formula>NOT(ISERROR(SEARCH("MODERADA",N254)))</formula>
    </cfRule>
    <cfRule type="containsText" dxfId="609" priority="695" stopIfTrue="1" operator="containsText" text="ALTA">
      <formula>NOT(ISERROR(SEARCH("ALTA",N254)))</formula>
    </cfRule>
    <cfRule type="containsText" dxfId="608" priority="696" stopIfTrue="1" operator="containsText" text="EXTREMA">
      <formula>NOT(ISERROR(SEARCH("EXTREMA",N254)))</formula>
    </cfRule>
  </conditionalFormatting>
  <conditionalFormatting sqref="S254:S258">
    <cfRule type="expression" dxfId="607" priority="689">
      <formula>$S254="EXTREMA"</formula>
    </cfRule>
    <cfRule type="expression" dxfId="606" priority="690">
      <formula>$S254="ALTA"</formula>
    </cfRule>
    <cfRule type="expression" dxfId="605" priority="691">
      <formula>$S254="MODERADA"</formula>
    </cfRule>
    <cfRule type="expression" dxfId="604" priority="692">
      <formula>$S254="BAJA"</formula>
    </cfRule>
  </conditionalFormatting>
  <conditionalFormatting sqref="O182">
    <cfRule type="containsText" dxfId="603" priority="637" stopIfTrue="1" operator="containsText" text="BAJA">
      <formula>NOT(ISERROR(SEARCH("BAJA",O182)))</formula>
    </cfRule>
    <cfRule type="containsText" dxfId="602" priority="638" stopIfTrue="1" operator="containsText" text="MODERADA">
      <formula>NOT(ISERROR(SEARCH("MODERADA",O182)))</formula>
    </cfRule>
    <cfRule type="containsText" dxfId="601" priority="639" stopIfTrue="1" operator="containsText" text="ALTA">
      <formula>NOT(ISERROR(SEARCH("ALTA",O182)))</formula>
    </cfRule>
    <cfRule type="containsText" dxfId="600" priority="640" stopIfTrue="1" operator="containsText" text="EXTREMA">
      <formula>NOT(ISERROR(SEARCH("EXTREMA",O182)))</formula>
    </cfRule>
  </conditionalFormatting>
  <conditionalFormatting sqref="N182">
    <cfRule type="containsText" dxfId="599" priority="629" stopIfTrue="1" operator="containsText" text="BAJA">
      <formula>NOT(ISERROR(SEARCH("BAJA",N182)))</formula>
    </cfRule>
    <cfRule type="containsText" dxfId="598" priority="630" stopIfTrue="1" operator="containsText" text="MODERADA">
      <formula>NOT(ISERROR(SEARCH("MODERADA",N182)))</formula>
    </cfRule>
    <cfRule type="containsText" dxfId="597" priority="631" stopIfTrue="1" operator="containsText" text="ALTA">
      <formula>NOT(ISERROR(SEARCH("ALTA",N182)))</formula>
    </cfRule>
    <cfRule type="containsText" dxfId="596" priority="632" stopIfTrue="1" operator="containsText" text="EXTREMA">
      <formula>NOT(ISERROR(SEARCH("EXTREMA",N182)))</formula>
    </cfRule>
  </conditionalFormatting>
  <conditionalFormatting sqref="N178">
    <cfRule type="containsText" dxfId="595" priority="649" stopIfTrue="1" operator="containsText" text="BAJA">
      <formula>NOT(ISERROR(SEARCH("BAJA",N178)))</formula>
    </cfRule>
    <cfRule type="containsText" dxfId="594" priority="650" stopIfTrue="1" operator="containsText" text="MODERADA">
      <formula>NOT(ISERROR(SEARCH("MODERADA",N178)))</formula>
    </cfRule>
    <cfRule type="containsText" dxfId="593" priority="651" stopIfTrue="1" operator="containsText" text="ALTA">
      <formula>NOT(ISERROR(SEARCH("ALTA",N178)))</formula>
    </cfRule>
    <cfRule type="containsText" dxfId="592" priority="652" stopIfTrue="1" operator="containsText" text="EXTREMA">
      <formula>NOT(ISERROR(SEARCH("EXTREMA",N178)))</formula>
    </cfRule>
  </conditionalFormatting>
  <conditionalFormatting sqref="O178">
    <cfRule type="containsText" dxfId="591" priority="645" stopIfTrue="1" operator="containsText" text="BAJA">
      <formula>NOT(ISERROR(SEARCH("BAJA",O178)))</formula>
    </cfRule>
    <cfRule type="containsText" dxfId="590" priority="646" stopIfTrue="1" operator="containsText" text="MODERADA">
      <formula>NOT(ISERROR(SEARCH("MODERADA",O178)))</formula>
    </cfRule>
    <cfRule type="containsText" dxfId="589" priority="647" stopIfTrue="1" operator="containsText" text="ALTA">
      <formula>NOT(ISERROR(SEARCH("ALTA",O178)))</formula>
    </cfRule>
    <cfRule type="containsText" dxfId="588" priority="648" stopIfTrue="1" operator="containsText" text="EXTREMA">
      <formula>NOT(ISERROR(SEARCH("EXTREMA",O178)))</formula>
    </cfRule>
  </conditionalFormatting>
  <conditionalFormatting sqref="S182:S186">
    <cfRule type="expression" dxfId="587" priority="633">
      <formula>$S182="EXTREMA"</formula>
    </cfRule>
    <cfRule type="expression" dxfId="586" priority="634">
      <formula>$S182="ALTA"</formula>
    </cfRule>
    <cfRule type="expression" dxfId="585" priority="635">
      <formula>$S182="MODERADA"</formula>
    </cfRule>
    <cfRule type="expression" dxfId="584" priority="636">
      <formula>$S182="BAJA"</formula>
    </cfRule>
  </conditionalFormatting>
  <conditionalFormatting sqref="S187:S191">
    <cfRule type="expression" dxfId="583" priority="625">
      <formula>$S187="EXTREMA"</formula>
    </cfRule>
    <cfRule type="expression" dxfId="582" priority="626">
      <formula>$S187="ALTA"</formula>
    </cfRule>
    <cfRule type="expression" dxfId="581" priority="627">
      <formula>$S187="MODERADA"</formula>
    </cfRule>
    <cfRule type="expression" dxfId="580" priority="628">
      <formula>$S187="BAJA"</formula>
    </cfRule>
  </conditionalFormatting>
  <conditionalFormatting sqref="N187">
    <cfRule type="containsText" dxfId="579" priority="621" stopIfTrue="1" operator="containsText" text="BAJA">
      <formula>NOT(ISERROR(SEARCH("BAJA",N187)))</formula>
    </cfRule>
    <cfRule type="containsText" dxfId="578" priority="622" stopIfTrue="1" operator="containsText" text="MODERADA">
      <formula>NOT(ISERROR(SEARCH("MODERADA",N187)))</formula>
    </cfRule>
    <cfRule type="containsText" dxfId="577" priority="623" stopIfTrue="1" operator="containsText" text="ALTA">
      <formula>NOT(ISERROR(SEARCH("ALTA",N187)))</formula>
    </cfRule>
    <cfRule type="containsText" dxfId="576" priority="624" stopIfTrue="1" operator="containsText" text="EXTREMA">
      <formula>NOT(ISERROR(SEARCH("EXTREMA",N187)))</formula>
    </cfRule>
  </conditionalFormatting>
  <conditionalFormatting sqref="S197:S201">
    <cfRule type="expression" dxfId="575" priority="613">
      <formula>$S197="EXTREMA"</formula>
    </cfRule>
    <cfRule type="expression" dxfId="574" priority="614">
      <formula>$S197="ALTA"</formula>
    </cfRule>
    <cfRule type="expression" dxfId="573" priority="615">
      <formula>$S197="MODERADA"</formula>
    </cfRule>
    <cfRule type="expression" dxfId="572" priority="616">
      <formula>$S197="BAJA"</formula>
    </cfRule>
  </conditionalFormatting>
  <conditionalFormatting sqref="N202">
    <cfRule type="containsText" dxfId="571" priority="605" stopIfTrue="1" operator="containsText" text="BAJA">
      <formula>NOT(ISERROR(SEARCH("BAJA",N202)))</formula>
    </cfRule>
    <cfRule type="containsText" dxfId="570" priority="606" stopIfTrue="1" operator="containsText" text="MODERADA">
      <formula>NOT(ISERROR(SEARCH("MODERADA",N202)))</formula>
    </cfRule>
    <cfRule type="containsText" dxfId="569" priority="607" stopIfTrue="1" operator="containsText" text="ALTA">
      <formula>NOT(ISERROR(SEARCH("ALTA",N202)))</formula>
    </cfRule>
    <cfRule type="containsText" dxfId="568" priority="608" stopIfTrue="1" operator="containsText" text="EXTREMA">
      <formula>NOT(ISERROR(SEARCH("EXTREMA",N202)))</formula>
    </cfRule>
  </conditionalFormatting>
  <conditionalFormatting sqref="S202:S206 S211">
    <cfRule type="expression" dxfId="567" priority="597">
      <formula>$S202="EXTREMA"</formula>
    </cfRule>
    <cfRule type="expression" dxfId="566" priority="598">
      <formula>$S202="ALTA"</formula>
    </cfRule>
    <cfRule type="expression" dxfId="565" priority="599">
      <formula>$S202="MODERADA"</formula>
    </cfRule>
    <cfRule type="expression" dxfId="564" priority="600">
      <formula>$S202="BAJA"</formula>
    </cfRule>
  </conditionalFormatting>
  <conditionalFormatting sqref="N219">
    <cfRule type="containsText" dxfId="563" priority="581" stopIfTrue="1" operator="containsText" text="BAJA">
      <formula>NOT(ISERROR(SEARCH("BAJA",N219)))</formula>
    </cfRule>
    <cfRule type="containsText" dxfId="562" priority="582" stopIfTrue="1" operator="containsText" text="MODERADA">
      <formula>NOT(ISERROR(SEARCH("MODERADA",N219)))</formula>
    </cfRule>
    <cfRule type="containsText" dxfId="561" priority="583" stopIfTrue="1" operator="containsText" text="ALTA">
      <formula>NOT(ISERROR(SEARCH("ALTA",N219)))</formula>
    </cfRule>
    <cfRule type="containsText" dxfId="560" priority="584" stopIfTrue="1" operator="containsText" text="EXTREMA">
      <formula>NOT(ISERROR(SEARCH("EXTREMA",N219)))</formula>
    </cfRule>
  </conditionalFormatting>
  <conditionalFormatting sqref="N223">
    <cfRule type="containsText" dxfId="559" priority="573" stopIfTrue="1" operator="containsText" text="BAJA">
      <formula>NOT(ISERROR(SEARCH("BAJA",N223)))</formula>
    </cfRule>
    <cfRule type="containsText" dxfId="558" priority="574" stopIfTrue="1" operator="containsText" text="MODERADA">
      <formula>NOT(ISERROR(SEARCH("MODERADA",N223)))</formula>
    </cfRule>
    <cfRule type="containsText" dxfId="557" priority="575" stopIfTrue="1" operator="containsText" text="ALTA">
      <formula>NOT(ISERROR(SEARCH("ALTA",N223)))</formula>
    </cfRule>
    <cfRule type="containsText" dxfId="556" priority="576" stopIfTrue="1" operator="containsText" text="EXTREMA">
      <formula>NOT(ISERROR(SEARCH("EXTREMA",N223)))</formula>
    </cfRule>
  </conditionalFormatting>
  <conditionalFormatting sqref="S223:S227">
    <cfRule type="expression" dxfId="555" priority="565">
      <formula>$S223="EXTREMA"</formula>
    </cfRule>
    <cfRule type="expression" dxfId="554" priority="566">
      <formula>$S223="ALTA"</formula>
    </cfRule>
    <cfRule type="expression" dxfId="553" priority="567">
      <formula>$S223="MODERADA"</formula>
    </cfRule>
    <cfRule type="expression" dxfId="552" priority="568">
      <formula>$S223="BAJA"</formula>
    </cfRule>
  </conditionalFormatting>
  <conditionalFormatting sqref="O243">
    <cfRule type="containsText" dxfId="551" priority="529" stopIfTrue="1" operator="containsText" text="BAJA">
      <formula>NOT(ISERROR(SEARCH("BAJA",O243)))</formula>
    </cfRule>
    <cfRule type="containsText" dxfId="550" priority="530" stopIfTrue="1" operator="containsText" text="MODERADA">
      <formula>NOT(ISERROR(SEARCH("MODERADA",O243)))</formula>
    </cfRule>
    <cfRule type="containsText" dxfId="549" priority="531" stopIfTrue="1" operator="containsText" text="ALTA">
      <formula>NOT(ISERROR(SEARCH("ALTA",O243)))</formula>
    </cfRule>
    <cfRule type="containsText" dxfId="548" priority="532" stopIfTrue="1" operator="containsText" text="EXTREMA">
      <formula>NOT(ISERROR(SEARCH("EXTREMA",O243)))</formula>
    </cfRule>
  </conditionalFormatting>
  <conditionalFormatting sqref="O228">
    <cfRule type="containsText" dxfId="547" priority="557" stopIfTrue="1" operator="containsText" text="BAJA">
      <formula>NOT(ISERROR(SEARCH("BAJA",O228)))</formula>
    </cfRule>
    <cfRule type="containsText" dxfId="546" priority="558" stopIfTrue="1" operator="containsText" text="MODERADA">
      <formula>NOT(ISERROR(SEARCH("MODERADA",O228)))</formula>
    </cfRule>
    <cfRule type="containsText" dxfId="545" priority="559" stopIfTrue="1" operator="containsText" text="ALTA">
      <formula>NOT(ISERROR(SEARCH("ALTA",O228)))</formula>
    </cfRule>
    <cfRule type="containsText" dxfId="544" priority="560" stopIfTrue="1" operator="containsText" text="EXTREMA">
      <formula>NOT(ISERROR(SEARCH("EXTREMA",O228)))</formula>
    </cfRule>
  </conditionalFormatting>
  <conditionalFormatting sqref="O233">
    <cfRule type="containsText" dxfId="543" priority="553" stopIfTrue="1" operator="containsText" text="BAJA">
      <formula>NOT(ISERROR(SEARCH("BAJA",O233)))</formula>
    </cfRule>
    <cfRule type="containsText" dxfId="542" priority="554" stopIfTrue="1" operator="containsText" text="MODERADA">
      <formula>NOT(ISERROR(SEARCH("MODERADA",O233)))</formula>
    </cfRule>
    <cfRule type="containsText" dxfId="541" priority="555" stopIfTrue="1" operator="containsText" text="ALTA">
      <formula>NOT(ISERROR(SEARCH("ALTA",O233)))</formula>
    </cfRule>
    <cfRule type="containsText" dxfId="540" priority="556" stopIfTrue="1" operator="containsText" text="EXTREMA">
      <formula>NOT(ISERROR(SEARCH("EXTREMA",O233)))</formula>
    </cfRule>
  </conditionalFormatting>
  <conditionalFormatting sqref="O238">
    <cfRule type="containsText" dxfId="539" priority="549" stopIfTrue="1" operator="containsText" text="BAJA">
      <formula>NOT(ISERROR(SEARCH("BAJA",O238)))</formula>
    </cfRule>
    <cfRule type="containsText" dxfId="538" priority="550" stopIfTrue="1" operator="containsText" text="MODERADA">
      <formula>NOT(ISERROR(SEARCH("MODERADA",O238)))</formula>
    </cfRule>
    <cfRule type="containsText" dxfId="537" priority="551" stopIfTrue="1" operator="containsText" text="ALTA">
      <formula>NOT(ISERROR(SEARCH("ALTA",O238)))</formula>
    </cfRule>
    <cfRule type="containsText" dxfId="536" priority="552" stopIfTrue="1" operator="containsText" text="EXTREMA">
      <formula>NOT(ISERROR(SEARCH("EXTREMA",O238)))</formula>
    </cfRule>
  </conditionalFormatting>
  <conditionalFormatting sqref="X242">
    <cfRule type="containsText" dxfId="535" priority="533" stopIfTrue="1" operator="containsText" text="EXTREMA">
      <formula>NOT(ISERROR(SEARCH("EXTREMA",X242)))</formula>
    </cfRule>
    <cfRule type="containsText" dxfId="534" priority="534" stopIfTrue="1" operator="containsText" text="ALTA">
      <formula>NOT(ISERROR(SEARCH("ALTA",X242)))</formula>
    </cfRule>
    <cfRule type="containsText" dxfId="533" priority="535" stopIfTrue="1" operator="containsText" text="MODERADA">
      <formula>NOT(ISERROR(SEARCH("MODERADA",X242)))</formula>
    </cfRule>
    <cfRule type="containsText" dxfId="532" priority="536" stopIfTrue="1" operator="containsText" text="BAJA">
      <formula>NOT(ISERROR(SEARCH("BAJA",X242)))</formula>
    </cfRule>
  </conditionalFormatting>
  <conditionalFormatting sqref="X238">
    <cfRule type="containsText" dxfId="531" priority="545" stopIfTrue="1" operator="containsText" text="EXTREMA">
      <formula>NOT(ISERROR(SEARCH("EXTREMA",X238)))</formula>
    </cfRule>
    <cfRule type="containsText" dxfId="530" priority="546" stopIfTrue="1" operator="containsText" text="ALTA">
      <formula>NOT(ISERROR(SEARCH("ALTA",X238)))</formula>
    </cfRule>
    <cfRule type="containsText" dxfId="529" priority="547" stopIfTrue="1" operator="containsText" text="MODERADA">
      <formula>NOT(ISERROR(SEARCH("MODERADA",X238)))</formula>
    </cfRule>
    <cfRule type="containsText" dxfId="528" priority="548" stopIfTrue="1" operator="containsText" text="BAJA">
      <formula>NOT(ISERROR(SEARCH("BAJA",X238)))</formula>
    </cfRule>
  </conditionalFormatting>
  <conditionalFormatting sqref="X240">
    <cfRule type="containsText" dxfId="527" priority="541" stopIfTrue="1" operator="containsText" text="EXTREMA">
      <formula>NOT(ISERROR(SEARCH("EXTREMA",X240)))</formula>
    </cfRule>
    <cfRule type="containsText" dxfId="526" priority="542" stopIfTrue="1" operator="containsText" text="ALTA">
      <formula>NOT(ISERROR(SEARCH("ALTA",X240)))</formula>
    </cfRule>
    <cfRule type="containsText" dxfId="525" priority="543" stopIfTrue="1" operator="containsText" text="MODERADA">
      <formula>NOT(ISERROR(SEARCH("MODERADA",X240)))</formula>
    </cfRule>
    <cfRule type="containsText" dxfId="524" priority="544" stopIfTrue="1" operator="containsText" text="BAJA">
      <formula>NOT(ISERROR(SEARCH("BAJA",X240)))</formula>
    </cfRule>
  </conditionalFormatting>
  <conditionalFormatting sqref="X241">
    <cfRule type="containsText" dxfId="523" priority="537" stopIfTrue="1" operator="containsText" text="EXTREMA">
      <formula>NOT(ISERROR(SEARCH("EXTREMA",X241)))</formula>
    </cfRule>
    <cfRule type="containsText" dxfId="522" priority="538" stopIfTrue="1" operator="containsText" text="ALTA">
      <formula>NOT(ISERROR(SEARCH("ALTA",X241)))</formula>
    </cfRule>
    <cfRule type="containsText" dxfId="521" priority="539" stopIfTrue="1" operator="containsText" text="MODERADA">
      <formula>NOT(ISERROR(SEARCH("MODERADA",X241)))</formula>
    </cfRule>
    <cfRule type="containsText" dxfId="520" priority="540" stopIfTrue="1" operator="containsText" text="BAJA">
      <formula>NOT(ISERROR(SEARCH("BAJA",X241)))</formula>
    </cfRule>
  </conditionalFormatting>
  <conditionalFormatting sqref="O254">
    <cfRule type="containsText" dxfId="519" priority="509" stopIfTrue="1" operator="containsText" text="BAJA">
      <formula>NOT(ISERROR(SEARCH("BAJA",O254)))</formula>
    </cfRule>
    <cfRule type="containsText" dxfId="518" priority="510" stopIfTrue="1" operator="containsText" text="MODERADA">
      <formula>NOT(ISERROR(SEARCH("MODERADA",O254)))</formula>
    </cfRule>
    <cfRule type="containsText" dxfId="517" priority="511" stopIfTrue="1" operator="containsText" text="ALTA">
      <formula>NOT(ISERROR(SEARCH("ALTA",O254)))</formula>
    </cfRule>
    <cfRule type="containsText" dxfId="516" priority="512" stopIfTrue="1" operator="containsText" text="EXTREMA">
      <formula>NOT(ISERROR(SEARCH("EXTREMA",O254)))</formula>
    </cfRule>
  </conditionalFormatting>
  <conditionalFormatting sqref="O252">
    <cfRule type="containsText" dxfId="515" priority="525" stopIfTrue="1" operator="containsText" text="BAJA">
      <formula>NOT(ISERROR(SEARCH("BAJA",O252)))</formula>
    </cfRule>
    <cfRule type="containsText" dxfId="514" priority="526" stopIfTrue="1" operator="containsText" text="MODERADA">
      <formula>NOT(ISERROR(SEARCH("MODERADA",O252)))</formula>
    </cfRule>
    <cfRule type="containsText" dxfId="513" priority="527" stopIfTrue="1" operator="containsText" text="ALTA">
      <formula>NOT(ISERROR(SEARCH("ALTA",O252)))</formula>
    </cfRule>
    <cfRule type="containsText" dxfId="512" priority="528" stopIfTrue="1" operator="containsText" text="EXTREMA">
      <formula>NOT(ISERROR(SEARCH("EXTREMA",O252)))</formula>
    </cfRule>
  </conditionalFormatting>
  <conditionalFormatting sqref="X250">
    <cfRule type="containsText" dxfId="511" priority="521" stopIfTrue="1" operator="containsText" text="EXTREMA">
      <formula>NOT(ISERROR(SEARCH("EXTREMA",X250)))</formula>
    </cfRule>
    <cfRule type="containsText" dxfId="510" priority="522" stopIfTrue="1" operator="containsText" text="ALTA">
      <formula>NOT(ISERROR(SEARCH("ALTA",X250)))</formula>
    </cfRule>
    <cfRule type="containsText" dxfId="509" priority="523" stopIfTrue="1" operator="containsText" text="MODERADA">
      <formula>NOT(ISERROR(SEARCH("MODERADA",X250)))</formula>
    </cfRule>
    <cfRule type="containsText" dxfId="508" priority="524" stopIfTrue="1" operator="containsText" text="BAJA">
      <formula>NOT(ISERROR(SEARCH("BAJA",X250)))</formula>
    </cfRule>
  </conditionalFormatting>
  <conditionalFormatting sqref="X248">
    <cfRule type="containsText" dxfId="507" priority="517" stopIfTrue="1" operator="containsText" text="EXTREMA">
      <formula>NOT(ISERROR(SEARCH("EXTREMA",X248)))</formula>
    </cfRule>
    <cfRule type="containsText" dxfId="506" priority="518" stopIfTrue="1" operator="containsText" text="ALTA">
      <formula>NOT(ISERROR(SEARCH("ALTA",X248)))</formula>
    </cfRule>
    <cfRule type="containsText" dxfId="505" priority="519" stopIfTrue="1" operator="containsText" text="MODERADA">
      <formula>NOT(ISERROR(SEARCH("MODERADA",X248)))</formula>
    </cfRule>
    <cfRule type="containsText" dxfId="504" priority="520" stopIfTrue="1" operator="containsText" text="BAJA">
      <formula>NOT(ISERROR(SEARCH("BAJA",X248)))</formula>
    </cfRule>
  </conditionalFormatting>
  <conditionalFormatting sqref="X252">
    <cfRule type="containsText" dxfId="503" priority="513" stopIfTrue="1" operator="containsText" text="EXTREMA">
      <formula>NOT(ISERROR(SEARCH("EXTREMA",X252)))</formula>
    </cfRule>
    <cfRule type="containsText" dxfId="502" priority="514" stopIfTrue="1" operator="containsText" text="ALTA">
      <formula>NOT(ISERROR(SEARCH("ALTA",X252)))</formula>
    </cfRule>
    <cfRule type="containsText" dxfId="501" priority="515" stopIfTrue="1" operator="containsText" text="MODERADA">
      <formula>NOT(ISERROR(SEARCH("MODERADA",X252)))</formula>
    </cfRule>
    <cfRule type="containsText" dxfId="500" priority="516" stopIfTrue="1" operator="containsText" text="BAJA">
      <formula>NOT(ISERROR(SEARCH("BAJA",X252)))</formula>
    </cfRule>
  </conditionalFormatting>
  <conditionalFormatting sqref="N75">
    <cfRule type="containsText" dxfId="499" priority="505" stopIfTrue="1" operator="containsText" text="BAJA">
      <formula>NOT(ISERROR(SEARCH("BAJA",N75)))</formula>
    </cfRule>
    <cfRule type="containsText" dxfId="498" priority="506" stopIfTrue="1" operator="containsText" text="MODERADA">
      <formula>NOT(ISERROR(SEARCH("MODERADA",N75)))</formula>
    </cfRule>
    <cfRule type="containsText" dxfId="497" priority="507" stopIfTrue="1" operator="containsText" text="ALTA">
      <formula>NOT(ISERROR(SEARCH("ALTA",N75)))</formula>
    </cfRule>
    <cfRule type="containsText" dxfId="496" priority="508" stopIfTrue="1" operator="containsText" text="EXTREMA">
      <formula>NOT(ISERROR(SEARCH("EXTREMA",N75)))</formula>
    </cfRule>
  </conditionalFormatting>
  <conditionalFormatting sqref="S75:S79">
    <cfRule type="expression" dxfId="495" priority="501">
      <formula>$S75="EXTREMA"</formula>
    </cfRule>
    <cfRule type="expression" dxfId="494" priority="502">
      <formula>$S75="ALTA"</formula>
    </cfRule>
    <cfRule type="expression" dxfId="493" priority="503">
      <formula>$S75="MODERADA"</formula>
    </cfRule>
    <cfRule type="expression" dxfId="492" priority="504">
      <formula>$S75="BAJA"</formula>
    </cfRule>
  </conditionalFormatting>
  <conditionalFormatting sqref="O100">
    <cfRule type="containsText" dxfId="491" priority="445" stopIfTrue="1" operator="containsText" text="BAJA">
      <formula>NOT(ISERROR(SEARCH("BAJA",O100)))</formula>
    </cfRule>
    <cfRule type="containsText" dxfId="490" priority="446" stopIfTrue="1" operator="containsText" text="MODERADA">
      <formula>NOT(ISERROR(SEARCH("MODERADA",O100)))</formula>
    </cfRule>
    <cfRule type="containsText" dxfId="489" priority="447" stopIfTrue="1" operator="containsText" text="ALTA">
      <formula>NOT(ISERROR(SEARCH("ALTA",O100)))</formula>
    </cfRule>
    <cfRule type="containsText" dxfId="488" priority="448" stopIfTrue="1" operator="containsText" text="EXTREMA">
      <formula>NOT(ISERROR(SEARCH("EXTREMA",O100)))</formula>
    </cfRule>
  </conditionalFormatting>
  <conditionalFormatting sqref="S80:S84">
    <cfRule type="expression" dxfId="487" priority="493">
      <formula>$S80="EXTREMA"</formula>
    </cfRule>
    <cfRule type="expression" dxfId="486" priority="494">
      <formula>$S80="ALTA"</formula>
    </cfRule>
    <cfRule type="expression" dxfId="485" priority="495">
      <formula>$S80="MODERADA"</formula>
    </cfRule>
    <cfRule type="expression" dxfId="484" priority="496">
      <formula>$S80="BAJA"</formula>
    </cfRule>
  </conditionalFormatting>
  <conditionalFormatting sqref="N80">
    <cfRule type="containsText" dxfId="483" priority="489" stopIfTrue="1" operator="containsText" text="BAJA">
      <formula>NOT(ISERROR(SEARCH("BAJA",N80)))</formula>
    </cfRule>
    <cfRule type="containsText" dxfId="482" priority="490" stopIfTrue="1" operator="containsText" text="MODERADA">
      <formula>NOT(ISERROR(SEARCH("MODERADA",N80)))</formula>
    </cfRule>
    <cfRule type="containsText" dxfId="481" priority="491" stopIfTrue="1" operator="containsText" text="ALTA">
      <formula>NOT(ISERROR(SEARCH("ALTA",N80)))</formula>
    </cfRule>
    <cfRule type="containsText" dxfId="480" priority="492" stopIfTrue="1" operator="containsText" text="EXTREMA">
      <formula>NOT(ISERROR(SEARCH("EXTREMA",N80)))</formula>
    </cfRule>
  </conditionalFormatting>
  <conditionalFormatting sqref="O85">
    <cfRule type="containsText" dxfId="479" priority="485" stopIfTrue="1" operator="containsText" text="BAJA">
      <formula>NOT(ISERROR(SEARCH("BAJA",O85)))</formula>
    </cfRule>
    <cfRule type="containsText" dxfId="478" priority="486" stopIfTrue="1" operator="containsText" text="MODERADA">
      <formula>NOT(ISERROR(SEARCH("MODERADA",O85)))</formula>
    </cfRule>
    <cfRule type="containsText" dxfId="477" priority="487" stopIfTrue="1" operator="containsText" text="ALTA">
      <formula>NOT(ISERROR(SEARCH("ALTA",O85)))</formula>
    </cfRule>
    <cfRule type="containsText" dxfId="476" priority="488" stopIfTrue="1" operator="containsText" text="EXTREMA">
      <formula>NOT(ISERROR(SEARCH("EXTREMA",O85)))</formula>
    </cfRule>
  </conditionalFormatting>
  <conditionalFormatting sqref="S85:S89">
    <cfRule type="expression" dxfId="475" priority="481">
      <formula>$S85="EXTREMA"</formula>
    </cfRule>
    <cfRule type="expression" dxfId="474" priority="482">
      <formula>$S85="ALTA"</formula>
    </cfRule>
    <cfRule type="expression" dxfId="473" priority="483">
      <formula>$S85="MODERADA"</formula>
    </cfRule>
    <cfRule type="expression" dxfId="472" priority="484">
      <formula>$S85="BAJA"</formula>
    </cfRule>
  </conditionalFormatting>
  <conditionalFormatting sqref="N85">
    <cfRule type="containsText" dxfId="471" priority="477" stopIfTrue="1" operator="containsText" text="BAJA">
      <formula>NOT(ISERROR(SEARCH("BAJA",N85)))</formula>
    </cfRule>
    <cfRule type="containsText" dxfId="470" priority="478" stopIfTrue="1" operator="containsText" text="MODERADA">
      <formula>NOT(ISERROR(SEARCH("MODERADA",N85)))</formula>
    </cfRule>
    <cfRule type="containsText" dxfId="469" priority="479" stopIfTrue="1" operator="containsText" text="ALTA">
      <formula>NOT(ISERROR(SEARCH("ALTA",N85)))</formula>
    </cfRule>
    <cfRule type="containsText" dxfId="468" priority="480" stopIfTrue="1" operator="containsText" text="EXTREMA">
      <formula>NOT(ISERROR(SEARCH("EXTREMA",N85)))</formula>
    </cfRule>
  </conditionalFormatting>
  <conditionalFormatting sqref="S90:S94">
    <cfRule type="expression" dxfId="467" priority="469">
      <formula>$S90="EXTREMA"</formula>
    </cfRule>
    <cfRule type="expression" dxfId="466" priority="470">
      <formula>$S90="ALTA"</formula>
    </cfRule>
    <cfRule type="expression" dxfId="465" priority="471">
      <formula>$S90="MODERADA"</formula>
    </cfRule>
    <cfRule type="expression" dxfId="464" priority="472">
      <formula>$S90="BAJA"</formula>
    </cfRule>
  </conditionalFormatting>
  <conditionalFormatting sqref="N90">
    <cfRule type="containsText" dxfId="463" priority="465" stopIfTrue="1" operator="containsText" text="BAJA">
      <formula>NOT(ISERROR(SEARCH("BAJA",N90)))</formula>
    </cfRule>
    <cfRule type="containsText" dxfId="462" priority="466" stopIfTrue="1" operator="containsText" text="MODERADA">
      <formula>NOT(ISERROR(SEARCH("MODERADA",N90)))</formula>
    </cfRule>
    <cfRule type="containsText" dxfId="461" priority="467" stopIfTrue="1" operator="containsText" text="ALTA">
      <formula>NOT(ISERROR(SEARCH("ALTA",N90)))</formula>
    </cfRule>
    <cfRule type="containsText" dxfId="460" priority="468" stopIfTrue="1" operator="containsText" text="EXTREMA">
      <formula>NOT(ISERROR(SEARCH("EXTREMA",N90)))</formula>
    </cfRule>
  </conditionalFormatting>
  <conditionalFormatting sqref="O95">
    <cfRule type="containsText" dxfId="459" priority="461" stopIfTrue="1" operator="containsText" text="BAJA">
      <formula>NOT(ISERROR(SEARCH("BAJA",O95)))</formula>
    </cfRule>
    <cfRule type="containsText" dxfId="458" priority="462" stopIfTrue="1" operator="containsText" text="MODERADA">
      <formula>NOT(ISERROR(SEARCH("MODERADA",O95)))</formula>
    </cfRule>
    <cfRule type="containsText" dxfId="457" priority="463" stopIfTrue="1" operator="containsText" text="ALTA">
      <formula>NOT(ISERROR(SEARCH("ALTA",O95)))</formula>
    </cfRule>
    <cfRule type="containsText" dxfId="456" priority="464" stopIfTrue="1" operator="containsText" text="EXTREMA">
      <formula>NOT(ISERROR(SEARCH("EXTREMA",O95)))</formula>
    </cfRule>
  </conditionalFormatting>
  <conditionalFormatting sqref="S95:S99">
    <cfRule type="expression" dxfId="455" priority="457">
      <formula>$S95="EXTREMA"</formula>
    </cfRule>
    <cfRule type="expression" dxfId="454" priority="458">
      <formula>$S95="ALTA"</formula>
    </cfRule>
    <cfRule type="expression" dxfId="453" priority="459">
      <formula>$S95="MODERADA"</formula>
    </cfRule>
    <cfRule type="expression" dxfId="452" priority="460">
      <formula>$S95="BAJA"</formula>
    </cfRule>
  </conditionalFormatting>
  <conditionalFormatting sqref="N95">
    <cfRule type="containsText" dxfId="451" priority="453" stopIfTrue="1" operator="containsText" text="BAJA">
      <formula>NOT(ISERROR(SEARCH("BAJA",N95)))</formula>
    </cfRule>
    <cfRule type="containsText" dxfId="450" priority="454" stopIfTrue="1" operator="containsText" text="MODERADA">
      <formula>NOT(ISERROR(SEARCH("MODERADA",N95)))</formula>
    </cfRule>
    <cfRule type="containsText" dxfId="449" priority="455" stopIfTrue="1" operator="containsText" text="ALTA">
      <formula>NOT(ISERROR(SEARCH("ALTA",N95)))</formula>
    </cfRule>
    <cfRule type="containsText" dxfId="448" priority="456" stopIfTrue="1" operator="containsText" text="EXTREMA">
      <formula>NOT(ISERROR(SEARCH("EXTREMA",N95)))</formula>
    </cfRule>
  </conditionalFormatting>
  <conditionalFormatting sqref="N100">
    <cfRule type="containsText" dxfId="447" priority="449" stopIfTrue="1" operator="containsText" text="BAJA">
      <formula>NOT(ISERROR(SEARCH("BAJA",N100)))</formula>
    </cfRule>
    <cfRule type="containsText" dxfId="446" priority="450" stopIfTrue="1" operator="containsText" text="MODERADA">
      <formula>NOT(ISERROR(SEARCH("MODERADA",N100)))</formula>
    </cfRule>
    <cfRule type="containsText" dxfId="445" priority="451" stopIfTrue="1" operator="containsText" text="ALTA">
      <formula>NOT(ISERROR(SEARCH("ALTA",N100)))</formula>
    </cfRule>
    <cfRule type="containsText" dxfId="444" priority="452" stopIfTrue="1" operator="containsText" text="EXTREMA">
      <formula>NOT(ISERROR(SEARCH("EXTREMA",N100)))</formula>
    </cfRule>
  </conditionalFormatting>
  <conditionalFormatting sqref="O105">
    <cfRule type="containsText" dxfId="443" priority="429" stopIfTrue="1" operator="containsText" text="BAJA">
      <formula>NOT(ISERROR(SEARCH("BAJA",O105)))</formula>
    </cfRule>
    <cfRule type="containsText" dxfId="442" priority="430" stopIfTrue="1" operator="containsText" text="MODERADA">
      <formula>NOT(ISERROR(SEARCH("MODERADA",O105)))</formula>
    </cfRule>
    <cfRule type="containsText" dxfId="441" priority="431" stopIfTrue="1" operator="containsText" text="ALTA">
      <formula>NOT(ISERROR(SEARCH("ALTA",O105)))</formula>
    </cfRule>
    <cfRule type="containsText" dxfId="440" priority="432" stopIfTrue="1" operator="containsText" text="EXTREMA">
      <formula>NOT(ISERROR(SEARCH("EXTREMA",O105)))</formula>
    </cfRule>
  </conditionalFormatting>
  <conditionalFormatting sqref="S100:S104">
    <cfRule type="expression" dxfId="439" priority="441">
      <formula>$S100="EXTREMA"</formula>
    </cfRule>
    <cfRule type="expression" dxfId="438" priority="442">
      <formula>$S100="ALTA"</formula>
    </cfRule>
    <cfRule type="expression" dxfId="437" priority="443">
      <formula>$S100="MODERADA"</formula>
    </cfRule>
    <cfRule type="expression" dxfId="436" priority="444">
      <formula>$S100="BAJA"</formula>
    </cfRule>
  </conditionalFormatting>
  <conditionalFormatting sqref="N105">
    <cfRule type="containsText" dxfId="435" priority="433" stopIfTrue="1" operator="containsText" text="BAJA">
      <formula>NOT(ISERROR(SEARCH("BAJA",N105)))</formula>
    </cfRule>
    <cfRule type="containsText" dxfId="434" priority="434" stopIfTrue="1" operator="containsText" text="MODERADA">
      <formula>NOT(ISERROR(SEARCH("MODERADA",N105)))</formula>
    </cfRule>
    <cfRule type="containsText" dxfId="433" priority="435" stopIfTrue="1" operator="containsText" text="ALTA">
      <formula>NOT(ISERROR(SEARCH("ALTA",N105)))</formula>
    </cfRule>
    <cfRule type="containsText" dxfId="432" priority="436" stopIfTrue="1" operator="containsText" text="EXTREMA">
      <formula>NOT(ISERROR(SEARCH("EXTREMA",N105)))</formula>
    </cfRule>
  </conditionalFormatting>
  <conditionalFormatting sqref="S105:S109">
    <cfRule type="expression" dxfId="431" priority="425">
      <formula>$S105="EXTREMA"</formula>
    </cfRule>
    <cfRule type="expression" dxfId="430" priority="426">
      <formula>$S105="ALTA"</formula>
    </cfRule>
    <cfRule type="expression" dxfId="429" priority="427">
      <formula>$S105="MODERADA"</formula>
    </cfRule>
    <cfRule type="expression" dxfId="428" priority="428">
      <formula>$S105="BAJA"</formula>
    </cfRule>
  </conditionalFormatting>
  <conditionalFormatting sqref="N110">
    <cfRule type="containsText" dxfId="427" priority="417" stopIfTrue="1" operator="containsText" text="BAJA">
      <formula>NOT(ISERROR(SEARCH("BAJA",N110)))</formula>
    </cfRule>
    <cfRule type="containsText" dxfId="426" priority="418" stopIfTrue="1" operator="containsText" text="MODERADA">
      <formula>NOT(ISERROR(SEARCH("MODERADA",N110)))</formula>
    </cfRule>
    <cfRule type="containsText" dxfId="425" priority="419" stopIfTrue="1" operator="containsText" text="ALTA">
      <formula>NOT(ISERROR(SEARCH("ALTA",N110)))</formula>
    </cfRule>
    <cfRule type="containsText" dxfId="424" priority="420" stopIfTrue="1" operator="containsText" text="EXTREMA">
      <formula>NOT(ISERROR(SEARCH("EXTREMA",N110)))</formula>
    </cfRule>
  </conditionalFormatting>
  <conditionalFormatting sqref="S110:S114">
    <cfRule type="expression" dxfId="423" priority="413">
      <formula>$S110="EXTREMA"</formula>
    </cfRule>
    <cfRule type="expression" dxfId="422" priority="414">
      <formula>$S110="ALTA"</formula>
    </cfRule>
    <cfRule type="expression" dxfId="421" priority="415">
      <formula>$S110="MODERADA"</formula>
    </cfRule>
    <cfRule type="expression" dxfId="420" priority="416">
      <formula>$S110="BAJA"</formula>
    </cfRule>
  </conditionalFormatting>
  <conditionalFormatting sqref="N259">
    <cfRule type="containsText" dxfId="419" priority="381" stopIfTrue="1" operator="containsText" text="BAJA">
      <formula>NOT(ISERROR(SEARCH("BAJA",N259)))</formula>
    </cfRule>
    <cfRule type="containsText" dxfId="418" priority="382" stopIfTrue="1" operator="containsText" text="MODERADA">
      <formula>NOT(ISERROR(SEARCH("MODERADA",N259)))</formula>
    </cfRule>
    <cfRule type="containsText" dxfId="417" priority="383" stopIfTrue="1" operator="containsText" text="ALTA">
      <formula>NOT(ISERROR(SEARCH("ALTA",N259)))</formula>
    </cfRule>
    <cfRule type="containsText" dxfId="416" priority="384" stopIfTrue="1" operator="containsText" text="EXTREMA">
      <formula>NOT(ISERROR(SEARCH("EXTREMA",N259)))</formula>
    </cfRule>
  </conditionalFormatting>
  <conditionalFormatting sqref="S259:S263">
    <cfRule type="expression" dxfId="415" priority="377">
      <formula>$S259="EXTREMA"</formula>
    </cfRule>
    <cfRule type="expression" dxfId="414" priority="378">
      <formula>$S259="ALTA"</formula>
    </cfRule>
    <cfRule type="expression" dxfId="413" priority="379">
      <formula>$S259="MODERADA"</formula>
    </cfRule>
    <cfRule type="expression" dxfId="412" priority="380">
      <formula>$S259="BAJA"</formula>
    </cfRule>
  </conditionalFormatting>
  <conditionalFormatting sqref="X260">
    <cfRule type="containsText" dxfId="411" priority="369" stopIfTrue="1" operator="containsText" text="EXTREMA">
      <formula>NOT(ISERROR(SEARCH("EXTREMA",X260)))</formula>
    </cfRule>
    <cfRule type="containsText" dxfId="410" priority="370" stopIfTrue="1" operator="containsText" text="ALTA">
      <formula>NOT(ISERROR(SEARCH("ALTA",X260)))</formula>
    </cfRule>
    <cfRule type="containsText" dxfId="409" priority="371" stopIfTrue="1" operator="containsText" text="MODERADA">
      <formula>NOT(ISERROR(SEARCH("MODERADA",X260)))</formula>
    </cfRule>
    <cfRule type="containsText" dxfId="408" priority="372" stopIfTrue="1" operator="containsText" text="BAJA">
      <formula>NOT(ISERROR(SEARCH("BAJA",X260)))</formula>
    </cfRule>
  </conditionalFormatting>
  <conditionalFormatting sqref="AB155:AB156">
    <cfRule type="containsText" dxfId="407" priority="365" stopIfTrue="1" operator="containsText" text="EXTREMA">
      <formula>NOT(ISERROR(SEARCH("EXTREMA",AB155)))</formula>
    </cfRule>
    <cfRule type="containsText" dxfId="406" priority="366" stopIfTrue="1" operator="containsText" text="ALTA">
      <formula>NOT(ISERROR(SEARCH("ALTA",AB155)))</formula>
    </cfRule>
    <cfRule type="containsText" dxfId="405" priority="367" stopIfTrue="1" operator="containsText" text="MODERADA">
      <formula>NOT(ISERROR(SEARCH("MODERADA",AB155)))</formula>
    </cfRule>
    <cfRule type="containsText" dxfId="404" priority="368" stopIfTrue="1" operator="containsText" text="BAJA">
      <formula>NOT(ISERROR(SEARCH("BAJA",AB155)))</formula>
    </cfRule>
  </conditionalFormatting>
  <conditionalFormatting sqref="Z233">
    <cfRule type="containsText" dxfId="403" priority="357" stopIfTrue="1" operator="containsText" text="BAJA">
      <formula>NOT(ISERROR(SEARCH("BAJA",Z233)))</formula>
    </cfRule>
    <cfRule type="containsText" dxfId="402" priority="358" stopIfTrue="1" operator="containsText" text="MODERADA">
      <formula>NOT(ISERROR(SEARCH("MODERADA",Z233)))</formula>
    </cfRule>
    <cfRule type="containsText" dxfId="401" priority="359" stopIfTrue="1" operator="containsText" text="ALTA">
      <formula>NOT(ISERROR(SEARCH("ALTA",Z233)))</formula>
    </cfRule>
    <cfRule type="containsText" dxfId="400" priority="360" stopIfTrue="1" operator="containsText" text="EXTREMA">
      <formula>NOT(ISERROR(SEARCH("EXTREMA",Z233)))</formula>
    </cfRule>
  </conditionalFormatting>
  <conditionalFormatting sqref="N140">
    <cfRule type="containsText" dxfId="399" priority="337" stopIfTrue="1" operator="containsText" text="BAJA">
      <formula>NOT(ISERROR(SEARCH("BAJA",N140)))</formula>
    </cfRule>
    <cfRule type="containsText" dxfId="398" priority="338" stopIfTrue="1" operator="containsText" text="MODERADA">
      <formula>NOT(ISERROR(SEARCH("MODERADA",N140)))</formula>
    </cfRule>
    <cfRule type="containsText" dxfId="397" priority="339" stopIfTrue="1" operator="containsText" text="ALTA">
      <formula>NOT(ISERROR(SEARCH("ALTA",N140)))</formula>
    </cfRule>
    <cfRule type="containsText" dxfId="396" priority="340" stopIfTrue="1" operator="containsText" text="EXTREMA">
      <formula>NOT(ISERROR(SEARCH("EXTREMA",N140)))</formula>
    </cfRule>
  </conditionalFormatting>
  <conditionalFormatting sqref="O140">
    <cfRule type="containsText" dxfId="395" priority="333" stopIfTrue="1" operator="containsText" text="BAJA">
      <formula>NOT(ISERROR(SEARCH("BAJA",O140)))</formula>
    </cfRule>
    <cfRule type="containsText" dxfId="394" priority="334" stopIfTrue="1" operator="containsText" text="MODERADA">
      <formula>NOT(ISERROR(SEARCH("MODERADA",O140)))</formula>
    </cfRule>
    <cfRule type="containsText" dxfId="393" priority="335" stopIfTrue="1" operator="containsText" text="ALTA">
      <formula>NOT(ISERROR(SEARCH("ALTA",O140)))</formula>
    </cfRule>
    <cfRule type="containsText" dxfId="392" priority="336" stopIfTrue="1" operator="containsText" text="EXTREMA">
      <formula>NOT(ISERROR(SEARCH("EXTREMA",O140)))</formula>
    </cfRule>
  </conditionalFormatting>
  <conditionalFormatting sqref="S140:S144">
    <cfRule type="expression" dxfId="391" priority="329">
      <formula>$S140="EXTREMA"</formula>
    </cfRule>
    <cfRule type="expression" dxfId="390" priority="330">
      <formula>$S140="ALTA"</formula>
    </cfRule>
    <cfRule type="expression" dxfId="389" priority="331">
      <formula>$S140="MODERADA"</formula>
    </cfRule>
    <cfRule type="expression" dxfId="388" priority="332">
      <formula>$S140="BAJA"</formula>
    </cfRule>
  </conditionalFormatting>
  <conditionalFormatting sqref="N145">
    <cfRule type="containsText" dxfId="387" priority="321" stopIfTrue="1" operator="containsText" text="BAJA">
      <formula>NOT(ISERROR(SEARCH("BAJA",N145)))</formula>
    </cfRule>
    <cfRule type="containsText" dxfId="386" priority="322" stopIfTrue="1" operator="containsText" text="MODERADA">
      <formula>NOT(ISERROR(SEARCH("MODERADA",N145)))</formula>
    </cfRule>
    <cfRule type="containsText" dxfId="385" priority="323" stopIfTrue="1" operator="containsText" text="ALTA">
      <formula>NOT(ISERROR(SEARCH("ALTA",N145)))</formula>
    </cfRule>
    <cfRule type="containsText" dxfId="384" priority="324" stopIfTrue="1" operator="containsText" text="EXTREMA">
      <formula>NOT(ISERROR(SEARCH("EXTREMA",N145)))</formula>
    </cfRule>
  </conditionalFormatting>
  <conditionalFormatting sqref="O145">
    <cfRule type="containsText" dxfId="383" priority="317" stopIfTrue="1" operator="containsText" text="BAJA">
      <formula>NOT(ISERROR(SEARCH("BAJA",O145)))</formula>
    </cfRule>
    <cfRule type="containsText" dxfId="382" priority="318" stopIfTrue="1" operator="containsText" text="MODERADA">
      <formula>NOT(ISERROR(SEARCH("MODERADA",O145)))</formula>
    </cfRule>
    <cfRule type="containsText" dxfId="381" priority="319" stopIfTrue="1" operator="containsText" text="ALTA">
      <formula>NOT(ISERROR(SEARCH("ALTA",O145)))</formula>
    </cfRule>
    <cfRule type="containsText" dxfId="380" priority="320" stopIfTrue="1" operator="containsText" text="EXTREMA">
      <formula>NOT(ISERROR(SEARCH("EXTREMA",O145)))</formula>
    </cfRule>
  </conditionalFormatting>
  <conditionalFormatting sqref="S145:S150">
    <cfRule type="expression" dxfId="379" priority="313">
      <formula>$S145="EXTREMA"</formula>
    </cfRule>
    <cfRule type="expression" dxfId="378" priority="314">
      <formula>$S145="ALTA"</formula>
    </cfRule>
    <cfRule type="expression" dxfId="377" priority="315">
      <formula>$S145="MODERADA"</formula>
    </cfRule>
    <cfRule type="expression" dxfId="376" priority="316">
      <formula>$S145="BAJA"</formula>
    </cfRule>
  </conditionalFormatting>
  <conditionalFormatting sqref="O192">
    <cfRule type="containsText" dxfId="375" priority="305" stopIfTrue="1" operator="containsText" text="BAJA">
      <formula>NOT(ISERROR(SEARCH("BAJA",O192)))</formula>
    </cfRule>
    <cfRule type="containsText" dxfId="374" priority="306" stopIfTrue="1" operator="containsText" text="MODERADA">
      <formula>NOT(ISERROR(SEARCH("MODERADA",O192)))</formula>
    </cfRule>
    <cfRule type="containsText" dxfId="373" priority="307" stopIfTrue="1" operator="containsText" text="ALTA">
      <formula>NOT(ISERROR(SEARCH("ALTA",O192)))</formula>
    </cfRule>
    <cfRule type="containsText" dxfId="372" priority="308" stopIfTrue="1" operator="containsText" text="EXTREMA">
      <formula>NOT(ISERROR(SEARCH("EXTREMA",O192)))</formula>
    </cfRule>
  </conditionalFormatting>
  <conditionalFormatting sqref="S192:S196">
    <cfRule type="expression" dxfId="371" priority="301">
      <formula>$S192="EXTREMA"</formula>
    </cfRule>
    <cfRule type="expression" dxfId="370" priority="302">
      <formula>$S192="ALTA"</formula>
    </cfRule>
    <cfRule type="expression" dxfId="369" priority="303">
      <formula>$S192="MODERADA"</formula>
    </cfRule>
    <cfRule type="expression" dxfId="368" priority="304">
      <formula>$S192="BAJA"</formula>
    </cfRule>
  </conditionalFormatting>
  <conditionalFormatting sqref="N192">
    <cfRule type="containsText" dxfId="367" priority="297" stopIfTrue="1" operator="containsText" text="BAJA">
      <formula>NOT(ISERROR(SEARCH("BAJA",N192)))</formula>
    </cfRule>
    <cfRule type="containsText" dxfId="366" priority="298" stopIfTrue="1" operator="containsText" text="MODERADA">
      <formula>NOT(ISERROR(SEARCH("MODERADA",N192)))</formula>
    </cfRule>
    <cfRule type="containsText" dxfId="365" priority="299" stopIfTrue="1" operator="containsText" text="ALTA">
      <formula>NOT(ISERROR(SEARCH("ALTA",N192)))</formula>
    </cfRule>
    <cfRule type="containsText" dxfId="364" priority="300" stopIfTrue="1" operator="containsText" text="EXTREMA">
      <formula>NOT(ISERROR(SEARCH("EXTREMA",N192)))</formula>
    </cfRule>
  </conditionalFormatting>
  <conditionalFormatting sqref="N197">
    <cfRule type="containsText" dxfId="363" priority="293" stopIfTrue="1" operator="containsText" text="BAJA">
      <formula>NOT(ISERROR(SEARCH("BAJA",N197)))</formula>
    </cfRule>
    <cfRule type="containsText" dxfId="362" priority="294" stopIfTrue="1" operator="containsText" text="MODERADA">
      <formula>NOT(ISERROR(SEARCH("MODERADA",N197)))</formula>
    </cfRule>
    <cfRule type="containsText" dxfId="361" priority="295" stopIfTrue="1" operator="containsText" text="ALTA">
      <formula>NOT(ISERROR(SEARCH("ALTA",N197)))</formula>
    </cfRule>
    <cfRule type="containsText" dxfId="360" priority="296" stopIfTrue="1" operator="containsText" text="EXTREMA">
      <formula>NOT(ISERROR(SEARCH("EXTREMA",N197)))</formula>
    </cfRule>
  </conditionalFormatting>
  <conditionalFormatting sqref="O197">
    <cfRule type="containsText" dxfId="359" priority="289" stopIfTrue="1" operator="containsText" text="BAJA">
      <formula>NOT(ISERROR(SEARCH("BAJA",O197)))</formula>
    </cfRule>
    <cfRule type="containsText" dxfId="358" priority="290" stopIfTrue="1" operator="containsText" text="MODERADA">
      <formula>NOT(ISERROR(SEARCH("MODERADA",O197)))</formula>
    </cfRule>
    <cfRule type="containsText" dxfId="357" priority="291" stopIfTrue="1" operator="containsText" text="ALTA">
      <formula>NOT(ISERROR(SEARCH("ALTA",O197)))</formula>
    </cfRule>
    <cfRule type="containsText" dxfId="356" priority="292" stopIfTrue="1" operator="containsText" text="EXTREMA">
      <formula>NOT(ISERROR(SEARCH("EXTREMA",O197)))</formula>
    </cfRule>
  </conditionalFormatting>
  <conditionalFormatting sqref="O16">
    <cfRule type="containsText" dxfId="355" priority="285" stopIfTrue="1" operator="containsText" text="BAJA">
      <formula>NOT(ISERROR(SEARCH("BAJA",O16)))</formula>
    </cfRule>
    <cfRule type="containsText" dxfId="354" priority="286" stopIfTrue="1" operator="containsText" text="MODERADA">
      <formula>NOT(ISERROR(SEARCH("MODERADA",O16)))</formula>
    </cfRule>
    <cfRule type="containsText" dxfId="353" priority="287" stopIfTrue="1" operator="containsText" text="ALTA">
      <formula>NOT(ISERROR(SEARCH("ALTA",O16)))</formula>
    </cfRule>
    <cfRule type="containsText" dxfId="352" priority="288" stopIfTrue="1" operator="containsText" text="EXTREMA">
      <formula>NOT(ISERROR(SEARCH("EXTREMA",O16)))</formula>
    </cfRule>
  </conditionalFormatting>
  <conditionalFormatting sqref="N174">
    <cfRule type="containsText" dxfId="351" priority="245" stopIfTrue="1" operator="containsText" text="BAJA">
      <formula>NOT(ISERROR(SEARCH("BAJA",N174)))</formula>
    </cfRule>
    <cfRule type="containsText" dxfId="350" priority="246" stopIfTrue="1" operator="containsText" text="MODERADA">
      <formula>NOT(ISERROR(SEARCH("MODERADA",N174)))</formula>
    </cfRule>
    <cfRule type="containsText" dxfId="349" priority="247" stopIfTrue="1" operator="containsText" text="ALTA">
      <formula>NOT(ISERROR(SEARCH("ALTA",N174)))</formula>
    </cfRule>
    <cfRule type="containsText" dxfId="348" priority="248" stopIfTrue="1" operator="containsText" text="EXTREMA">
      <formula>NOT(ISERROR(SEARCH("EXTREMA",N174)))</formula>
    </cfRule>
  </conditionalFormatting>
  <conditionalFormatting sqref="N163">
    <cfRule type="containsText" dxfId="347" priority="281" stopIfTrue="1" operator="containsText" text="BAJA">
      <formula>NOT(ISERROR(SEARCH("BAJA",N163)))</formula>
    </cfRule>
    <cfRule type="containsText" dxfId="346" priority="282" stopIfTrue="1" operator="containsText" text="MODERADA">
      <formula>NOT(ISERROR(SEARCH("MODERADA",N163)))</formula>
    </cfRule>
    <cfRule type="containsText" dxfId="345" priority="283" stopIfTrue="1" operator="containsText" text="ALTA">
      <formula>NOT(ISERROR(SEARCH("ALTA",N163)))</formula>
    </cfRule>
    <cfRule type="containsText" dxfId="344" priority="284" stopIfTrue="1" operator="containsText" text="EXTREMA">
      <formula>NOT(ISERROR(SEARCH("EXTREMA",N163)))</formula>
    </cfRule>
  </conditionalFormatting>
  <conditionalFormatting sqref="N168">
    <cfRule type="containsText" dxfId="343" priority="257" stopIfTrue="1" operator="containsText" text="BAJA">
      <formula>NOT(ISERROR(SEARCH("BAJA",N168)))</formula>
    </cfRule>
    <cfRule type="containsText" dxfId="342" priority="258" stopIfTrue="1" operator="containsText" text="MODERADA">
      <formula>NOT(ISERROR(SEARCH("MODERADA",N168)))</formula>
    </cfRule>
    <cfRule type="containsText" dxfId="341" priority="259" stopIfTrue="1" operator="containsText" text="ALTA">
      <formula>NOT(ISERROR(SEARCH("ALTA",N168)))</formula>
    </cfRule>
    <cfRule type="containsText" dxfId="340" priority="260" stopIfTrue="1" operator="containsText" text="EXTREMA">
      <formula>NOT(ISERROR(SEARCH("EXTREMA",N168)))</formula>
    </cfRule>
  </conditionalFormatting>
  <conditionalFormatting sqref="O168">
    <cfRule type="containsText" dxfId="339" priority="253" stopIfTrue="1" operator="containsText" text="BAJA">
      <formula>NOT(ISERROR(SEARCH("BAJA",O168)))</formula>
    </cfRule>
    <cfRule type="containsText" dxfId="338" priority="254" stopIfTrue="1" operator="containsText" text="MODERADA">
      <formula>NOT(ISERROR(SEARCH("MODERADA",O168)))</formula>
    </cfRule>
    <cfRule type="containsText" dxfId="337" priority="255" stopIfTrue="1" operator="containsText" text="ALTA">
      <formula>NOT(ISERROR(SEARCH("ALTA",O168)))</formula>
    </cfRule>
    <cfRule type="containsText" dxfId="336" priority="256" stopIfTrue="1" operator="containsText" text="EXTREMA">
      <formula>NOT(ISERROR(SEARCH("EXTREMA",O168)))</formula>
    </cfRule>
  </conditionalFormatting>
  <conditionalFormatting sqref="S168:S172">
    <cfRule type="expression" dxfId="335" priority="249">
      <formula>$S168="EXTREMA"</formula>
    </cfRule>
    <cfRule type="expression" dxfId="334" priority="250">
      <formula>$S168="ALTA"</formula>
    </cfRule>
    <cfRule type="expression" dxfId="333" priority="251">
      <formula>$S168="MODERADA"</formula>
    </cfRule>
    <cfRule type="expression" dxfId="332" priority="252">
      <formula>$S168="BAJA"</formula>
    </cfRule>
  </conditionalFormatting>
  <conditionalFormatting sqref="S207:S210">
    <cfRule type="expression" dxfId="331" priority="241">
      <formula>$S207="EXTREMA"</formula>
    </cfRule>
    <cfRule type="expression" dxfId="330" priority="242">
      <formula>$S207="ALTA"</formula>
    </cfRule>
    <cfRule type="expression" dxfId="329" priority="243">
      <formula>$S207="MODERADA"</formula>
    </cfRule>
    <cfRule type="expression" dxfId="328" priority="244">
      <formula>$S207="BAJA"</formula>
    </cfRule>
  </conditionalFormatting>
  <conditionalFormatting sqref="O207">
    <cfRule type="containsText" dxfId="327" priority="237" stopIfTrue="1" operator="containsText" text="BAJA">
      <formula>NOT(ISERROR(SEARCH("BAJA",O207)))</formula>
    </cfRule>
    <cfRule type="containsText" dxfId="326" priority="238" stopIfTrue="1" operator="containsText" text="MODERADA">
      <formula>NOT(ISERROR(SEARCH("MODERADA",O207)))</formula>
    </cfRule>
    <cfRule type="containsText" dxfId="325" priority="239" stopIfTrue="1" operator="containsText" text="ALTA">
      <formula>NOT(ISERROR(SEARCH("ALTA",O207)))</formula>
    </cfRule>
    <cfRule type="containsText" dxfId="324" priority="240" stopIfTrue="1" operator="containsText" text="EXTREMA">
      <formula>NOT(ISERROR(SEARCH("EXTREMA",O207)))</formula>
    </cfRule>
  </conditionalFormatting>
  <conditionalFormatting sqref="N207">
    <cfRule type="containsText" dxfId="323" priority="233" stopIfTrue="1" operator="containsText" text="BAJA">
      <formula>NOT(ISERROR(SEARCH("BAJA",N207)))</formula>
    </cfRule>
    <cfRule type="containsText" dxfId="322" priority="234" stopIfTrue="1" operator="containsText" text="MODERADA">
      <formula>NOT(ISERROR(SEARCH("MODERADA",N207)))</formula>
    </cfRule>
    <cfRule type="containsText" dxfId="321" priority="235" stopIfTrue="1" operator="containsText" text="ALTA">
      <formula>NOT(ISERROR(SEARCH("ALTA",N207)))</formula>
    </cfRule>
    <cfRule type="containsText" dxfId="320" priority="236" stopIfTrue="1" operator="containsText" text="EXTREMA">
      <formula>NOT(ISERROR(SEARCH("EXTREMA",N207)))</formula>
    </cfRule>
  </conditionalFormatting>
  <conditionalFormatting sqref="N211">
    <cfRule type="containsText" dxfId="319" priority="229" stopIfTrue="1" operator="containsText" text="BAJA">
      <formula>NOT(ISERROR(SEARCH("BAJA",N211)))</formula>
    </cfRule>
    <cfRule type="containsText" dxfId="318" priority="230" stopIfTrue="1" operator="containsText" text="MODERADA">
      <formula>NOT(ISERROR(SEARCH("MODERADA",N211)))</formula>
    </cfRule>
    <cfRule type="containsText" dxfId="317" priority="231" stopIfTrue="1" operator="containsText" text="ALTA">
      <formula>NOT(ISERROR(SEARCH("ALTA",N211)))</formula>
    </cfRule>
    <cfRule type="containsText" dxfId="316" priority="232" stopIfTrue="1" operator="containsText" text="EXTREMA">
      <formula>NOT(ISERROR(SEARCH("EXTREMA",N211)))</formula>
    </cfRule>
  </conditionalFormatting>
  <conditionalFormatting sqref="N215">
    <cfRule type="containsText" dxfId="315" priority="213" stopIfTrue="1" operator="containsText" text="BAJA">
      <formula>NOT(ISERROR(SEARCH("BAJA",N215)))</formula>
    </cfRule>
    <cfRule type="containsText" dxfId="314" priority="214" stopIfTrue="1" operator="containsText" text="MODERADA">
      <formula>NOT(ISERROR(SEARCH("MODERADA",N215)))</formula>
    </cfRule>
    <cfRule type="containsText" dxfId="313" priority="215" stopIfTrue="1" operator="containsText" text="ALTA">
      <formula>NOT(ISERROR(SEARCH("ALTA",N215)))</formula>
    </cfRule>
    <cfRule type="containsText" dxfId="312" priority="216" stopIfTrue="1" operator="containsText" text="EXTREMA">
      <formula>NOT(ISERROR(SEARCH("EXTREMA",N215)))</formula>
    </cfRule>
  </conditionalFormatting>
  <conditionalFormatting sqref="O215">
    <cfRule type="containsText" dxfId="311" priority="209" stopIfTrue="1" operator="containsText" text="BAJA">
      <formula>NOT(ISERROR(SEARCH("BAJA",O215)))</formula>
    </cfRule>
    <cfRule type="containsText" dxfId="310" priority="210" stopIfTrue="1" operator="containsText" text="MODERADA">
      <formula>NOT(ISERROR(SEARCH("MODERADA",O215)))</formula>
    </cfRule>
    <cfRule type="containsText" dxfId="309" priority="211" stopIfTrue="1" operator="containsText" text="ALTA">
      <formula>NOT(ISERROR(SEARCH("ALTA",O215)))</formula>
    </cfRule>
    <cfRule type="containsText" dxfId="308" priority="212" stopIfTrue="1" operator="containsText" text="EXTREMA">
      <formula>NOT(ISERROR(SEARCH("EXTREMA",O215)))</formula>
    </cfRule>
  </conditionalFormatting>
  <conditionalFormatting sqref="S215">
    <cfRule type="expression" dxfId="307" priority="205">
      <formula>$S215="EXTREMA"</formula>
    </cfRule>
    <cfRule type="expression" dxfId="306" priority="206">
      <formula>$S215="ALTA"</formula>
    </cfRule>
    <cfRule type="expression" dxfId="305" priority="207">
      <formula>$S215="MODERADA"</formula>
    </cfRule>
    <cfRule type="expression" dxfId="304" priority="208">
      <formula>$S215="BAJA"</formula>
    </cfRule>
  </conditionalFormatting>
  <conditionalFormatting sqref="O223">
    <cfRule type="containsText" dxfId="303" priority="201" stopIfTrue="1" operator="containsText" text="BAJA">
      <formula>NOT(ISERROR(SEARCH("BAJA",O223)))</formula>
    </cfRule>
    <cfRule type="containsText" dxfId="302" priority="202" stopIfTrue="1" operator="containsText" text="MODERADA">
      <formula>NOT(ISERROR(SEARCH("MODERADA",O223)))</formula>
    </cfRule>
    <cfRule type="containsText" dxfId="301" priority="203" stopIfTrue="1" operator="containsText" text="ALTA">
      <formula>NOT(ISERROR(SEARCH("ALTA",O223)))</formula>
    </cfRule>
    <cfRule type="containsText" dxfId="300" priority="204" stopIfTrue="1" operator="containsText" text="EXTREMA">
      <formula>NOT(ISERROR(SEARCH("EXTREMA",O223)))</formula>
    </cfRule>
  </conditionalFormatting>
  <conditionalFormatting sqref="U223">
    <cfRule type="containsText" dxfId="299" priority="197" stopIfTrue="1" operator="containsText" text="BAJA">
      <formula>NOT(ISERROR(SEARCH("BAJA",U223)))</formula>
    </cfRule>
    <cfRule type="containsText" dxfId="298" priority="198" stopIfTrue="1" operator="containsText" text="MODERADA">
      <formula>NOT(ISERROR(SEARCH("MODERADA",U223)))</formula>
    </cfRule>
    <cfRule type="containsText" dxfId="297" priority="199" stopIfTrue="1" operator="containsText" text="ALTA">
      <formula>NOT(ISERROR(SEARCH("ALTA",U223)))</formula>
    </cfRule>
    <cfRule type="containsText" dxfId="296" priority="200" stopIfTrue="1" operator="containsText" text="EXTREMA">
      <formula>NOT(ISERROR(SEARCH("EXTREMA",U223)))</formula>
    </cfRule>
  </conditionalFormatting>
  <conditionalFormatting sqref="AD233">
    <cfRule type="containsText" dxfId="295" priority="193" stopIfTrue="1" operator="containsText" text="BAJA">
      <formula>NOT(ISERROR(SEARCH("BAJA",AD233)))</formula>
    </cfRule>
    <cfRule type="containsText" dxfId="294" priority="194" stopIfTrue="1" operator="containsText" text="MODERADA">
      <formula>NOT(ISERROR(SEARCH("MODERADA",AD233)))</formula>
    </cfRule>
    <cfRule type="containsText" dxfId="293" priority="195" stopIfTrue="1" operator="containsText" text="ALTA">
      <formula>NOT(ISERROR(SEARCH("ALTA",AD233)))</formula>
    </cfRule>
    <cfRule type="containsText" dxfId="292" priority="196" stopIfTrue="1" operator="containsText" text="EXTREMA">
      <formula>NOT(ISERROR(SEARCH("EXTREMA",AD233)))</formula>
    </cfRule>
  </conditionalFormatting>
  <conditionalFormatting sqref="N264">
    <cfRule type="containsText" dxfId="291" priority="189" stopIfTrue="1" operator="containsText" text="BAJA">
      <formula>NOT(ISERROR(SEARCH("BAJA",N264)))</formula>
    </cfRule>
    <cfRule type="containsText" dxfId="290" priority="190" stopIfTrue="1" operator="containsText" text="MODERADA">
      <formula>NOT(ISERROR(SEARCH("MODERADA",N264)))</formula>
    </cfRule>
    <cfRule type="containsText" dxfId="289" priority="191" stopIfTrue="1" operator="containsText" text="ALTA">
      <formula>NOT(ISERROR(SEARCH("ALTA",N264)))</formula>
    </cfRule>
    <cfRule type="containsText" dxfId="288" priority="192" stopIfTrue="1" operator="containsText" text="EXTREMA">
      <formula>NOT(ISERROR(SEARCH("EXTREMA",N264)))</formula>
    </cfRule>
  </conditionalFormatting>
  <conditionalFormatting sqref="O264">
    <cfRule type="containsText" dxfId="287" priority="185" stopIfTrue="1" operator="containsText" text="BAJA">
      <formula>NOT(ISERROR(SEARCH("BAJA",O264)))</formula>
    </cfRule>
    <cfRule type="containsText" dxfId="286" priority="186" stopIfTrue="1" operator="containsText" text="MODERADA">
      <formula>NOT(ISERROR(SEARCH("MODERADA",O264)))</formula>
    </cfRule>
    <cfRule type="containsText" dxfId="285" priority="187" stopIfTrue="1" operator="containsText" text="ALTA">
      <formula>NOT(ISERROR(SEARCH("ALTA",O264)))</formula>
    </cfRule>
    <cfRule type="containsText" dxfId="284" priority="188" stopIfTrue="1" operator="containsText" text="EXTREMA">
      <formula>NOT(ISERROR(SEARCH("EXTREMA",O264)))</formula>
    </cfRule>
  </conditionalFormatting>
  <conditionalFormatting sqref="S264">
    <cfRule type="expression" dxfId="283" priority="181">
      <formula>$S264="EXTREMA"</formula>
    </cfRule>
    <cfRule type="expression" dxfId="282" priority="182">
      <formula>$S264="ALTA"</formula>
    </cfRule>
    <cfRule type="expression" dxfId="281" priority="183">
      <formula>$S264="MODERADA"</formula>
    </cfRule>
    <cfRule type="expression" dxfId="280" priority="184">
      <formula>$S264="BAJA"</formula>
    </cfRule>
  </conditionalFormatting>
  <conditionalFormatting sqref="X264">
    <cfRule type="containsText" dxfId="279" priority="177" stopIfTrue="1" operator="containsText" text="EXTREMA">
      <formula>NOT(ISERROR(SEARCH("EXTREMA",X264)))</formula>
    </cfRule>
    <cfRule type="containsText" dxfId="278" priority="178" stopIfTrue="1" operator="containsText" text="ALTA">
      <formula>NOT(ISERROR(SEARCH("ALTA",X264)))</formula>
    </cfRule>
    <cfRule type="containsText" dxfId="277" priority="179" stopIfTrue="1" operator="containsText" text="MODERADA">
      <formula>NOT(ISERROR(SEARCH("MODERADA",X264)))</formula>
    </cfRule>
    <cfRule type="containsText" dxfId="276" priority="180" stopIfTrue="1" operator="containsText" text="BAJA">
      <formula>NOT(ISERROR(SEARCH("BAJA",X264)))</formula>
    </cfRule>
  </conditionalFormatting>
  <conditionalFormatting sqref="N40">
    <cfRule type="containsText" dxfId="275" priority="173" stopIfTrue="1" operator="containsText" text="BAJA">
      <formula>NOT(ISERROR(SEARCH("BAJA",N40)))</formula>
    </cfRule>
    <cfRule type="containsText" dxfId="274" priority="174" stopIfTrue="1" operator="containsText" text="MODERADA">
      <formula>NOT(ISERROR(SEARCH("MODERADA",N40)))</formula>
    </cfRule>
    <cfRule type="containsText" dxfId="273" priority="175" stopIfTrue="1" operator="containsText" text="ALTA">
      <formula>NOT(ISERROR(SEARCH("ALTA",N40)))</formula>
    </cfRule>
    <cfRule type="containsText" dxfId="272" priority="176" stopIfTrue="1" operator="containsText" text="EXTREMA">
      <formula>NOT(ISERROR(SEARCH("EXTREMA",N40)))</formula>
    </cfRule>
  </conditionalFormatting>
  <conditionalFormatting sqref="O40">
    <cfRule type="containsText" dxfId="271" priority="169" stopIfTrue="1" operator="containsText" text="BAJA">
      <formula>NOT(ISERROR(SEARCH("BAJA",O40)))</formula>
    </cfRule>
    <cfRule type="containsText" dxfId="270" priority="170" stopIfTrue="1" operator="containsText" text="MODERADA">
      <formula>NOT(ISERROR(SEARCH("MODERADA",O40)))</formula>
    </cfRule>
    <cfRule type="containsText" dxfId="269" priority="171" stopIfTrue="1" operator="containsText" text="ALTA">
      <formula>NOT(ISERROR(SEARCH("ALTA",O40)))</formula>
    </cfRule>
    <cfRule type="containsText" dxfId="268" priority="172" stopIfTrue="1" operator="containsText" text="EXTREMA">
      <formula>NOT(ISERROR(SEARCH("EXTREMA",O40)))</formula>
    </cfRule>
  </conditionalFormatting>
  <conditionalFormatting sqref="AF155:AF156">
    <cfRule type="containsText" dxfId="267" priority="165" stopIfTrue="1" operator="containsText" text="EXTREMA">
      <formula>NOT(ISERROR(SEARCH("EXTREMA",AF155)))</formula>
    </cfRule>
    <cfRule type="containsText" dxfId="266" priority="166" stopIfTrue="1" operator="containsText" text="ALTA">
      <formula>NOT(ISERROR(SEARCH("ALTA",AF155)))</formula>
    </cfRule>
    <cfRule type="containsText" dxfId="265" priority="167" stopIfTrue="1" operator="containsText" text="MODERADA">
      <formula>NOT(ISERROR(SEARCH("MODERADA",AF155)))</formula>
    </cfRule>
    <cfRule type="containsText" dxfId="264" priority="168" stopIfTrue="1" operator="containsText" text="BAJA">
      <formula>NOT(ISERROR(SEARCH("BAJA",AF155)))</formula>
    </cfRule>
  </conditionalFormatting>
  <conditionalFormatting sqref="O158">
    <cfRule type="containsText" dxfId="263" priority="161" stopIfTrue="1" operator="containsText" text="BAJA">
      <formula>NOT(ISERROR(SEARCH("BAJA",O158)))</formula>
    </cfRule>
    <cfRule type="containsText" dxfId="262" priority="162" stopIfTrue="1" operator="containsText" text="MODERADA">
      <formula>NOT(ISERROR(SEARCH("MODERADA",O158)))</formula>
    </cfRule>
    <cfRule type="containsText" dxfId="261" priority="163" stopIfTrue="1" operator="containsText" text="ALTA">
      <formula>NOT(ISERROR(SEARCH("ALTA",O158)))</formula>
    </cfRule>
    <cfRule type="containsText" dxfId="260" priority="164" stopIfTrue="1" operator="containsText" text="EXTREMA">
      <formula>NOT(ISERROR(SEARCH("EXTREMA",O158)))</formula>
    </cfRule>
  </conditionalFormatting>
  <conditionalFormatting sqref="X158 X160">
    <cfRule type="containsText" dxfId="259" priority="157" stopIfTrue="1" operator="containsText" text="EXTREMA">
      <formula>NOT(ISERROR(SEARCH("EXTREMA",X158)))</formula>
    </cfRule>
    <cfRule type="containsText" dxfId="258" priority="158" stopIfTrue="1" operator="containsText" text="ALTA">
      <formula>NOT(ISERROR(SEARCH("ALTA",X158)))</formula>
    </cfRule>
    <cfRule type="containsText" dxfId="257" priority="159" stopIfTrue="1" operator="containsText" text="MODERADA">
      <formula>NOT(ISERROR(SEARCH("MODERADA",X158)))</formula>
    </cfRule>
    <cfRule type="containsText" dxfId="256" priority="160" stopIfTrue="1" operator="containsText" text="BAJA">
      <formula>NOT(ISERROR(SEARCH("BAJA",X158)))</formula>
    </cfRule>
  </conditionalFormatting>
  <conditionalFormatting sqref="X159">
    <cfRule type="containsText" dxfId="255" priority="153" stopIfTrue="1" operator="containsText" text="EXTREMA">
      <formula>NOT(ISERROR(SEARCH("EXTREMA",X159)))</formula>
    </cfRule>
    <cfRule type="containsText" dxfId="254" priority="154" stopIfTrue="1" operator="containsText" text="ALTA">
      <formula>NOT(ISERROR(SEARCH("ALTA",X159)))</formula>
    </cfRule>
    <cfRule type="containsText" dxfId="253" priority="155" stopIfTrue="1" operator="containsText" text="MODERADA">
      <formula>NOT(ISERROR(SEARCH("MODERADA",X159)))</formula>
    </cfRule>
    <cfRule type="containsText" dxfId="252" priority="156" stopIfTrue="1" operator="containsText" text="BAJA">
      <formula>NOT(ISERROR(SEARCH("BAJA",X159)))</formula>
    </cfRule>
  </conditionalFormatting>
  <conditionalFormatting sqref="X161">
    <cfRule type="containsText" dxfId="251" priority="149" stopIfTrue="1" operator="containsText" text="EXTREMA">
      <formula>NOT(ISERROR(SEARCH("EXTREMA",X161)))</formula>
    </cfRule>
    <cfRule type="containsText" dxfId="250" priority="150" stopIfTrue="1" operator="containsText" text="ALTA">
      <formula>NOT(ISERROR(SEARCH("ALTA",X161)))</formula>
    </cfRule>
    <cfRule type="containsText" dxfId="249" priority="151" stopIfTrue="1" operator="containsText" text="MODERADA">
      <formula>NOT(ISERROR(SEARCH("MODERADA",X161)))</formula>
    </cfRule>
    <cfRule type="containsText" dxfId="248" priority="152" stopIfTrue="1" operator="containsText" text="BAJA">
      <formula>NOT(ISERROR(SEARCH("BAJA",X161)))</formula>
    </cfRule>
  </conditionalFormatting>
  <conditionalFormatting sqref="AB158:AB161">
    <cfRule type="containsText" dxfId="247" priority="145" stopIfTrue="1" operator="containsText" text="EXTREMA">
      <formula>NOT(ISERROR(SEARCH("EXTREMA",AB158)))</formula>
    </cfRule>
    <cfRule type="containsText" dxfId="246" priority="146" stopIfTrue="1" operator="containsText" text="ALTA">
      <formula>NOT(ISERROR(SEARCH("ALTA",AB158)))</formula>
    </cfRule>
    <cfRule type="containsText" dxfId="245" priority="147" stopIfTrue="1" operator="containsText" text="MODERADA">
      <formula>NOT(ISERROR(SEARCH("MODERADA",AB158)))</formula>
    </cfRule>
    <cfRule type="containsText" dxfId="244" priority="148" stopIfTrue="1" operator="containsText" text="BAJA">
      <formula>NOT(ISERROR(SEARCH("BAJA",AB158)))</formula>
    </cfRule>
  </conditionalFormatting>
  <conditionalFormatting sqref="AF158:AF161">
    <cfRule type="containsText" dxfId="243" priority="141" stopIfTrue="1" operator="containsText" text="EXTREMA">
      <formula>NOT(ISERROR(SEARCH("EXTREMA",AF158)))</formula>
    </cfRule>
    <cfRule type="containsText" dxfId="242" priority="142" stopIfTrue="1" operator="containsText" text="ALTA">
      <formula>NOT(ISERROR(SEARCH("ALTA",AF158)))</formula>
    </cfRule>
    <cfRule type="containsText" dxfId="241" priority="143" stopIfTrue="1" operator="containsText" text="MODERADA">
      <formula>NOT(ISERROR(SEARCH("MODERADA",AF158)))</formula>
    </cfRule>
    <cfRule type="containsText" dxfId="240" priority="144" stopIfTrue="1" operator="containsText" text="BAJA">
      <formula>NOT(ISERROR(SEARCH("BAJA",AF158)))</formula>
    </cfRule>
  </conditionalFormatting>
  <conditionalFormatting sqref="O90">
    <cfRule type="containsText" dxfId="239" priority="137" stopIfTrue="1" operator="containsText" text="BAJA">
      <formula>NOT(ISERROR(SEARCH("BAJA",O90)))</formula>
    </cfRule>
    <cfRule type="containsText" dxfId="238" priority="138" stopIfTrue="1" operator="containsText" text="MODERADA">
      <formula>NOT(ISERROR(SEARCH("MODERADA",O90)))</formula>
    </cfRule>
    <cfRule type="containsText" dxfId="237" priority="139" stopIfTrue="1" operator="containsText" text="ALTA">
      <formula>NOT(ISERROR(SEARCH("ALTA",O90)))</formula>
    </cfRule>
    <cfRule type="containsText" dxfId="236" priority="140" stopIfTrue="1" operator="containsText" text="EXTREMA">
      <formula>NOT(ISERROR(SEARCH("EXTREMA",O90)))</formula>
    </cfRule>
  </conditionalFormatting>
  <conditionalFormatting sqref="X120">
    <cfRule type="containsText" dxfId="235" priority="85" stopIfTrue="1" operator="containsText" text="EXTREMA">
      <formula>NOT(ISERROR(SEARCH("EXTREMA",X120)))</formula>
    </cfRule>
    <cfRule type="containsText" dxfId="234" priority="86" stopIfTrue="1" operator="containsText" text="ALTA">
      <formula>NOT(ISERROR(SEARCH("ALTA",X120)))</formula>
    </cfRule>
    <cfRule type="containsText" dxfId="233" priority="87" stopIfTrue="1" operator="containsText" text="MODERADA">
      <formula>NOT(ISERROR(SEARCH("MODERADA",X120)))</formula>
    </cfRule>
    <cfRule type="containsText" dxfId="232" priority="88" stopIfTrue="1" operator="containsText" text="BAJA">
      <formula>NOT(ISERROR(SEARCH("BAJA",X120)))</formula>
    </cfRule>
  </conditionalFormatting>
  <conditionalFormatting sqref="X125">
    <cfRule type="containsText" dxfId="231" priority="81" stopIfTrue="1" operator="containsText" text="EXTREMA">
      <formula>NOT(ISERROR(SEARCH("EXTREMA",X125)))</formula>
    </cfRule>
    <cfRule type="containsText" dxfId="230" priority="82" stopIfTrue="1" operator="containsText" text="ALTA">
      <formula>NOT(ISERROR(SEARCH("ALTA",X125)))</formula>
    </cfRule>
    <cfRule type="containsText" dxfId="229" priority="83" stopIfTrue="1" operator="containsText" text="MODERADA">
      <formula>NOT(ISERROR(SEARCH("MODERADA",X125)))</formula>
    </cfRule>
    <cfRule type="containsText" dxfId="228" priority="84" stopIfTrue="1" operator="containsText" text="BAJA">
      <formula>NOT(ISERROR(SEARCH("BAJA",X125)))</formula>
    </cfRule>
  </conditionalFormatting>
  <conditionalFormatting sqref="X135">
    <cfRule type="containsText" dxfId="227" priority="65" stopIfTrue="1" operator="containsText" text="EXTREMA">
      <formula>NOT(ISERROR(SEARCH("EXTREMA",X135)))</formula>
    </cfRule>
    <cfRule type="containsText" dxfId="226" priority="66" stopIfTrue="1" operator="containsText" text="ALTA">
      <formula>NOT(ISERROR(SEARCH("ALTA",X135)))</formula>
    </cfRule>
    <cfRule type="containsText" dxfId="225" priority="67" stopIfTrue="1" operator="containsText" text="MODERADA">
      <formula>NOT(ISERROR(SEARCH("MODERADA",X135)))</formula>
    </cfRule>
    <cfRule type="containsText" dxfId="224" priority="68" stopIfTrue="1" operator="containsText" text="BAJA">
      <formula>NOT(ISERROR(SEARCH("BAJA",X135)))</formula>
    </cfRule>
  </conditionalFormatting>
  <conditionalFormatting sqref="O26">
    <cfRule type="containsText" dxfId="223" priority="121" stopIfTrue="1" operator="containsText" text="BAJA">
      <formula>NOT(ISERROR(SEARCH("BAJA",O26)))</formula>
    </cfRule>
    <cfRule type="containsText" dxfId="222" priority="122" stopIfTrue="1" operator="containsText" text="MODERADA">
      <formula>NOT(ISERROR(SEARCH("MODERADA",O26)))</formula>
    </cfRule>
    <cfRule type="containsText" dxfId="221" priority="123" stopIfTrue="1" operator="containsText" text="ALTA">
      <formula>NOT(ISERROR(SEARCH("ALTA",O26)))</formula>
    </cfRule>
    <cfRule type="containsText" dxfId="220" priority="124" stopIfTrue="1" operator="containsText" text="EXTREMA">
      <formula>NOT(ISERROR(SEARCH("EXTREMA",O26)))</formula>
    </cfRule>
  </conditionalFormatting>
  <conditionalFormatting sqref="O150">
    <cfRule type="containsText" dxfId="219" priority="41" stopIfTrue="1" operator="containsText" text="BAJA">
      <formula>NOT(ISERROR(SEARCH("BAJA",O150)))</formula>
    </cfRule>
    <cfRule type="containsText" dxfId="218" priority="42" stopIfTrue="1" operator="containsText" text="MODERADA">
      <formula>NOT(ISERROR(SEARCH("MODERADA",O150)))</formula>
    </cfRule>
    <cfRule type="containsText" dxfId="217" priority="43" stopIfTrue="1" operator="containsText" text="ALTA">
      <formula>NOT(ISERROR(SEARCH("ALTA",O150)))</formula>
    </cfRule>
    <cfRule type="containsText" dxfId="216" priority="44" stopIfTrue="1" operator="containsText" text="EXTREMA">
      <formula>NOT(ISERROR(SEARCH("EXTREMA",O150)))</formula>
    </cfRule>
  </conditionalFormatting>
  <conditionalFormatting sqref="O28">
    <cfRule type="containsText" dxfId="215" priority="113" stopIfTrue="1" operator="containsText" text="BAJA">
      <formula>NOT(ISERROR(SEARCH("BAJA",O28)))</formula>
    </cfRule>
    <cfRule type="containsText" dxfId="214" priority="114" stopIfTrue="1" operator="containsText" text="MODERADA">
      <formula>NOT(ISERROR(SEARCH("MODERADA",O28)))</formula>
    </cfRule>
    <cfRule type="containsText" dxfId="213" priority="115" stopIfTrue="1" operator="containsText" text="ALTA">
      <formula>NOT(ISERROR(SEARCH("ALTA",O28)))</formula>
    </cfRule>
    <cfRule type="containsText" dxfId="212" priority="116" stopIfTrue="1" operator="containsText" text="EXTREMA">
      <formula>NOT(ISERROR(SEARCH("EXTREMA",O28)))</formula>
    </cfRule>
  </conditionalFormatting>
  <conditionalFormatting sqref="O35">
    <cfRule type="containsText" dxfId="211" priority="109" stopIfTrue="1" operator="containsText" text="BAJA">
      <formula>NOT(ISERROR(SEARCH("BAJA",O35)))</formula>
    </cfRule>
    <cfRule type="containsText" dxfId="210" priority="110" stopIfTrue="1" operator="containsText" text="MODERADA">
      <formula>NOT(ISERROR(SEARCH("MODERADA",O35)))</formula>
    </cfRule>
    <cfRule type="containsText" dxfId="209" priority="111" stopIfTrue="1" operator="containsText" text="ALTA">
      <formula>NOT(ISERROR(SEARCH("ALTA",O35)))</formula>
    </cfRule>
    <cfRule type="containsText" dxfId="208" priority="112" stopIfTrue="1" operator="containsText" text="EXTREMA">
      <formula>NOT(ISERROR(SEARCH("EXTREMA",O35)))</formula>
    </cfRule>
  </conditionalFormatting>
  <conditionalFormatting sqref="O75">
    <cfRule type="containsText" dxfId="207" priority="105" stopIfTrue="1" operator="containsText" text="BAJA">
      <formula>NOT(ISERROR(SEARCH("BAJA",O75)))</formula>
    </cfRule>
    <cfRule type="containsText" dxfId="206" priority="106" stopIfTrue="1" operator="containsText" text="MODERADA">
      <formula>NOT(ISERROR(SEARCH("MODERADA",O75)))</formula>
    </cfRule>
    <cfRule type="containsText" dxfId="205" priority="107" stopIfTrue="1" operator="containsText" text="ALTA">
      <formula>NOT(ISERROR(SEARCH("ALTA",O75)))</formula>
    </cfRule>
    <cfRule type="containsText" dxfId="204" priority="108" stopIfTrue="1" operator="containsText" text="EXTREMA">
      <formula>NOT(ISERROR(SEARCH("EXTREMA",O75)))</formula>
    </cfRule>
  </conditionalFormatting>
  <conditionalFormatting sqref="X100">
    <cfRule type="containsText" dxfId="203" priority="101" stopIfTrue="1" operator="containsText" text="EXTREMA">
      <formula>NOT(ISERROR(SEARCH("EXTREMA",X100)))</formula>
    </cfRule>
    <cfRule type="containsText" dxfId="202" priority="102" stopIfTrue="1" operator="containsText" text="ALTA">
      <formula>NOT(ISERROR(SEARCH("ALTA",X100)))</formula>
    </cfRule>
    <cfRule type="containsText" dxfId="201" priority="103" stopIfTrue="1" operator="containsText" text="MODERADA">
      <formula>NOT(ISERROR(SEARCH("MODERADA",X100)))</formula>
    </cfRule>
    <cfRule type="containsText" dxfId="200" priority="104" stopIfTrue="1" operator="containsText" text="BAJA">
      <formula>NOT(ISERROR(SEARCH("BAJA",X100)))</formula>
    </cfRule>
  </conditionalFormatting>
  <conditionalFormatting sqref="X105">
    <cfRule type="containsText" dxfId="199" priority="97" stopIfTrue="1" operator="containsText" text="EXTREMA">
      <formula>NOT(ISERROR(SEARCH("EXTREMA",X105)))</formula>
    </cfRule>
    <cfRule type="containsText" dxfId="198" priority="98" stopIfTrue="1" operator="containsText" text="ALTA">
      <formula>NOT(ISERROR(SEARCH("ALTA",X105)))</formula>
    </cfRule>
    <cfRule type="containsText" dxfId="197" priority="99" stopIfTrue="1" operator="containsText" text="MODERADA">
      <formula>NOT(ISERROR(SEARCH("MODERADA",X105)))</formula>
    </cfRule>
    <cfRule type="containsText" dxfId="196" priority="100" stopIfTrue="1" operator="containsText" text="BAJA">
      <formula>NOT(ISERROR(SEARCH("BAJA",X105)))</formula>
    </cfRule>
  </conditionalFormatting>
  <conditionalFormatting sqref="X110">
    <cfRule type="containsText" dxfId="195" priority="93" stopIfTrue="1" operator="containsText" text="EXTREMA">
      <formula>NOT(ISERROR(SEARCH("EXTREMA",X110)))</formula>
    </cfRule>
    <cfRule type="containsText" dxfId="194" priority="94" stopIfTrue="1" operator="containsText" text="ALTA">
      <formula>NOT(ISERROR(SEARCH("ALTA",X110)))</formula>
    </cfRule>
    <cfRule type="containsText" dxfId="193" priority="95" stopIfTrue="1" operator="containsText" text="MODERADA">
      <formula>NOT(ISERROR(SEARCH("MODERADA",X110)))</formula>
    </cfRule>
    <cfRule type="containsText" dxfId="192" priority="96" stopIfTrue="1" operator="containsText" text="BAJA">
      <formula>NOT(ISERROR(SEARCH("BAJA",X110)))</formula>
    </cfRule>
  </conditionalFormatting>
  <conditionalFormatting sqref="X115">
    <cfRule type="containsText" dxfId="191" priority="89" stopIfTrue="1" operator="containsText" text="EXTREMA">
      <formula>NOT(ISERROR(SEARCH("EXTREMA",X115)))</formula>
    </cfRule>
    <cfRule type="containsText" dxfId="190" priority="90" stopIfTrue="1" operator="containsText" text="ALTA">
      <formula>NOT(ISERROR(SEARCH("ALTA",X115)))</formula>
    </cfRule>
    <cfRule type="containsText" dxfId="189" priority="91" stopIfTrue="1" operator="containsText" text="MODERADA">
      <formula>NOT(ISERROR(SEARCH("MODERADA",X115)))</formula>
    </cfRule>
    <cfRule type="containsText" dxfId="188" priority="92" stopIfTrue="1" operator="containsText" text="BAJA">
      <formula>NOT(ISERROR(SEARCH("BAJA",X115)))</formula>
    </cfRule>
  </conditionalFormatting>
  <conditionalFormatting sqref="X145">
    <cfRule type="containsText" dxfId="187" priority="57" stopIfTrue="1" operator="containsText" text="EXTREMA">
      <formula>NOT(ISERROR(SEARCH("EXTREMA",X145)))</formula>
    </cfRule>
    <cfRule type="containsText" dxfId="186" priority="58" stopIfTrue="1" operator="containsText" text="ALTA">
      <formula>NOT(ISERROR(SEARCH("ALTA",X145)))</formula>
    </cfRule>
    <cfRule type="containsText" dxfId="185" priority="59" stopIfTrue="1" operator="containsText" text="MODERADA">
      <formula>NOT(ISERROR(SEARCH("MODERADA",X145)))</formula>
    </cfRule>
    <cfRule type="containsText" dxfId="184" priority="60" stopIfTrue="1" operator="containsText" text="BAJA">
      <formula>NOT(ISERROR(SEARCH("BAJA",X145)))</formula>
    </cfRule>
  </conditionalFormatting>
  <conditionalFormatting sqref="O130">
    <cfRule type="containsText" dxfId="183" priority="77" stopIfTrue="1" operator="containsText" text="BAJA">
      <formula>NOT(ISERROR(SEARCH("BAJA",O130)))</formula>
    </cfRule>
    <cfRule type="containsText" dxfId="182" priority="78" stopIfTrue="1" operator="containsText" text="MODERADA">
      <formula>NOT(ISERROR(SEARCH("MODERADA",O130)))</formula>
    </cfRule>
    <cfRule type="containsText" dxfId="181" priority="79" stopIfTrue="1" operator="containsText" text="ALTA">
      <formula>NOT(ISERROR(SEARCH("ALTA",O130)))</formula>
    </cfRule>
    <cfRule type="containsText" dxfId="180" priority="80" stopIfTrue="1" operator="containsText" text="EXTREMA">
      <formula>NOT(ISERROR(SEARCH("EXTREMA",O130)))</formula>
    </cfRule>
  </conditionalFormatting>
  <conditionalFormatting sqref="X130">
    <cfRule type="containsText" dxfId="179" priority="73" stopIfTrue="1" operator="containsText" text="EXTREMA">
      <formula>NOT(ISERROR(SEARCH("EXTREMA",X130)))</formula>
    </cfRule>
    <cfRule type="containsText" dxfId="178" priority="74" stopIfTrue="1" operator="containsText" text="ALTA">
      <formula>NOT(ISERROR(SEARCH("ALTA",X130)))</formula>
    </cfRule>
    <cfRule type="containsText" dxfId="177" priority="75" stopIfTrue="1" operator="containsText" text="MODERADA">
      <formula>NOT(ISERROR(SEARCH("MODERADA",X130)))</formula>
    </cfRule>
    <cfRule type="containsText" dxfId="176" priority="76" stopIfTrue="1" operator="containsText" text="BAJA">
      <formula>NOT(ISERROR(SEARCH("BAJA",X130)))</formula>
    </cfRule>
  </conditionalFormatting>
  <conditionalFormatting sqref="O135">
    <cfRule type="containsText" dxfId="175" priority="69" stopIfTrue="1" operator="containsText" text="BAJA">
      <formula>NOT(ISERROR(SEARCH("BAJA",O135)))</formula>
    </cfRule>
    <cfRule type="containsText" dxfId="174" priority="70" stopIfTrue="1" operator="containsText" text="MODERADA">
      <formula>NOT(ISERROR(SEARCH("MODERADA",O135)))</formula>
    </cfRule>
    <cfRule type="containsText" dxfId="173" priority="71" stopIfTrue="1" operator="containsText" text="ALTA">
      <formula>NOT(ISERROR(SEARCH("ALTA",O135)))</formula>
    </cfRule>
    <cfRule type="containsText" dxfId="172" priority="72" stopIfTrue="1" operator="containsText" text="EXTREMA">
      <formula>NOT(ISERROR(SEARCH("EXTREMA",O135)))</formula>
    </cfRule>
  </conditionalFormatting>
  <conditionalFormatting sqref="X140">
    <cfRule type="containsText" dxfId="171" priority="61" stopIfTrue="1" operator="containsText" text="EXTREMA">
      <formula>NOT(ISERROR(SEARCH("EXTREMA",X140)))</formula>
    </cfRule>
    <cfRule type="containsText" dxfId="170" priority="62" stopIfTrue="1" operator="containsText" text="ALTA">
      <formula>NOT(ISERROR(SEARCH("ALTA",X140)))</formula>
    </cfRule>
    <cfRule type="containsText" dxfId="169" priority="63" stopIfTrue="1" operator="containsText" text="MODERADA">
      <formula>NOT(ISERROR(SEARCH("MODERADA",X140)))</formula>
    </cfRule>
    <cfRule type="containsText" dxfId="168" priority="64" stopIfTrue="1" operator="containsText" text="BAJA">
      <formula>NOT(ISERROR(SEARCH("BAJA",X140)))</formula>
    </cfRule>
  </conditionalFormatting>
  <conditionalFormatting sqref="X150">
    <cfRule type="containsText" dxfId="167" priority="37" stopIfTrue="1" operator="containsText" text="EXTREMA">
      <formula>NOT(ISERROR(SEARCH("EXTREMA",X150)))</formula>
    </cfRule>
    <cfRule type="containsText" dxfId="166" priority="38" stopIfTrue="1" operator="containsText" text="ALTA">
      <formula>NOT(ISERROR(SEARCH("ALTA",X150)))</formula>
    </cfRule>
    <cfRule type="containsText" dxfId="165" priority="39" stopIfTrue="1" operator="containsText" text="MODERADA">
      <formula>NOT(ISERROR(SEARCH("MODERADA",X150)))</formula>
    </cfRule>
    <cfRule type="containsText" dxfId="164" priority="40" stopIfTrue="1" operator="containsText" text="BAJA">
      <formula>NOT(ISERROR(SEARCH("BAJA",X150)))</formula>
    </cfRule>
  </conditionalFormatting>
  <conditionalFormatting sqref="N150">
    <cfRule type="containsText" dxfId="163" priority="45" stopIfTrue="1" operator="containsText" text="BAJA">
      <formula>NOT(ISERROR(SEARCH("BAJA",N150)))</formula>
    </cfRule>
    <cfRule type="containsText" dxfId="162" priority="46" stopIfTrue="1" operator="containsText" text="MODERADA">
      <formula>NOT(ISERROR(SEARCH("MODERADA",N150)))</formula>
    </cfRule>
    <cfRule type="containsText" dxfId="161" priority="47" stopIfTrue="1" operator="containsText" text="ALTA">
      <formula>NOT(ISERROR(SEARCH("ALTA",N150)))</formula>
    </cfRule>
    <cfRule type="containsText" dxfId="160" priority="48" stopIfTrue="1" operator="containsText" text="EXTREMA">
      <formula>NOT(ISERROR(SEARCH("EXTREMA",N150)))</formula>
    </cfRule>
  </conditionalFormatting>
  <conditionalFormatting sqref="O163">
    <cfRule type="containsText" dxfId="159" priority="33" stopIfTrue="1" operator="containsText" text="BAJA">
      <formula>NOT(ISERROR(SEARCH("BAJA",O163)))</formula>
    </cfRule>
    <cfRule type="containsText" dxfId="158" priority="34" stopIfTrue="1" operator="containsText" text="MODERADA">
      <formula>NOT(ISERROR(SEARCH("MODERADA",O163)))</formula>
    </cfRule>
    <cfRule type="containsText" dxfId="157" priority="35" stopIfTrue="1" operator="containsText" text="ALTA">
      <formula>NOT(ISERROR(SEARCH("ALTA",O163)))</formula>
    </cfRule>
    <cfRule type="containsText" dxfId="156" priority="36" stopIfTrue="1" operator="containsText" text="EXTREMA">
      <formula>NOT(ISERROR(SEARCH("EXTREMA",O163)))</formula>
    </cfRule>
  </conditionalFormatting>
  <conditionalFormatting sqref="O202">
    <cfRule type="containsText" dxfId="155" priority="29" stopIfTrue="1" operator="containsText" text="BAJA">
      <formula>NOT(ISERROR(SEARCH("BAJA",O202)))</formula>
    </cfRule>
    <cfRule type="containsText" dxfId="154" priority="30" stopIfTrue="1" operator="containsText" text="MODERADA">
      <formula>NOT(ISERROR(SEARCH("MODERADA",O202)))</formula>
    </cfRule>
    <cfRule type="containsText" dxfId="153" priority="31" stopIfTrue="1" operator="containsText" text="ALTA">
      <formula>NOT(ISERROR(SEARCH("ALTA",O202)))</formula>
    </cfRule>
    <cfRule type="containsText" dxfId="152" priority="32" stopIfTrue="1" operator="containsText" text="EXTREMA">
      <formula>NOT(ISERROR(SEARCH("EXTREMA",O202)))</formula>
    </cfRule>
  </conditionalFormatting>
  <conditionalFormatting sqref="O260">
    <cfRule type="containsText" dxfId="151" priority="25" stopIfTrue="1" operator="containsText" text="BAJA">
      <formula>NOT(ISERROR(SEARCH("BAJA",O260)))</formula>
    </cfRule>
    <cfRule type="containsText" dxfId="150" priority="26" stopIfTrue="1" operator="containsText" text="MODERADA">
      <formula>NOT(ISERROR(SEARCH("MODERADA",O260)))</formula>
    </cfRule>
    <cfRule type="containsText" dxfId="149" priority="27" stopIfTrue="1" operator="containsText" text="ALTA">
      <formula>NOT(ISERROR(SEARCH("ALTA",O260)))</formula>
    </cfRule>
    <cfRule type="containsText" dxfId="148" priority="28" stopIfTrue="1" operator="containsText" text="EXTREMA">
      <formula>NOT(ISERROR(SEARCH("EXTREMA",O260)))</formula>
    </cfRule>
  </conditionalFormatting>
  <conditionalFormatting sqref="X259">
    <cfRule type="containsText" dxfId="147" priority="17" stopIfTrue="1" operator="containsText" text="EXTREMA">
      <formula>NOT(ISERROR(SEARCH("EXTREMA",X259)))</formula>
    </cfRule>
    <cfRule type="containsText" dxfId="146" priority="18" stopIfTrue="1" operator="containsText" text="ALTA">
      <formula>NOT(ISERROR(SEARCH("ALTA",X259)))</formula>
    </cfRule>
    <cfRule type="containsText" dxfId="145" priority="19" stopIfTrue="1" operator="containsText" text="MODERADA">
      <formula>NOT(ISERROR(SEARCH("MODERADA",X259)))</formula>
    </cfRule>
    <cfRule type="containsText" dxfId="144" priority="20" stopIfTrue="1" operator="containsText" text="BAJA">
      <formula>NOT(ISERROR(SEARCH("BAJA",X259)))</formula>
    </cfRule>
  </conditionalFormatting>
  <conditionalFormatting sqref="N267">
    <cfRule type="containsText" dxfId="143" priority="13" stopIfTrue="1" operator="containsText" text="BAJA">
      <formula>NOT(ISERROR(SEARCH("BAJA",N267)))</formula>
    </cfRule>
    <cfRule type="containsText" dxfId="142" priority="14" stopIfTrue="1" operator="containsText" text="MODERADA">
      <formula>NOT(ISERROR(SEARCH("MODERADA",N267)))</formula>
    </cfRule>
    <cfRule type="containsText" dxfId="141" priority="15" stopIfTrue="1" operator="containsText" text="ALTA">
      <formula>NOT(ISERROR(SEARCH("ALTA",N267)))</formula>
    </cfRule>
    <cfRule type="containsText" dxfId="140" priority="16" stopIfTrue="1" operator="containsText" text="EXTREMA">
      <formula>NOT(ISERROR(SEARCH("EXTREMA",N267)))</formula>
    </cfRule>
  </conditionalFormatting>
  <conditionalFormatting sqref="O267">
    <cfRule type="containsText" dxfId="139" priority="9" stopIfTrue="1" operator="containsText" text="BAJA">
      <formula>NOT(ISERROR(SEARCH("BAJA",O267)))</formula>
    </cfRule>
    <cfRule type="containsText" dxfId="138" priority="10" stopIfTrue="1" operator="containsText" text="MODERADA">
      <formula>NOT(ISERROR(SEARCH("MODERADA",O267)))</formula>
    </cfRule>
    <cfRule type="containsText" dxfId="137" priority="11" stopIfTrue="1" operator="containsText" text="ALTA">
      <formula>NOT(ISERROR(SEARCH("ALTA",O267)))</formula>
    </cfRule>
    <cfRule type="containsText" dxfId="136" priority="12" stopIfTrue="1" operator="containsText" text="EXTREMA">
      <formula>NOT(ISERROR(SEARCH("EXTREMA",O267)))</formula>
    </cfRule>
  </conditionalFormatting>
  <conditionalFormatting sqref="S267">
    <cfRule type="expression" dxfId="135" priority="5">
      <formula>$S267="EXTREMA"</formula>
    </cfRule>
    <cfRule type="expression" dxfId="134" priority="6">
      <formula>$S267="ALTA"</formula>
    </cfRule>
    <cfRule type="expression" dxfId="133" priority="7">
      <formula>$S267="MODERADA"</formula>
    </cfRule>
    <cfRule type="expression" dxfId="132" priority="8">
      <formula>$S267="BAJA"</formula>
    </cfRule>
  </conditionalFormatting>
  <conditionalFormatting sqref="X267">
    <cfRule type="containsText" dxfId="131" priority="1" stopIfTrue="1" operator="containsText" text="EXTREMA">
      <formula>NOT(ISERROR(SEARCH("EXTREMA",X267)))</formula>
    </cfRule>
    <cfRule type="containsText" dxfId="130" priority="2" stopIfTrue="1" operator="containsText" text="ALTA">
      <formula>NOT(ISERROR(SEARCH("ALTA",X267)))</formula>
    </cfRule>
    <cfRule type="containsText" dxfId="129" priority="3" stopIfTrue="1" operator="containsText" text="MODERADA">
      <formula>NOT(ISERROR(SEARCH("MODERADA",X267)))</formula>
    </cfRule>
    <cfRule type="containsText" dxfId="128" priority="4" stopIfTrue="1" operator="containsText" text="BAJA">
      <formula>NOT(ISERROR(SEARCH("BAJA",X267)))</formula>
    </cfRule>
  </conditionalFormatting>
  <dataValidations count="18">
    <dataValidation type="list" allowBlank="1" showInputMessage="1" showErrorMessage="1" sqref="B3:B4 A3:A5 A1:B1 I1:M1 E207 P75 P80 P85 P90 P95">
      <formula1>#REF!</formula1>
    </dataValidation>
    <dataValidation type="list" allowBlank="1" showInputMessage="1" showErrorMessage="1" sqref="R16:R167 R174:R222 J174:J264 R228:R264 J16:J168 R267 J267">
      <formula1>$J$2:$J$4</formula1>
    </dataValidation>
    <dataValidation type="list" allowBlank="1" showInputMessage="1" showErrorMessage="1" sqref="E202:E203 E176 E60:E62 E65:E66 E70:E71 E140 E55:E56 E120 E125 E130 E135 E259:E260 E33 E155:E156 E45:E46 E50:E51 E115 E264:E265 E184 E189 E215:E216 E223 E228 E233 E238 E243 E248 E254 E100 E105 E110 E75:E76 E80:E82 E85:E87 E90 E95 E145 E194 E112 E165 E168 E211:E212 E150:E152 E19 E180 E92 E98 E102 E107 E163 E174 E30:E31 E24 E21:E22 E16:E17 E178 E182 E187 E192 E197:E198 E219 E267:E268">
      <formula1>$AT$16:$AT$20</formula1>
    </dataValidation>
    <dataValidation type="list" allowBlank="1" showInputMessage="1" showErrorMessage="1" sqref="D254:D262 D21:D23 D45 D61 D70 D145 D55:D56 D264:D265 D115 D192 D178 D168 D158 D155 D223 D16:D18 D50 D202 D174 D238:D241 D243:D252 D95 D184 D219 D163 D170 D267">
      <formula1>$AX$16:$AX$21</formula1>
    </dataValidation>
    <dataValidation type="list" allowBlank="1" showInputMessage="1" showErrorMessage="1" sqref="A219:A227 A55 A16:A26 A202 A178 A163 A155 A115 A35 A45">
      <formula1>$BD$16:$BD$29</formula1>
    </dataValidation>
    <dataValidation type="list" allowBlank="1" showInputMessage="1" showErrorMessage="1" sqref="AP19:AP20">
      <formula1>$P$16</formula1>
    </dataValidation>
    <dataValidation type="list" allowBlank="1" showInputMessage="1" showErrorMessage="1" sqref="P16:P17 P21:P22 P30 P264 P60 P65 P55 P140 P115 P120 P125 P130 P135 P150 P163 P145 P197 P178 P182 P187 P192 P219 P45 P202 P211 P223 P215 P228 P233 P238 P243 P248 P254 P110 P100 P105 P174 P155 P168 P207 P70 P259 P267">
      <formula1>$AR$22:$AR$23</formula1>
    </dataValidation>
    <dataValidation type="list" allowBlank="1" showInputMessage="1" showErrorMessage="1" sqref="Q178:Q222 I16:I34 I45:I104 I115:I119 I155:I168 I178:I222 I228:I264 Q228:Q264 Q16:Q167 Q267 I267">
      <formula1>$BB$6:$BB$10</formula1>
    </dataValidation>
    <dataValidation type="list" allowBlank="1" showInputMessage="1" showErrorMessage="1" sqref="BO7 AR6:AR10 N16:N26 N30:N34 N155:N168 N40:N104 N178:N222 N228:N264 N115:N119 N267">
      <formula1>$AR$7:$AR$10</formula1>
    </dataValidation>
    <dataValidation type="list" allowBlank="1" showInputMessage="1" showErrorMessage="1" sqref="AO17:AO19">
      <formula1>$AP$7:$AP$9</formula1>
    </dataValidation>
    <dataValidation type="list" allowBlank="1" showInputMessage="1" showErrorMessage="1" sqref="E26:E29 E158:E160 E35:E43">
      <formula1>$AT$16:$AT$19</formula1>
    </dataValidation>
    <dataValidation type="list" allowBlank="1" showInputMessage="1" showErrorMessage="1" sqref="P26 P35 P158 P40">
      <formula1>$AR$21:$AR$22</formula1>
    </dataValidation>
    <dataValidation type="list" allowBlank="1" showInputMessage="1" showErrorMessage="1" sqref="D30 D75 D40 D35 D26:D27">
      <formula1>$AX$16:$AX$20</formula1>
    </dataValidation>
    <dataValidation type="list" allowBlank="1" showInputMessage="1" showErrorMessage="1" sqref="Q174:Q177 I223:I227 I105:I114 I35:I44 I174:I177 I120:I150">
      <formula1>$I$2:$I$6</formula1>
    </dataValidation>
    <dataValidation type="list" allowBlank="1" showInputMessage="1" showErrorMessage="1" sqref="P50">
      <formula1>$N$3:$N$5</formula1>
    </dataValidation>
    <dataValidation type="list" allowBlank="1" showInputMessage="1" showErrorMessage="1" sqref="S155:S163 S168:S172 S174 S178:S211 S215 S219:S264 S16:S150 X170 S267">
      <formula1>$AP$7:$AP$10</formula1>
    </dataValidation>
    <dataValidation type="list" allowBlank="1" showInputMessage="1" showErrorMessage="1" sqref="D228:D230 D233:D236">
      <formula1>$AZ$18:$AZ$23</formula1>
    </dataValidation>
    <dataValidation type="list" allowBlank="1" showInputMessage="1" showErrorMessage="1" sqref="A259">
      <formula1>$BD$16:$BD$30</formula1>
    </dataValidation>
  </dataValidations>
  <hyperlinks>
    <hyperlink ref="D12:H12" location="'DEFINICIÓN RIESGOS CORRUPCIÓN'!A1" display="IDENTIFICACIÓN DEL RIESGO"/>
    <hyperlink ref="J15" location="'DETERMINACIÓN DEL IMPACTO'!A1" display="IMPACTO"/>
    <hyperlink ref="I15" location="'DETERMINACIÓN DE LA PROBABILIDA'!A1" display="PROBABILIDAD"/>
    <hyperlink ref="Q15" location="'EVALUACIÓN DE LOS CONTROLES  '!A1" display="PROBABILIDAD"/>
    <hyperlink ref="R15" location="'EVALUACIÓN DE LOS CONTROLES  '!A1" display="IMPACTO"/>
  </hyperlinks>
  <printOptions horizontalCentered="1"/>
  <pageMargins left="0.23622047244094491" right="0.23622047244094491" top="0.74803149606299213" bottom="0.74803149606299213" header="0.31496062992125984" footer="0.31496062992125984"/>
  <pageSetup paperSize="9" scale="3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sheetViews>
  <sheetFormatPr baseColWidth="10" defaultRowHeight="15" x14ac:dyDescent="0.25"/>
  <cols>
    <col min="1" max="1" width="21" customWidth="1"/>
    <col min="2" max="2" width="18" customWidth="1"/>
    <col min="3" max="3" width="14.5703125" customWidth="1"/>
    <col min="4" max="4" width="28.85546875" customWidth="1"/>
    <col min="5" max="5" width="19" customWidth="1"/>
  </cols>
  <sheetData>
    <row r="1" spans="1:5" ht="15.75" thickBot="1" x14ac:dyDescent="0.3"/>
    <row r="2" spans="1:5" x14ac:dyDescent="0.25">
      <c r="A2" s="1523" t="s">
        <v>197</v>
      </c>
      <c r="B2" s="1524"/>
      <c r="C2" s="1524"/>
      <c r="D2" s="1524"/>
      <c r="E2" s="1525"/>
    </row>
    <row r="3" spans="1:5" ht="15.75" thickBot="1" x14ac:dyDescent="0.3">
      <c r="A3" s="106" t="s">
        <v>198</v>
      </c>
      <c r="B3" s="107" t="s">
        <v>199</v>
      </c>
      <c r="C3" s="107" t="s">
        <v>200</v>
      </c>
      <c r="D3" s="107" t="s">
        <v>201</v>
      </c>
      <c r="E3" s="108" t="s">
        <v>202</v>
      </c>
    </row>
    <row r="4" spans="1:5" x14ac:dyDescent="0.25">
      <c r="A4" s="495" t="s">
        <v>203</v>
      </c>
      <c r="B4" s="496" t="s">
        <v>14</v>
      </c>
      <c r="C4" s="496" t="s">
        <v>14</v>
      </c>
      <c r="D4" s="496" t="s">
        <v>14</v>
      </c>
      <c r="E4" s="497" t="s">
        <v>14</v>
      </c>
    </row>
    <row r="5" spans="1:5" x14ac:dyDescent="0.25">
      <c r="A5" s="109" t="s">
        <v>793</v>
      </c>
      <c r="B5" s="493" t="s">
        <v>14</v>
      </c>
      <c r="C5" s="493" t="s">
        <v>14</v>
      </c>
      <c r="D5" s="493" t="s">
        <v>14</v>
      </c>
      <c r="E5" s="494" t="s">
        <v>14</v>
      </c>
    </row>
    <row r="6" spans="1:5" x14ac:dyDescent="0.25">
      <c r="A6" s="109" t="s">
        <v>794</v>
      </c>
      <c r="B6" s="493" t="s">
        <v>14</v>
      </c>
      <c r="C6" s="493" t="s">
        <v>14</v>
      </c>
      <c r="D6" s="493" t="s">
        <v>14</v>
      </c>
      <c r="E6" s="494" t="s">
        <v>14</v>
      </c>
    </row>
    <row r="7" spans="1:5" x14ac:dyDescent="0.25">
      <c r="A7" s="109" t="s">
        <v>795</v>
      </c>
      <c r="B7" s="493" t="s">
        <v>14</v>
      </c>
      <c r="C7" s="493" t="s">
        <v>14</v>
      </c>
      <c r="D7" s="493" t="s">
        <v>14</v>
      </c>
      <c r="E7" s="494" t="s">
        <v>14</v>
      </c>
    </row>
    <row r="8" spans="1:5" x14ac:dyDescent="0.25">
      <c r="A8" s="109" t="s">
        <v>796</v>
      </c>
      <c r="B8" s="493" t="s">
        <v>14</v>
      </c>
      <c r="C8" s="493" t="s">
        <v>14</v>
      </c>
      <c r="D8" s="493" t="s">
        <v>14</v>
      </c>
      <c r="E8" s="494" t="s">
        <v>14</v>
      </c>
    </row>
    <row r="9" spans="1:5" x14ac:dyDescent="0.25">
      <c r="A9" s="109" t="s">
        <v>797</v>
      </c>
      <c r="B9" s="493" t="s">
        <v>14</v>
      </c>
      <c r="C9" s="493" t="s">
        <v>14</v>
      </c>
      <c r="D9" s="493" t="s">
        <v>14</v>
      </c>
      <c r="E9" s="494" t="s">
        <v>14</v>
      </c>
    </row>
    <row r="10" spans="1:5" x14ac:dyDescent="0.25">
      <c r="A10" s="109" t="s">
        <v>798</v>
      </c>
      <c r="B10" s="493" t="s">
        <v>14</v>
      </c>
      <c r="C10" s="493" t="s">
        <v>14</v>
      </c>
      <c r="D10" s="493" t="s">
        <v>14</v>
      </c>
      <c r="E10" s="494" t="s">
        <v>14</v>
      </c>
    </row>
    <row r="11" spans="1:5" x14ac:dyDescent="0.25">
      <c r="A11" s="109" t="s">
        <v>799</v>
      </c>
      <c r="B11" s="493" t="s">
        <v>14</v>
      </c>
      <c r="C11" s="493" t="s">
        <v>14</v>
      </c>
      <c r="D11" s="493" t="s">
        <v>14</v>
      </c>
      <c r="E11" s="494" t="s">
        <v>14</v>
      </c>
    </row>
    <row r="12" spans="1:5" x14ac:dyDescent="0.25">
      <c r="A12" s="109" t="s">
        <v>800</v>
      </c>
      <c r="B12" s="493" t="s">
        <v>14</v>
      </c>
      <c r="C12" s="493" t="s">
        <v>14</v>
      </c>
      <c r="D12" s="493" t="s">
        <v>14</v>
      </c>
      <c r="E12" s="494" t="s">
        <v>14</v>
      </c>
    </row>
    <row r="13" spans="1:5" x14ac:dyDescent="0.25">
      <c r="A13" s="109" t="s">
        <v>801</v>
      </c>
      <c r="B13" s="493" t="s">
        <v>14</v>
      </c>
      <c r="C13" s="493" t="s">
        <v>14</v>
      </c>
      <c r="D13" s="493" t="s">
        <v>14</v>
      </c>
      <c r="E13" s="494" t="s">
        <v>14</v>
      </c>
    </row>
    <row r="14" spans="1:5" x14ac:dyDescent="0.25">
      <c r="A14" s="109" t="s">
        <v>802</v>
      </c>
      <c r="B14" s="493" t="s">
        <v>14</v>
      </c>
      <c r="C14" s="493" t="s">
        <v>14</v>
      </c>
      <c r="D14" s="493" t="s">
        <v>14</v>
      </c>
      <c r="E14" s="494" t="s">
        <v>14</v>
      </c>
    </row>
    <row r="15" spans="1:5" x14ac:dyDescent="0.25">
      <c r="A15" s="109" t="s">
        <v>803</v>
      </c>
      <c r="B15" s="493" t="s">
        <v>14</v>
      </c>
      <c r="C15" s="493" t="s">
        <v>14</v>
      </c>
      <c r="D15" s="493" t="s">
        <v>14</v>
      </c>
      <c r="E15" s="494" t="s">
        <v>14</v>
      </c>
    </row>
    <row r="16" spans="1:5" x14ac:dyDescent="0.25">
      <c r="A16" s="109" t="s">
        <v>804</v>
      </c>
      <c r="B16" s="493" t="s">
        <v>14</v>
      </c>
      <c r="C16" s="493" t="s">
        <v>14</v>
      </c>
      <c r="D16" s="493" t="s">
        <v>14</v>
      </c>
      <c r="E16" s="494" t="s">
        <v>14</v>
      </c>
    </row>
    <row r="17" spans="1:5" x14ac:dyDescent="0.25">
      <c r="A17" s="109" t="s">
        <v>805</v>
      </c>
      <c r="B17" s="493" t="s">
        <v>14</v>
      </c>
      <c r="C17" s="493" t="s">
        <v>14</v>
      </c>
      <c r="D17" s="493" t="s">
        <v>14</v>
      </c>
      <c r="E17" s="494" t="s">
        <v>14</v>
      </c>
    </row>
    <row r="18" spans="1:5" x14ac:dyDescent="0.25">
      <c r="A18" s="109" t="s">
        <v>806</v>
      </c>
      <c r="B18" s="493" t="s">
        <v>14</v>
      </c>
      <c r="C18" s="493" t="s">
        <v>14</v>
      </c>
      <c r="D18" s="493" t="s">
        <v>14</v>
      </c>
      <c r="E18" s="494" t="s">
        <v>14</v>
      </c>
    </row>
    <row r="19" spans="1:5" x14ac:dyDescent="0.25">
      <c r="A19" s="109" t="s">
        <v>807</v>
      </c>
      <c r="B19" s="493" t="s">
        <v>14</v>
      </c>
      <c r="C19" s="493" t="s">
        <v>14</v>
      </c>
      <c r="D19" s="493" t="s">
        <v>14</v>
      </c>
      <c r="E19" s="494" t="s">
        <v>14</v>
      </c>
    </row>
    <row r="20" spans="1:5" x14ac:dyDescent="0.25">
      <c r="A20" s="109" t="s">
        <v>808</v>
      </c>
      <c r="B20" s="493" t="s">
        <v>14</v>
      </c>
      <c r="C20" s="493" t="s">
        <v>14</v>
      </c>
      <c r="D20" s="493" t="s">
        <v>14</v>
      </c>
      <c r="E20" s="494" t="s">
        <v>14</v>
      </c>
    </row>
    <row r="21" spans="1:5" x14ac:dyDescent="0.25">
      <c r="A21" s="109" t="s">
        <v>809</v>
      </c>
      <c r="B21" s="493" t="s">
        <v>14</v>
      </c>
      <c r="C21" s="493" t="s">
        <v>14</v>
      </c>
      <c r="D21" s="493" t="s">
        <v>14</v>
      </c>
      <c r="E21" s="494" t="s">
        <v>14</v>
      </c>
    </row>
    <row r="22" spans="1:5" x14ac:dyDescent="0.25">
      <c r="A22" s="109" t="s">
        <v>810</v>
      </c>
      <c r="B22" s="493" t="s">
        <v>14</v>
      </c>
      <c r="C22" s="493" t="s">
        <v>14</v>
      </c>
      <c r="D22" s="493" t="s">
        <v>14</v>
      </c>
      <c r="E22" s="494" t="s">
        <v>14</v>
      </c>
    </row>
    <row r="23" spans="1:5" x14ac:dyDescent="0.25">
      <c r="A23" s="109" t="s">
        <v>811</v>
      </c>
      <c r="B23" s="493" t="s">
        <v>14</v>
      </c>
      <c r="C23" s="493" t="s">
        <v>14</v>
      </c>
      <c r="D23" s="493" t="s">
        <v>14</v>
      </c>
      <c r="E23" s="494" t="s">
        <v>14</v>
      </c>
    </row>
    <row r="24" spans="1:5" x14ac:dyDescent="0.25">
      <c r="A24" s="109" t="s">
        <v>812</v>
      </c>
      <c r="B24" s="493" t="s">
        <v>14</v>
      </c>
      <c r="C24" s="493" t="s">
        <v>14</v>
      </c>
      <c r="D24" s="493" t="s">
        <v>14</v>
      </c>
      <c r="E24" s="494" t="s">
        <v>14</v>
      </c>
    </row>
    <row r="25" spans="1:5" x14ac:dyDescent="0.25">
      <c r="A25" s="109" t="s">
        <v>813</v>
      </c>
      <c r="B25" s="493" t="s">
        <v>14</v>
      </c>
      <c r="C25" s="493" t="s">
        <v>14</v>
      </c>
      <c r="D25" s="493" t="s">
        <v>14</v>
      </c>
      <c r="E25" s="494" t="s">
        <v>14</v>
      </c>
    </row>
    <row r="26" spans="1:5" x14ac:dyDescent="0.25">
      <c r="A26" s="109" t="s">
        <v>814</v>
      </c>
      <c r="B26" s="493" t="s">
        <v>14</v>
      </c>
      <c r="C26" s="493" t="s">
        <v>14</v>
      </c>
      <c r="D26" s="493" t="s">
        <v>14</v>
      </c>
      <c r="E26" s="494" t="s">
        <v>14</v>
      </c>
    </row>
    <row r="27" spans="1:5" x14ac:dyDescent="0.25">
      <c r="A27" s="109" t="s">
        <v>815</v>
      </c>
      <c r="B27" s="493" t="s">
        <v>14</v>
      </c>
      <c r="C27" s="493" t="s">
        <v>14</v>
      </c>
      <c r="D27" s="493" t="s">
        <v>14</v>
      </c>
      <c r="E27" s="494" t="s">
        <v>14</v>
      </c>
    </row>
    <row r="28" spans="1:5" x14ac:dyDescent="0.25">
      <c r="A28" s="109" t="s">
        <v>816</v>
      </c>
      <c r="B28" s="493" t="s">
        <v>14</v>
      </c>
      <c r="C28" s="493" t="s">
        <v>14</v>
      </c>
      <c r="D28" s="493" t="s">
        <v>14</v>
      </c>
      <c r="E28" s="494" t="s">
        <v>14</v>
      </c>
    </row>
    <row r="29" spans="1:5" x14ac:dyDescent="0.25">
      <c r="A29" s="109" t="s">
        <v>817</v>
      </c>
      <c r="B29" s="493" t="s">
        <v>14</v>
      </c>
      <c r="C29" s="493" t="s">
        <v>14</v>
      </c>
      <c r="D29" s="493" t="s">
        <v>14</v>
      </c>
      <c r="E29" s="494" t="s">
        <v>14</v>
      </c>
    </row>
    <row r="30" spans="1:5" x14ac:dyDescent="0.25">
      <c r="A30" s="109" t="s">
        <v>818</v>
      </c>
      <c r="B30" s="493" t="s">
        <v>14</v>
      </c>
      <c r="C30" s="493" t="s">
        <v>14</v>
      </c>
      <c r="D30" s="493" t="s">
        <v>14</v>
      </c>
      <c r="E30" s="494" t="s">
        <v>14</v>
      </c>
    </row>
    <row r="31" spans="1:5" x14ac:dyDescent="0.25">
      <c r="A31" s="109" t="s">
        <v>819</v>
      </c>
      <c r="B31" s="493" t="s">
        <v>14</v>
      </c>
      <c r="C31" s="493" t="s">
        <v>14</v>
      </c>
      <c r="D31" s="493" t="s">
        <v>14</v>
      </c>
      <c r="E31" s="494" t="s">
        <v>14</v>
      </c>
    </row>
    <row r="32" spans="1:5" x14ac:dyDescent="0.25">
      <c r="A32" s="109" t="s">
        <v>820</v>
      </c>
      <c r="B32" s="493" t="s">
        <v>14</v>
      </c>
      <c r="C32" s="493" t="s">
        <v>14</v>
      </c>
      <c r="D32" s="493" t="s">
        <v>14</v>
      </c>
      <c r="E32" s="494" t="s">
        <v>14</v>
      </c>
    </row>
    <row r="33" spans="1:5" x14ac:dyDescent="0.25">
      <c r="A33" s="109" t="s">
        <v>821</v>
      </c>
      <c r="B33" s="493" t="s">
        <v>14</v>
      </c>
      <c r="C33" s="493" t="s">
        <v>14</v>
      </c>
      <c r="D33" s="493" t="s">
        <v>14</v>
      </c>
      <c r="E33" s="494" t="s">
        <v>14</v>
      </c>
    </row>
    <row r="34" spans="1:5" x14ac:dyDescent="0.25">
      <c r="A34" s="109" t="s">
        <v>822</v>
      </c>
      <c r="B34" s="493" t="s">
        <v>14</v>
      </c>
      <c r="C34" s="493" t="s">
        <v>14</v>
      </c>
      <c r="D34" s="493" t="s">
        <v>14</v>
      </c>
      <c r="E34" s="494" t="s">
        <v>14</v>
      </c>
    </row>
    <row r="35" spans="1:5" x14ac:dyDescent="0.25">
      <c r="A35" s="109" t="s">
        <v>823</v>
      </c>
      <c r="B35" s="493" t="s">
        <v>14</v>
      </c>
      <c r="C35" s="493" t="s">
        <v>14</v>
      </c>
      <c r="D35" s="493" t="s">
        <v>14</v>
      </c>
      <c r="E35" s="494" t="s">
        <v>14</v>
      </c>
    </row>
    <row r="36" spans="1:5" x14ac:dyDescent="0.25">
      <c r="A36" s="109" t="s">
        <v>824</v>
      </c>
      <c r="B36" s="493" t="s">
        <v>14</v>
      </c>
      <c r="C36" s="493" t="s">
        <v>14</v>
      </c>
      <c r="D36" s="493" t="s">
        <v>14</v>
      </c>
      <c r="E36" s="494" t="s">
        <v>14</v>
      </c>
    </row>
    <row r="37" spans="1:5" x14ac:dyDescent="0.25">
      <c r="A37" s="109" t="s">
        <v>825</v>
      </c>
      <c r="B37" s="493" t="s">
        <v>14</v>
      </c>
      <c r="C37" s="493" t="s">
        <v>14</v>
      </c>
      <c r="D37" s="493" t="s">
        <v>14</v>
      </c>
      <c r="E37" s="494" t="s">
        <v>14</v>
      </c>
    </row>
    <row r="38" spans="1:5" x14ac:dyDescent="0.25">
      <c r="A38" s="109" t="s">
        <v>826</v>
      </c>
      <c r="B38" s="493" t="s">
        <v>14</v>
      </c>
      <c r="C38" s="493" t="s">
        <v>14</v>
      </c>
      <c r="D38" s="493" t="s">
        <v>14</v>
      </c>
      <c r="E38" s="494" t="s">
        <v>14</v>
      </c>
    </row>
    <row r="39" spans="1:5" x14ac:dyDescent="0.25">
      <c r="A39" s="109" t="s">
        <v>827</v>
      </c>
      <c r="B39" s="493" t="s">
        <v>14</v>
      </c>
      <c r="C39" s="493" t="s">
        <v>14</v>
      </c>
      <c r="D39" s="493" t="s">
        <v>14</v>
      </c>
      <c r="E39" s="494" t="s">
        <v>14</v>
      </c>
    </row>
    <row r="40" spans="1:5" x14ac:dyDescent="0.25">
      <c r="A40" s="109" t="s">
        <v>828</v>
      </c>
      <c r="B40" s="493" t="s">
        <v>14</v>
      </c>
      <c r="C40" s="493" t="s">
        <v>14</v>
      </c>
      <c r="D40" s="493" t="s">
        <v>14</v>
      </c>
      <c r="E40" s="494" t="s">
        <v>14</v>
      </c>
    </row>
    <row r="41" spans="1:5" x14ac:dyDescent="0.25">
      <c r="A41" s="109" t="s">
        <v>829</v>
      </c>
      <c r="B41" s="493" t="s">
        <v>14</v>
      </c>
      <c r="C41" s="493" t="s">
        <v>14</v>
      </c>
      <c r="D41" s="493" t="s">
        <v>14</v>
      </c>
      <c r="E41" s="494" t="s">
        <v>14</v>
      </c>
    </row>
    <row r="42" spans="1:5" x14ac:dyDescent="0.25">
      <c r="A42" s="109" t="s">
        <v>830</v>
      </c>
      <c r="B42" s="493" t="s">
        <v>14</v>
      </c>
      <c r="C42" s="493" t="s">
        <v>14</v>
      </c>
      <c r="D42" s="493" t="s">
        <v>14</v>
      </c>
      <c r="E42" s="494" t="s">
        <v>14</v>
      </c>
    </row>
    <row r="43" spans="1:5" x14ac:dyDescent="0.25">
      <c r="A43" s="109" t="s">
        <v>831</v>
      </c>
      <c r="B43" s="493" t="s">
        <v>14</v>
      </c>
      <c r="C43" s="493" t="s">
        <v>14</v>
      </c>
      <c r="D43" s="493" t="s">
        <v>14</v>
      </c>
      <c r="E43" s="494" t="s">
        <v>14</v>
      </c>
    </row>
    <row r="44" spans="1:5" x14ac:dyDescent="0.25">
      <c r="A44" s="109" t="s">
        <v>832</v>
      </c>
      <c r="B44" s="493" t="s">
        <v>14</v>
      </c>
      <c r="C44" s="493" t="s">
        <v>14</v>
      </c>
      <c r="D44" s="493" t="s">
        <v>14</v>
      </c>
      <c r="E44" s="494" t="s">
        <v>14</v>
      </c>
    </row>
    <row r="45" spans="1:5" x14ac:dyDescent="0.25">
      <c r="A45" s="109" t="s">
        <v>833</v>
      </c>
      <c r="B45" s="493" t="s">
        <v>14</v>
      </c>
      <c r="C45" s="493" t="s">
        <v>14</v>
      </c>
      <c r="D45" s="493" t="s">
        <v>14</v>
      </c>
      <c r="E45" s="494" t="s">
        <v>14</v>
      </c>
    </row>
    <row r="46" spans="1:5" x14ac:dyDescent="0.25">
      <c r="A46" s="109" t="s">
        <v>834</v>
      </c>
      <c r="B46" s="493" t="s">
        <v>14</v>
      </c>
      <c r="C46" s="493" t="s">
        <v>14</v>
      </c>
      <c r="D46" s="493" t="s">
        <v>14</v>
      </c>
      <c r="E46" s="494" t="s">
        <v>14</v>
      </c>
    </row>
    <row r="47" spans="1:5" x14ac:dyDescent="0.25">
      <c r="A47" s="109" t="s">
        <v>835</v>
      </c>
      <c r="B47" s="493" t="s">
        <v>14</v>
      </c>
      <c r="C47" s="493" t="s">
        <v>14</v>
      </c>
      <c r="D47" s="493" t="s">
        <v>14</v>
      </c>
      <c r="E47" s="494" t="s">
        <v>14</v>
      </c>
    </row>
    <row r="48" spans="1:5" x14ac:dyDescent="0.25">
      <c r="A48" s="109" t="s">
        <v>836</v>
      </c>
      <c r="B48" s="493" t="s">
        <v>14</v>
      </c>
      <c r="C48" s="493" t="s">
        <v>14</v>
      </c>
      <c r="D48" s="493" t="s">
        <v>14</v>
      </c>
      <c r="E48" s="494" t="s">
        <v>14</v>
      </c>
    </row>
    <row r="49" spans="1:5" x14ac:dyDescent="0.25">
      <c r="A49" s="109" t="s">
        <v>837</v>
      </c>
      <c r="B49" s="493" t="s">
        <v>14</v>
      </c>
      <c r="C49" s="493" t="s">
        <v>14</v>
      </c>
      <c r="D49" s="493" t="s">
        <v>14</v>
      </c>
      <c r="E49" s="494" t="s">
        <v>14</v>
      </c>
    </row>
    <row r="50" spans="1:5" x14ac:dyDescent="0.25">
      <c r="A50" s="109" t="s">
        <v>838</v>
      </c>
      <c r="B50" s="493" t="s">
        <v>14</v>
      </c>
      <c r="C50" s="493" t="s">
        <v>14</v>
      </c>
      <c r="D50" s="493" t="s">
        <v>14</v>
      </c>
      <c r="E50" s="494" t="s">
        <v>14</v>
      </c>
    </row>
    <row r="51" spans="1:5" x14ac:dyDescent="0.25">
      <c r="A51" s="109" t="s">
        <v>839</v>
      </c>
      <c r="B51" s="493" t="s">
        <v>14</v>
      </c>
      <c r="C51" s="493" t="s">
        <v>14</v>
      </c>
      <c r="D51" s="493" t="s">
        <v>14</v>
      </c>
      <c r="E51" s="494" t="s">
        <v>14</v>
      </c>
    </row>
    <row r="52" spans="1:5" x14ac:dyDescent="0.25">
      <c r="A52" s="109" t="s">
        <v>840</v>
      </c>
      <c r="B52" s="493" t="s">
        <v>14</v>
      </c>
      <c r="C52" s="493" t="s">
        <v>14</v>
      </c>
      <c r="D52" s="493" t="s">
        <v>14</v>
      </c>
      <c r="E52" s="494" t="s">
        <v>14</v>
      </c>
    </row>
    <row r="53" spans="1:5" x14ac:dyDescent="0.25">
      <c r="A53" s="109" t="s">
        <v>841</v>
      </c>
      <c r="B53" s="493" t="s">
        <v>14</v>
      </c>
      <c r="C53" s="493" t="s">
        <v>14</v>
      </c>
      <c r="D53" s="493" t="s">
        <v>14</v>
      </c>
      <c r="E53" s="494" t="s">
        <v>14</v>
      </c>
    </row>
    <row r="54" spans="1:5" x14ac:dyDescent="0.25">
      <c r="A54" s="109" t="s">
        <v>842</v>
      </c>
      <c r="B54" s="493" t="s">
        <v>14</v>
      </c>
      <c r="C54" s="493" t="s">
        <v>14</v>
      </c>
      <c r="D54" s="493" t="s">
        <v>14</v>
      </c>
      <c r="E54" s="494" t="s">
        <v>14</v>
      </c>
    </row>
    <row r="55" spans="1:5" x14ac:dyDescent="0.25">
      <c r="A55" s="109" t="s">
        <v>957</v>
      </c>
      <c r="B55" s="493" t="s">
        <v>14</v>
      </c>
      <c r="C55" s="493" t="s">
        <v>14</v>
      </c>
      <c r="D55" s="493" t="s">
        <v>14</v>
      </c>
      <c r="E55" s="494" t="s">
        <v>14</v>
      </c>
    </row>
    <row r="56" spans="1:5" ht="15.75" thickBot="1" x14ac:dyDescent="0.3">
      <c r="A56" s="498" t="s">
        <v>973</v>
      </c>
      <c r="B56" s="499" t="s">
        <v>14</v>
      </c>
      <c r="C56" s="499" t="s">
        <v>14</v>
      </c>
      <c r="D56" s="499" t="s">
        <v>14</v>
      </c>
      <c r="E56" s="500" t="s">
        <v>14</v>
      </c>
    </row>
    <row r="57" spans="1:5" ht="15.75" thickBot="1" x14ac:dyDescent="0.3"/>
    <row r="58" spans="1:5" ht="16.5" thickBot="1" x14ac:dyDescent="0.3">
      <c r="A58" s="1526" t="s">
        <v>204</v>
      </c>
      <c r="B58" s="1527"/>
      <c r="C58" s="1527"/>
      <c r="D58" s="1527"/>
      <c r="E58" s="1528"/>
    </row>
    <row r="70" spans="3:3" x14ac:dyDescent="0.25">
      <c r="C70" s="110"/>
    </row>
  </sheetData>
  <mergeCells count="2">
    <mergeCell ref="A2:E2"/>
    <mergeCell ref="A58:E5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CCFFFF"/>
  </sheetPr>
  <dimension ref="B1:E19"/>
  <sheetViews>
    <sheetView zoomScale="120" zoomScaleNormal="120" zoomScaleSheetLayoutView="100" workbookViewId="0">
      <selection activeCell="D4" sqref="D4"/>
    </sheetView>
  </sheetViews>
  <sheetFormatPr baseColWidth="10" defaultRowHeight="15" x14ac:dyDescent="0.25"/>
  <cols>
    <col min="1" max="1" width="3.140625" customWidth="1"/>
    <col min="2" max="2" width="6.7109375" customWidth="1"/>
    <col min="3" max="3" width="16.5703125" customWidth="1"/>
    <col min="4" max="4" width="62.140625" customWidth="1"/>
    <col min="5" max="5" width="49.42578125" customWidth="1"/>
    <col min="6" max="6" width="3.140625" customWidth="1"/>
  </cols>
  <sheetData>
    <row r="1" spans="2:5" s="5" customFormat="1" ht="16.5" customHeight="1" thickBot="1" x14ac:dyDescent="0.3"/>
    <row r="2" spans="2:5" s="5" customFormat="1" ht="19.5" thickBot="1" x14ac:dyDescent="0.35">
      <c r="B2" s="1530" t="s">
        <v>41</v>
      </c>
      <c r="C2" s="1531"/>
      <c r="D2" s="1531"/>
      <c r="E2" s="1532"/>
    </row>
    <row r="3" spans="2:5" s="5" customFormat="1" ht="24" customHeight="1" thickBot="1" x14ac:dyDescent="0.3">
      <c r="B3" s="20" t="s">
        <v>19</v>
      </c>
      <c r="C3" s="20" t="s">
        <v>20</v>
      </c>
      <c r="D3" s="20" t="s">
        <v>34</v>
      </c>
      <c r="E3" s="20" t="s">
        <v>22</v>
      </c>
    </row>
    <row r="4" spans="2:5" s="5" customFormat="1" ht="26.25" customHeight="1" x14ac:dyDescent="0.25">
      <c r="B4" s="29">
        <v>1</v>
      </c>
      <c r="C4" s="38" t="s">
        <v>74</v>
      </c>
      <c r="D4" s="35" t="s">
        <v>40</v>
      </c>
      <c r="E4" s="32" t="s">
        <v>76</v>
      </c>
    </row>
    <row r="5" spans="2:5" s="5" customFormat="1" ht="13.5" customHeight="1" x14ac:dyDescent="0.25">
      <c r="B5" s="30">
        <v>2</v>
      </c>
      <c r="C5" s="39" t="s">
        <v>23</v>
      </c>
      <c r="D5" s="36" t="s">
        <v>75</v>
      </c>
      <c r="E5" s="33" t="s">
        <v>78</v>
      </c>
    </row>
    <row r="6" spans="2:5" s="5" customFormat="1" ht="12" customHeight="1" x14ac:dyDescent="0.25">
      <c r="B6" s="30">
        <v>3</v>
      </c>
      <c r="C6" s="39" t="s">
        <v>24</v>
      </c>
      <c r="D6" s="36" t="s">
        <v>77</v>
      </c>
      <c r="E6" s="33" t="s">
        <v>79</v>
      </c>
    </row>
    <row r="7" spans="2:5" s="5" customFormat="1" ht="13.5" customHeight="1" x14ac:dyDescent="0.25">
      <c r="B7" s="30">
        <v>4</v>
      </c>
      <c r="C7" s="39" t="s">
        <v>25</v>
      </c>
      <c r="D7" s="36" t="s">
        <v>80</v>
      </c>
      <c r="E7" s="33" t="s">
        <v>81</v>
      </c>
    </row>
    <row r="8" spans="2:5" s="5" customFormat="1" ht="12.75" customHeight="1" thickBot="1" x14ac:dyDescent="0.3">
      <c r="B8" s="31">
        <v>5</v>
      </c>
      <c r="C8" s="40" t="s">
        <v>26</v>
      </c>
      <c r="D8" s="37" t="s">
        <v>82</v>
      </c>
      <c r="E8" s="34" t="s">
        <v>83</v>
      </c>
    </row>
    <row r="9" spans="2:5" s="5" customFormat="1" ht="30.75" customHeight="1" x14ac:dyDescent="0.25"/>
    <row r="10" spans="2:5" s="5" customFormat="1" x14ac:dyDescent="0.25">
      <c r="B10" s="1529"/>
      <c r="C10" s="1529"/>
      <c r="D10" s="1529"/>
      <c r="E10" s="1529"/>
    </row>
    <row r="11" spans="2:5" s="5" customFormat="1" x14ac:dyDescent="0.25">
      <c r="B11" s="1529"/>
      <c r="C11" s="1529"/>
      <c r="D11" s="1529"/>
      <c r="E11" s="1529"/>
    </row>
    <row r="12" spans="2:5" s="5" customFormat="1" x14ac:dyDescent="0.25">
      <c r="B12" s="1529"/>
      <c r="C12" s="1529"/>
      <c r="D12" s="1529"/>
      <c r="E12" s="1529"/>
    </row>
    <row r="13" spans="2:5" s="5" customFormat="1" x14ac:dyDescent="0.25">
      <c r="D13" s="95"/>
    </row>
    <row r="14" spans="2:5" s="5" customFormat="1" x14ac:dyDescent="0.25"/>
    <row r="15" spans="2:5" s="5" customFormat="1" x14ac:dyDescent="0.25"/>
    <row r="16" spans="2:5" s="5" customFormat="1" x14ac:dyDescent="0.25"/>
    <row r="17" s="5" customFormat="1" x14ac:dyDescent="0.25"/>
    <row r="18" s="5" customFormat="1" x14ac:dyDescent="0.25"/>
    <row r="19" s="5" customFormat="1" x14ac:dyDescent="0.25"/>
  </sheetData>
  <mergeCells count="2">
    <mergeCell ref="B10:E12"/>
    <mergeCell ref="B2:E2"/>
  </mergeCells>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X144"/>
  <sheetViews>
    <sheetView topLeftCell="B3" zoomScaleNormal="100" zoomScaleSheetLayoutView="100" workbookViewId="0"/>
  </sheetViews>
  <sheetFormatPr baseColWidth="10" defaultRowHeight="15" x14ac:dyDescent="0.25"/>
  <cols>
    <col min="1" max="1" width="0" hidden="1" customWidth="1"/>
    <col min="2" max="2" width="18" bestFit="1" customWidth="1"/>
    <col min="3" max="3" width="16.28515625" customWidth="1"/>
    <col min="4" max="5" width="14.7109375" customWidth="1"/>
    <col min="6" max="6" width="17.42578125" customWidth="1"/>
    <col min="7" max="7" width="6.5703125" style="5" customWidth="1"/>
    <col min="8" max="8" width="8.7109375" style="5" customWidth="1"/>
    <col min="9" max="9" width="9.140625" style="5" customWidth="1"/>
    <col min="10" max="10" width="9.28515625" style="5" customWidth="1"/>
    <col min="11" max="11" width="9.42578125" style="5" customWidth="1"/>
    <col min="12" max="24" width="11.42578125" style="5"/>
  </cols>
  <sheetData>
    <row r="1" spans="1:12" hidden="1" x14ac:dyDescent="0.25">
      <c r="B1" s="5"/>
      <c r="C1" s="5"/>
      <c r="D1" s="5"/>
      <c r="E1" s="5"/>
      <c r="F1" s="5"/>
    </row>
    <row r="2" spans="1:12" hidden="1" x14ac:dyDescent="0.25">
      <c r="B2" s="5"/>
      <c r="C2" s="5"/>
      <c r="D2" s="5"/>
      <c r="E2" s="5"/>
      <c r="F2" s="5"/>
    </row>
    <row r="3" spans="1:12" ht="15" customHeight="1" x14ac:dyDescent="0.25">
      <c r="A3" s="5"/>
      <c r="B3" s="1539" t="s">
        <v>62</v>
      </c>
      <c r="C3" s="1540"/>
      <c r="D3" s="1540"/>
      <c r="E3" s="1540"/>
      <c r="F3" s="1540"/>
      <c r="G3" s="1540"/>
      <c r="H3" s="1540"/>
      <c r="I3" s="1540"/>
      <c r="J3" s="1540"/>
      <c r="K3" s="1540"/>
      <c r="L3" s="1540"/>
    </row>
    <row r="4" spans="1:12" x14ac:dyDescent="0.25">
      <c r="A4" s="5"/>
      <c r="B4" s="1539"/>
      <c r="C4" s="1540"/>
      <c r="D4" s="1540"/>
      <c r="E4" s="1540"/>
      <c r="F4" s="1540"/>
      <c r="G4" s="1540"/>
      <c r="H4" s="1540"/>
      <c r="I4" s="1540"/>
      <c r="J4" s="1540"/>
      <c r="K4" s="1540"/>
      <c r="L4" s="1540"/>
    </row>
    <row r="5" spans="1:12" x14ac:dyDescent="0.25">
      <c r="A5" s="5"/>
      <c r="B5" s="6"/>
      <c r="C5" s="6"/>
      <c r="D5" s="6"/>
      <c r="E5" s="7"/>
      <c r="F5" s="7"/>
    </row>
    <row r="6" spans="1:12" ht="18" customHeight="1" x14ac:dyDescent="0.25">
      <c r="A6" s="5"/>
      <c r="B6" s="1541" t="s">
        <v>46</v>
      </c>
      <c r="C6" s="1542"/>
      <c r="D6" s="1542"/>
      <c r="E6" s="1542"/>
      <c r="F6" s="1543"/>
    </row>
    <row r="7" spans="1:12" ht="25.5" customHeight="1" x14ac:dyDescent="0.25">
      <c r="A7" s="5"/>
      <c r="B7" s="17" t="s">
        <v>3</v>
      </c>
      <c r="C7" s="2" t="s">
        <v>48</v>
      </c>
      <c r="D7" s="1544" t="s">
        <v>49</v>
      </c>
      <c r="E7" s="1545"/>
      <c r="F7" s="1546"/>
    </row>
    <row r="8" spans="1:12" ht="25.5" customHeight="1" x14ac:dyDescent="0.25">
      <c r="A8" s="5"/>
      <c r="B8" s="17"/>
      <c r="C8" s="2"/>
      <c r="D8" s="2" t="s">
        <v>113</v>
      </c>
      <c r="E8" s="2" t="s">
        <v>114</v>
      </c>
      <c r="F8" s="2" t="s">
        <v>115</v>
      </c>
    </row>
    <row r="9" spans="1:12" ht="21.75" customHeight="1" x14ac:dyDescent="0.25">
      <c r="B9" s="17"/>
      <c r="C9" s="1" t="s">
        <v>8</v>
      </c>
      <c r="D9" s="1">
        <v>1</v>
      </c>
      <c r="E9" s="1">
        <v>2</v>
      </c>
      <c r="F9" s="1">
        <v>3</v>
      </c>
    </row>
    <row r="10" spans="1:12" ht="39" customHeight="1" x14ac:dyDescent="0.25">
      <c r="A10" s="1">
        <v>1</v>
      </c>
      <c r="B10" s="70" t="s">
        <v>30</v>
      </c>
      <c r="C10" s="71">
        <v>5</v>
      </c>
      <c r="D10" s="98" t="s">
        <v>51</v>
      </c>
      <c r="E10" s="72" t="s">
        <v>58</v>
      </c>
      <c r="F10" s="73" t="s">
        <v>61</v>
      </c>
      <c r="I10" s="1547" t="s">
        <v>18</v>
      </c>
      <c r="J10" s="1547"/>
      <c r="K10" s="1547"/>
    </row>
    <row r="11" spans="1:12" ht="39" customHeight="1" x14ac:dyDescent="0.25">
      <c r="A11" s="1">
        <v>2</v>
      </c>
      <c r="B11" s="70" t="s">
        <v>13</v>
      </c>
      <c r="C11" s="71">
        <v>4</v>
      </c>
      <c r="D11" s="98" t="s">
        <v>52</v>
      </c>
      <c r="E11" s="72" t="s">
        <v>56</v>
      </c>
      <c r="F11" s="73" t="s">
        <v>60</v>
      </c>
      <c r="I11" s="1537" t="s">
        <v>17</v>
      </c>
      <c r="J11" s="1537"/>
      <c r="K11" s="1537"/>
    </row>
    <row r="12" spans="1:12" ht="39" customHeight="1" x14ac:dyDescent="0.25">
      <c r="A12" s="1">
        <v>3</v>
      </c>
      <c r="B12" s="70" t="s">
        <v>29</v>
      </c>
      <c r="C12" s="71">
        <v>3</v>
      </c>
      <c r="D12" s="98" t="s">
        <v>53</v>
      </c>
      <c r="E12" s="72" t="s">
        <v>57</v>
      </c>
      <c r="F12" s="73" t="s">
        <v>59</v>
      </c>
      <c r="I12" s="1538" t="s">
        <v>16</v>
      </c>
      <c r="J12" s="1538"/>
      <c r="K12" s="1538"/>
    </row>
    <row r="13" spans="1:12" ht="39" customHeight="1" x14ac:dyDescent="0.25">
      <c r="A13" s="1">
        <v>4</v>
      </c>
      <c r="B13" s="70" t="s">
        <v>12</v>
      </c>
      <c r="C13" s="71">
        <v>2</v>
      </c>
      <c r="D13" s="100" t="s">
        <v>54</v>
      </c>
      <c r="E13" s="98" t="s">
        <v>52</v>
      </c>
      <c r="F13" s="72" t="s">
        <v>56</v>
      </c>
      <c r="I13" s="1548" t="s">
        <v>15</v>
      </c>
      <c r="J13" s="1548"/>
      <c r="K13" s="1548"/>
    </row>
    <row r="14" spans="1:12" ht="39" customHeight="1" thickBot="1" x14ac:dyDescent="0.3">
      <c r="A14" s="1">
        <v>5</v>
      </c>
      <c r="B14" s="70" t="s">
        <v>47</v>
      </c>
      <c r="C14" s="71">
        <v>1</v>
      </c>
      <c r="D14" s="99" t="s">
        <v>55</v>
      </c>
      <c r="E14" s="100" t="s">
        <v>54</v>
      </c>
      <c r="F14" s="98" t="s">
        <v>52</v>
      </c>
    </row>
    <row r="15" spans="1:12" ht="21" customHeight="1" thickBot="1" x14ac:dyDescent="0.35">
      <c r="A15" s="5"/>
      <c r="B15" s="1533" t="s">
        <v>4</v>
      </c>
      <c r="C15" s="1534"/>
      <c r="D15" s="50" t="s">
        <v>7</v>
      </c>
      <c r="E15" s="51" t="s">
        <v>27</v>
      </c>
      <c r="F15" s="52" t="s">
        <v>50</v>
      </c>
    </row>
    <row r="16" spans="1:12" ht="15" customHeight="1" thickBot="1" x14ac:dyDescent="0.3">
      <c r="A16" s="5"/>
      <c r="B16" s="1535" t="s">
        <v>48</v>
      </c>
      <c r="C16" s="1536"/>
      <c r="D16" s="47">
        <v>5</v>
      </c>
      <c r="E16" s="48">
        <v>10</v>
      </c>
      <c r="F16" s="49">
        <v>20</v>
      </c>
    </row>
    <row r="17" spans="1:6" ht="15" customHeight="1" x14ac:dyDescent="0.25">
      <c r="A17" s="5"/>
      <c r="B17" s="46"/>
      <c r="C17" s="46"/>
      <c r="D17" s="46"/>
      <c r="E17" s="46"/>
      <c r="F17" s="46"/>
    </row>
    <row r="18" spans="1:6" x14ac:dyDescent="0.25">
      <c r="A18" s="5"/>
      <c r="B18" s="5"/>
      <c r="C18" s="5"/>
      <c r="D18" s="5"/>
      <c r="E18" s="5"/>
      <c r="F18" s="5"/>
    </row>
    <row r="19" spans="1:6" s="5" customFormat="1" x14ac:dyDescent="0.25"/>
    <row r="20" spans="1:6" s="5" customFormat="1" x14ac:dyDescent="0.25"/>
    <row r="21" spans="1:6" s="5" customFormat="1" x14ac:dyDescent="0.25"/>
    <row r="22" spans="1:6" s="5" customFormat="1" x14ac:dyDescent="0.25"/>
    <row r="23" spans="1:6" s="5" customFormat="1" x14ac:dyDescent="0.25"/>
    <row r="24" spans="1:6" s="5" customFormat="1" x14ac:dyDescent="0.25"/>
    <row r="25" spans="1:6" s="5" customFormat="1" x14ac:dyDescent="0.25"/>
    <row r="26" spans="1:6" s="5" customFormat="1" x14ac:dyDescent="0.25"/>
    <row r="27" spans="1:6" s="5" customFormat="1" x14ac:dyDescent="0.25">
      <c r="D27" s="23">
        <v>53</v>
      </c>
      <c r="E27" s="23" t="s">
        <v>116</v>
      </c>
    </row>
    <row r="28" spans="1:6" s="5" customFormat="1" x14ac:dyDescent="0.25">
      <c r="D28" s="23">
        <v>43</v>
      </c>
      <c r="E28" s="23" t="s">
        <v>116</v>
      </c>
    </row>
    <row r="29" spans="1:6" s="5" customFormat="1" x14ac:dyDescent="0.25">
      <c r="D29" s="23">
        <v>33</v>
      </c>
      <c r="E29" s="23" t="s">
        <v>116</v>
      </c>
    </row>
    <row r="30" spans="1:6" s="5" customFormat="1" x14ac:dyDescent="0.25">
      <c r="D30" s="103">
        <v>52</v>
      </c>
      <c r="E30" s="74" t="s">
        <v>108</v>
      </c>
    </row>
    <row r="31" spans="1:6" s="5" customFormat="1" x14ac:dyDescent="0.25">
      <c r="D31" s="103">
        <v>42</v>
      </c>
      <c r="E31" s="74" t="s">
        <v>108</v>
      </c>
    </row>
    <row r="32" spans="1:6" s="5" customFormat="1" x14ac:dyDescent="0.25">
      <c r="D32" s="103">
        <v>32</v>
      </c>
      <c r="E32" s="74" t="s">
        <v>108</v>
      </c>
    </row>
    <row r="33" spans="4:5" s="5" customFormat="1" x14ac:dyDescent="0.25">
      <c r="D33" s="103">
        <v>23</v>
      </c>
      <c r="E33" s="74" t="s">
        <v>108</v>
      </c>
    </row>
    <row r="34" spans="4:5" s="5" customFormat="1" x14ac:dyDescent="0.25">
      <c r="D34" s="101">
        <v>51</v>
      </c>
      <c r="E34" s="101" t="s">
        <v>35</v>
      </c>
    </row>
    <row r="35" spans="4:5" s="5" customFormat="1" x14ac:dyDescent="0.25">
      <c r="D35" s="75">
        <v>41</v>
      </c>
      <c r="E35" s="101" t="s">
        <v>35</v>
      </c>
    </row>
    <row r="36" spans="4:5" s="5" customFormat="1" x14ac:dyDescent="0.25">
      <c r="D36" s="75">
        <v>31</v>
      </c>
      <c r="E36" s="101" t="s">
        <v>35</v>
      </c>
    </row>
    <row r="37" spans="4:5" s="5" customFormat="1" x14ac:dyDescent="0.25">
      <c r="D37" s="75">
        <v>22</v>
      </c>
      <c r="E37" s="101" t="s">
        <v>35</v>
      </c>
    </row>
    <row r="38" spans="4:5" s="5" customFormat="1" x14ac:dyDescent="0.25">
      <c r="D38" s="75">
        <v>13</v>
      </c>
      <c r="E38" s="101" t="s">
        <v>35</v>
      </c>
    </row>
    <row r="39" spans="4:5" s="5" customFormat="1" x14ac:dyDescent="0.25">
      <c r="D39" s="102">
        <v>21</v>
      </c>
      <c r="E39" s="102" t="s">
        <v>10</v>
      </c>
    </row>
    <row r="40" spans="4:5" s="5" customFormat="1" x14ac:dyDescent="0.25">
      <c r="D40" s="102">
        <v>11</v>
      </c>
      <c r="E40" s="102" t="s">
        <v>10</v>
      </c>
    </row>
    <row r="41" spans="4:5" s="5" customFormat="1" x14ac:dyDescent="0.25">
      <c r="D41" s="102">
        <v>12</v>
      </c>
      <c r="E41" s="102" t="s">
        <v>10</v>
      </c>
    </row>
    <row r="42" spans="4:5" s="5" customFormat="1" x14ac:dyDescent="0.25"/>
    <row r="43" spans="4:5" s="5" customFormat="1" x14ac:dyDescent="0.25"/>
    <row r="44" spans="4:5" s="5" customFormat="1" x14ac:dyDescent="0.25"/>
    <row r="45" spans="4:5" s="5" customFormat="1" x14ac:dyDescent="0.25"/>
    <row r="46" spans="4:5" s="5" customFormat="1" x14ac:dyDescent="0.25"/>
    <row r="47" spans="4:5" s="5" customFormat="1" x14ac:dyDescent="0.25"/>
    <row r="48" spans="4:5"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pans="1:7" s="5" customFormat="1" x14ac:dyDescent="0.25"/>
    <row r="82" spans="1:7" s="5" customFormat="1" x14ac:dyDescent="0.25"/>
    <row r="83" spans="1:7" s="5" customFormat="1" x14ac:dyDescent="0.25"/>
    <row r="84" spans="1:7" s="5" customFormat="1" x14ac:dyDescent="0.25"/>
    <row r="85" spans="1:7" s="5" customFormat="1" x14ac:dyDescent="0.25"/>
    <row r="86" spans="1:7" s="5" customFormat="1" x14ac:dyDescent="0.25"/>
    <row r="87" spans="1:7" s="5" customFormat="1" x14ac:dyDescent="0.25"/>
    <row r="88" spans="1:7" ht="18" x14ac:dyDescent="0.25">
      <c r="A88" s="5"/>
      <c r="B88" s="5"/>
      <c r="C88" s="3" t="s">
        <v>10</v>
      </c>
      <c r="D88" s="5"/>
      <c r="E88" s="8" t="s">
        <v>5</v>
      </c>
      <c r="F88" s="1550" t="s">
        <v>9</v>
      </c>
      <c r="G88" s="1550"/>
    </row>
    <row r="89" spans="1:7" ht="42.75" customHeight="1" x14ac:dyDescent="0.25">
      <c r="A89" s="5"/>
      <c r="B89" s="5"/>
      <c r="C89" s="3" t="s">
        <v>10</v>
      </c>
      <c r="D89" s="5"/>
      <c r="E89" s="13" t="s">
        <v>10</v>
      </c>
      <c r="F89" s="1549" t="s">
        <v>11</v>
      </c>
      <c r="G89" s="1549"/>
    </row>
    <row r="90" spans="1:7" ht="42.75" customHeight="1" x14ac:dyDescent="0.25">
      <c r="A90" s="5"/>
      <c r="B90" s="5"/>
      <c r="C90" s="3" t="s">
        <v>10</v>
      </c>
      <c r="D90" s="5"/>
      <c r="E90" s="14" t="s">
        <v>35</v>
      </c>
      <c r="F90" s="1549" t="s">
        <v>42</v>
      </c>
      <c r="G90" s="1549"/>
    </row>
    <row r="91" spans="1:7" ht="78" customHeight="1" x14ac:dyDescent="0.25">
      <c r="A91" s="5"/>
      <c r="B91" s="5"/>
      <c r="C91" s="4" t="s">
        <v>35</v>
      </c>
      <c r="D91" s="5"/>
      <c r="E91" s="15" t="s">
        <v>36</v>
      </c>
      <c r="F91" s="1549" t="s">
        <v>43</v>
      </c>
      <c r="G91" s="1549"/>
    </row>
    <row r="92" spans="1:7" ht="75.75" customHeight="1" x14ac:dyDescent="0.25">
      <c r="A92" s="5"/>
      <c r="B92" s="5"/>
      <c r="C92" s="4" t="s">
        <v>35</v>
      </c>
      <c r="D92" s="5"/>
      <c r="E92" s="16" t="s">
        <v>37</v>
      </c>
      <c r="F92" s="1549" t="s">
        <v>43</v>
      </c>
      <c r="G92" s="1549"/>
    </row>
    <row r="93" spans="1:7" x14ac:dyDescent="0.25">
      <c r="A93" s="5"/>
      <c r="B93" s="5"/>
      <c r="C93" s="3" t="s">
        <v>10</v>
      </c>
      <c r="D93" s="5"/>
      <c r="E93" s="5"/>
      <c r="F93" s="5"/>
    </row>
    <row r="94" spans="1:7" x14ac:dyDescent="0.25">
      <c r="A94" s="5"/>
      <c r="B94" s="5"/>
      <c r="C94" s="4" t="s">
        <v>35</v>
      </c>
      <c r="D94" s="5"/>
      <c r="E94" s="12"/>
      <c r="F94" s="12"/>
      <c r="G94" s="12"/>
    </row>
    <row r="95" spans="1:7" ht="15" customHeight="1" x14ac:dyDescent="0.25">
      <c r="A95" s="5"/>
      <c r="B95" s="5"/>
      <c r="C95" s="4" t="s">
        <v>35</v>
      </c>
      <c r="D95" s="5"/>
      <c r="E95" s="11"/>
      <c r="F95" s="11"/>
      <c r="G95" s="11"/>
    </row>
    <row r="96" spans="1:7" x14ac:dyDescent="0.25">
      <c r="A96" s="5"/>
      <c r="B96" s="5"/>
      <c r="C96" s="9" t="s">
        <v>36</v>
      </c>
      <c r="D96" s="5"/>
      <c r="E96" s="11"/>
      <c r="F96" s="11"/>
      <c r="G96" s="11"/>
    </row>
    <row r="97" spans="1:7" ht="15" customHeight="1" x14ac:dyDescent="0.25">
      <c r="A97" s="5"/>
      <c r="B97" s="5">
        <v>42</v>
      </c>
      <c r="C97" s="9" t="s">
        <v>36</v>
      </c>
      <c r="D97" s="5"/>
      <c r="E97" s="11"/>
      <c r="F97" s="11"/>
      <c r="G97" s="11"/>
    </row>
    <row r="98" spans="1:7" x14ac:dyDescent="0.25">
      <c r="A98" s="5"/>
      <c r="B98" s="5"/>
      <c r="C98" s="3" t="s">
        <v>10</v>
      </c>
      <c r="D98" s="5"/>
      <c r="E98" s="11"/>
      <c r="F98" s="11"/>
      <c r="G98" s="11"/>
    </row>
    <row r="99" spans="1:7" x14ac:dyDescent="0.25">
      <c r="A99" s="5"/>
      <c r="B99" s="5"/>
      <c r="C99" s="4" t="s">
        <v>35</v>
      </c>
      <c r="D99" s="5"/>
      <c r="E99" s="12"/>
      <c r="F99" s="12"/>
      <c r="G99" s="12"/>
    </row>
    <row r="100" spans="1:7" x14ac:dyDescent="0.25">
      <c r="A100" s="5"/>
      <c r="B100" s="5"/>
      <c r="C100" s="9" t="s">
        <v>36</v>
      </c>
      <c r="D100" s="5"/>
      <c r="E100" s="12"/>
      <c r="F100" s="12"/>
      <c r="G100" s="12"/>
    </row>
    <row r="101" spans="1:7" x14ac:dyDescent="0.25">
      <c r="A101" s="5"/>
      <c r="B101" s="5"/>
      <c r="C101" s="9" t="s">
        <v>36</v>
      </c>
      <c r="D101" s="5"/>
      <c r="E101" s="12"/>
      <c r="F101" s="12"/>
      <c r="G101" s="12"/>
    </row>
    <row r="102" spans="1:7" x14ac:dyDescent="0.25">
      <c r="A102" s="5"/>
      <c r="B102" s="5"/>
      <c r="C102" s="10" t="s">
        <v>37</v>
      </c>
      <c r="D102" s="5"/>
      <c r="E102" s="12"/>
      <c r="F102" s="12"/>
      <c r="G102" s="12"/>
    </row>
    <row r="103" spans="1:7" x14ac:dyDescent="0.25">
      <c r="A103" s="5"/>
      <c r="B103" s="5"/>
      <c r="C103" s="4" t="s">
        <v>35</v>
      </c>
      <c r="D103" s="5"/>
      <c r="E103" s="12"/>
      <c r="F103" s="12"/>
      <c r="G103" s="12"/>
    </row>
    <row r="104" spans="1:7" ht="15" customHeight="1" x14ac:dyDescent="0.25">
      <c r="A104" s="5"/>
      <c r="B104" s="5"/>
      <c r="C104" s="9" t="s">
        <v>36</v>
      </c>
      <c r="D104" s="5"/>
      <c r="E104" s="11"/>
      <c r="F104" s="11"/>
      <c r="G104" s="11"/>
    </row>
    <row r="105" spans="1:7" x14ac:dyDescent="0.25">
      <c r="A105" s="5"/>
      <c r="B105" s="5"/>
      <c r="C105" s="9" t="s">
        <v>36</v>
      </c>
      <c r="D105" s="5"/>
      <c r="E105" s="11"/>
      <c r="F105" s="11"/>
      <c r="G105" s="11"/>
    </row>
    <row r="106" spans="1:7" ht="15" customHeight="1" x14ac:dyDescent="0.25">
      <c r="A106" s="5"/>
      <c r="B106" s="5"/>
      <c r="C106" s="10" t="s">
        <v>37</v>
      </c>
      <c r="D106" s="5"/>
      <c r="E106" s="11"/>
      <c r="F106" s="11"/>
      <c r="G106" s="11"/>
    </row>
    <row r="107" spans="1:7" x14ac:dyDescent="0.25">
      <c r="A107" s="5"/>
      <c r="B107" s="5"/>
      <c r="C107" s="10" t="s">
        <v>37</v>
      </c>
      <c r="D107" s="5"/>
      <c r="E107" s="11"/>
      <c r="F107" s="11"/>
      <c r="G107" s="11"/>
    </row>
    <row r="108" spans="1:7" x14ac:dyDescent="0.25">
      <c r="A108" s="5"/>
      <c r="B108" s="5"/>
      <c r="C108" s="4" t="s">
        <v>35</v>
      </c>
      <c r="D108" s="5"/>
      <c r="E108" s="12"/>
      <c r="F108" s="12"/>
      <c r="G108" s="12"/>
    </row>
    <row r="109" spans="1:7" x14ac:dyDescent="0.25">
      <c r="A109" s="5"/>
      <c r="B109" s="5"/>
      <c r="C109" s="9" t="s">
        <v>36</v>
      </c>
      <c r="D109" s="5"/>
      <c r="E109" s="12"/>
      <c r="F109" s="12"/>
      <c r="G109" s="12"/>
    </row>
    <row r="110" spans="1:7" x14ac:dyDescent="0.25">
      <c r="A110" s="5"/>
      <c r="B110" s="5"/>
      <c r="C110" s="10" t="s">
        <v>37</v>
      </c>
      <c r="D110" s="5"/>
      <c r="E110" s="12"/>
      <c r="F110" s="12"/>
      <c r="G110" s="12"/>
    </row>
    <row r="111" spans="1:7" x14ac:dyDescent="0.25">
      <c r="A111" s="5"/>
      <c r="B111" s="5"/>
      <c r="C111" s="10" t="s">
        <v>37</v>
      </c>
      <c r="D111" s="5"/>
      <c r="E111" s="12"/>
      <c r="F111" s="12"/>
      <c r="G111" s="12"/>
    </row>
    <row r="112" spans="1:7" x14ac:dyDescent="0.25">
      <c r="A112" s="5"/>
      <c r="B112" s="5"/>
      <c r="C112" s="10" t="s">
        <v>37</v>
      </c>
      <c r="D112" s="5"/>
      <c r="E112" s="5"/>
      <c r="F112" s="5"/>
    </row>
    <row r="113" spans="1:6" x14ac:dyDescent="0.25">
      <c r="A113" s="5"/>
      <c r="B113" s="5"/>
      <c r="D113" s="5"/>
      <c r="E113" s="5"/>
      <c r="F113" s="5"/>
    </row>
    <row r="114" spans="1:6" s="5" customFormat="1" x14ac:dyDescent="0.25"/>
    <row r="115" spans="1:6" s="5" customFormat="1" x14ac:dyDescent="0.25"/>
    <row r="116" spans="1:6" s="5" customFormat="1" x14ac:dyDescent="0.25"/>
    <row r="117" spans="1:6" s="5" customFormat="1" x14ac:dyDescent="0.25"/>
    <row r="118" spans="1:6" s="5" customFormat="1" x14ac:dyDescent="0.25"/>
    <row r="119" spans="1:6" s="5" customFormat="1" x14ac:dyDescent="0.25"/>
    <row r="120" spans="1:6" s="5" customFormat="1" x14ac:dyDescent="0.25"/>
    <row r="121" spans="1:6" s="5" customFormat="1" x14ac:dyDescent="0.25"/>
    <row r="122" spans="1:6" s="5" customFormat="1" x14ac:dyDescent="0.25"/>
    <row r="123" spans="1:6" s="5" customFormat="1" x14ac:dyDescent="0.25"/>
    <row r="124" spans="1:6" s="5" customFormat="1" x14ac:dyDescent="0.25"/>
    <row r="125" spans="1:6" s="5" customFormat="1" x14ac:dyDescent="0.25"/>
    <row r="126" spans="1:6" s="5" customFormat="1" x14ac:dyDescent="0.25"/>
    <row r="127" spans="1:6" s="5" customFormat="1" x14ac:dyDescent="0.25"/>
    <row r="128" spans="1:6"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sheetData>
  <mergeCells count="14">
    <mergeCell ref="F92:G92"/>
    <mergeCell ref="F88:G88"/>
    <mergeCell ref="F89:G89"/>
    <mergeCell ref="F90:G90"/>
    <mergeCell ref="F91:G91"/>
    <mergeCell ref="B15:C15"/>
    <mergeCell ref="B16:C16"/>
    <mergeCell ref="I11:K11"/>
    <mergeCell ref="I12:K12"/>
    <mergeCell ref="B3:L4"/>
    <mergeCell ref="B6:F6"/>
    <mergeCell ref="D7:F7"/>
    <mergeCell ref="I10:K10"/>
    <mergeCell ref="I13:K13"/>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F39"/>
  <sheetViews>
    <sheetView topLeftCell="CG2" zoomScale="80" zoomScaleNormal="80" workbookViewId="0">
      <selection activeCell="DG19" sqref="DG19"/>
    </sheetView>
  </sheetViews>
  <sheetFormatPr baseColWidth="10" defaultRowHeight="15" x14ac:dyDescent="0.25"/>
  <cols>
    <col min="1" max="1" width="7.28515625" customWidth="1"/>
    <col min="2" max="2" width="29.7109375" customWidth="1"/>
    <col min="3" max="3" width="26.7109375" customWidth="1"/>
    <col min="4" max="4" width="15.85546875" customWidth="1"/>
    <col min="5" max="5" width="6" customWidth="1"/>
    <col min="6" max="6" width="5.5703125" customWidth="1"/>
    <col min="7" max="7" width="5.85546875" customWidth="1"/>
    <col min="8" max="8" width="5.42578125" customWidth="1"/>
    <col min="9" max="9" width="6" customWidth="1"/>
    <col min="10" max="10" width="6.140625" customWidth="1"/>
    <col min="11" max="12" width="6" customWidth="1"/>
    <col min="13" max="13" width="5.42578125" customWidth="1"/>
    <col min="14" max="15" width="5.7109375" customWidth="1"/>
    <col min="16" max="16" width="5.5703125" customWidth="1"/>
    <col min="17" max="17" width="5.85546875" customWidth="1"/>
    <col min="18" max="19" width="5.5703125" customWidth="1"/>
    <col min="20" max="20" width="5.85546875" customWidth="1"/>
    <col min="21" max="22" width="5.7109375" customWidth="1"/>
    <col min="23" max="23" width="6.28515625" customWidth="1"/>
    <col min="24" max="24" width="6" customWidth="1"/>
    <col min="25" max="25" width="5.85546875" customWidth="1"/>
    <col min="26" max="26" width="5.5703125" customWidth="1"/>
    <col min="27" max="27" width="5.7109375" customWidth="1"/>
    <col min="28" max="28" width="6.7109375" customWidth="1"/>
    <col min="29" max="29" width="6.28515625" customWidth="1"/>
    <col min="30" max="30" width="6" customWidth="1"/>
    <col min="31" max="32" width="6.28515625" customWidth="1"/>
    <col min="33" max="33" width="6" customWidth="1"/>
    <col min="34" max="34" width="5.7109375" customWidth="1"/>
    <col min="35" max="35" width="6.140625" customWidth="1"/>
    <col min="36" max="36" width="5.7109375" customWidth="1"/>
    <col min="37" max="37" width="5.28515625" customWidth="1"/>
    <col min="38" max="38" width="6.85546875" customWidth="1"/>
    <col min="39" max="39" width="6.7109375" customWidth="1"/>
    <col min="40" max="40" width="5.42578125" customWidth="1"/>
    <col min="41" max="41" width="6" customWidth="1"/>
    <col min="42" max="42" width="5.7109375" customWidth="1"/>
    <col min="43" max="43" width="5.140625" customWidth="1"/>
    <col min="44" max="44" width="6.28515625" customWidth="1"/>
    <col min="45" max="45" width="6.42578125" customWidth="1"/>
    <col min="46" max="46" width="5.85546875" customWidth="1"/>
    <col min="47" max="47" width="5.28515625" customWidth="1"/>
    <col min="48" max="48" width="6.5703125" customWidth="1"/>
    <col min="49" max="49" width="5.85546875" customWidth="1"/>
    <col min="50" max="51" width="5.7109375" customWidth="1"/>
    <col min="52" max="52" width="7.140625" customWidth="1"/>
    <col min="53" max="53" width="5.5703125" customWidth="1"/>
    <col min="54" max="54" width="6.42578125" customWidth="1"/>
    <col min="55" max="55" width="5.5703125" customWidth="1"/>
    <col min="56" max="56" width="6.5703125" customWidth="1"/>
    <col min="57" max="57" width="5.7109375" customWidth="1"/>
    <col min="58" max="59" width="7" customWidth="1"/>
    <col min="60" max="60" width="6.42578125" customWidth="1"/>
    <col min="61" max="61" width="6.5703125" customWidth="1"/>
    <col min="62" max="62" width="5.42578125" customWidth="1"/>
    <col min="63" max="63" width="5.7109375" customWidth="1"/>
    <col min="64" max="64" width="6" customWidth="1"/>
    <col min="65" max="65" width="5.42578125" customWidth="1"/>
    <col min="66" max="66" width="6.5703125" customWidth="1"/>
    <col min="67" max="67" width="6" customWidth="1"/>
    <col min="68" max="68" width="6.42578125" customWidth="1"/>
    <col min="69" max="69" width="6" customWidth="1"/>
    <col min="70" max="70" width="6.7109375" customWidth="1"/>
    <col min="71" max="71" width="6" customWidth="1"/>
    <col min="72" max="72" width="6.85546875" customWidth="1"/>
    <col min="73" max="73" width="6.140625" customWidth="1"/>
    <col min="74" max="74" width="6.5703125" customWidth="1"/>
    <col min="75" max="76" width="5.85546875" customWidth="1"/>
    <col min="77" max="77" width="6.28515625" customWidth="1"/>
    <col min="78" max="78" width="6.42578125" customWidth="1"/>
    <col min="79" max="79" width="5.85546875" customWidth="1"/>
    <col min="80" max="80" width="6" customWidth="1"/>
    <col min="81" max="81" width="6.28515625" customWidth="1"/>
    <col min="82" max="82" width="6.5703125" customWidth="1"/>
    <col min="83" max="83" width="7" customWidth="1"/>
    <col min="84" max="84" width="6.42578125" customWidth="1"/>
    <col min="85" max="85" width="6" customWidth="1"/>
    <col min="86" max="86" width="7.140625" customWidth="1"/>
    <col min="87" max="87" width="6.28515625" customWidth="1"/>
    <col min="88" max="88" width="6.5703125" customWidth="1"/>
    <col min="89" max="91" width="5.85546875" customWidth="1"/>
    <col min="92" max="92" width="6.42578125" customWidth="1"/>
    <col min="93" max="93" width="6.28515625" customWidth="1"/>
    <col min="94" max="94" width="6.140625" customWidth="1"/>
    <col min="95" max="95" width="6" customWidth="1"/>
    <col min="96" max="96" width="5.7109375" customWidth="1"/>
    <col min="97" max="97" width="6.42578125" customWidth="1"/>
    <col min="98" max="98" width="6.140625" customWidth="1"/>
    <col min="99" max="99" width="6" customWidth="1"/>
    <col min="100" max="100" width="6.140625" customWidth="1"/>
    <col min="101" max="101" width="6.85546875" customWidth="1"/>
    <col min="102" max="102" width="5.42578125" customWidth="1"/>
    <col min="103" max="104" width="5.85546875" customWidth="1"/>
    <col min="105" max="105" width="6.5703125" customWidth="1"/>
    <col min="106" max="106" width="5.85546875" customWidth="1"/>
    <col min="107" max="107" width="6.28515625" customWidth="1"/>
    <col min="108" max="109" width="5.5703125" customWidth="1"/>
    <col min="110" max="110" width="5.28515625" customWidth="1"/>
  </cols>
  <sheetData>
    <row r="2" spans="1:110" ht="15.75" thickBot="1" x14ac:dyDescent="0.3">
      <c r="A2" s="1589" t="s">
        <v>103</v>
      </c>
      <c r="B2" s="1590"/>
      <c r="C2" s="1590"/>
      <c r="D2" s="1590"/>
      <c r="E2" s="1590"/>
      <c r="F2" s="1590"/>
      <c r="G2" s="1590"/>
      <c r="H2" s="1590"/>
      <c r="I2" s="1590"/>
      <c r="J2" s="1590"/>
      <c r="K2" s="1590"/>
      <c r="L2" s="1590"/>
      <c r="M2" s="1590"/>
      <c r="N2" s="1590"/>
      <c r="O2" s="1590"/>
      <c r="P2" s="1590"/>
      <c r="Q2" s="1590"/>
      <c r="R2" s="1590"/>
      <c r="S2" s="1590"/>
      <c r="T2" s="1590"/>
      <c r="U2" s="1590"/>
      <c r="V2" s="1590"/>
      <c r="W2" s="1590"/>
      <c r="X2" s="1590"/>
      <c r="Y2" s="1590"/>
      <c r="Z2" s="1590"/>
      <c r="AA2" s="1590"/>
      <c r="AB2" s="1590"/>
      <c r="AC2" s="1590"/>
      <c r="AD2" s="1590"/>
      <c r="AE2" s="1590"/>
      <c r="AF2" s="1590"/>
      <c r="AG2" s="1590"/>
      <c r="AH2" s="1590"/>
      <c r="AI2" s="1590"/>
      <c r="AJ2" s="1590"/>
      <c r="AK2" s="1590"/>
      <c r="AL2" s="1590"/>
      <c r="AM2" s="1590"/>
      <c r="AN2" s="1590"/>
      <c r="AO2" s="1590"/>
      <c r="AP2" s="1590"/>
      <c r="AQ2" s="1590"/>
      <c r="AR2" s="1590"/>
      <c r="AS2" s="1590"/>
      <c r="AT2" s="1590"/>
      <c r="AU2" s="1590"/>
      <c r="AV2" s="1590"/>
      <c r="AW2" s="1590"/>
      <c r="AX2" s="1590"/>
      <c r="AY2" s="1590"/>
      <c r="AZ2" s="1590"/>
      <c r="BA2" s="1590"/>
      <c r="BB2" s="1590"/>
      <c r="BC2" s="1590"/>
      <c r="BD2" s="1590"/>
      <c r="BE2" s="1590"/>
      <c r="BF2" s="1590"/>
      <c r="BG2" s="1590"/>
      <c r="BH2" s="1590"/>
      <c r="BI2" s="1590"/>
      <c r="BJ2" s="1590"/>
      <c r="BK2" s="1590"/>
      <c r="BL2" s="1590"/>
      <c r="BM2" s="1590"/>
      <c r="BN2" s="1590"/>
      <c r="BO2" s="1590"/>
      <c r="BP2" s="1590"/>
      <c r="BQ2" s="1590"/>
      <c r="BR2" s="1590"/>
      <c r="BS2" s="1590"/>
      <c r="BT2" s="1590"/>
      <c r="BU2" s="1590"/>
      <c r="BV2" s="1590"/>
      <c r="BW2" s="1590"/>
      <c r="BX2" s="1590"/>
      <c r="BY2" s="1590"/>
      <c r="BZ2" s="1590"/>
      <c r="CA2" s="1590"/>
      <c r="CB2" s="1590"/>
      <c r="CC2" s="1590"/>
      <c r="CD2" s="1590"/>
      <c r="CE2" s="1590"/>
      <c r="CF2" s="1590"/>
      <c r="CG2" s="1590"/>
      <c r="CH2" s="1590"/>
      <c r="CI2" s="1590"/>
      <c r="CJ2" s="1590"/>
      <c r="CK2" s="1590"/>
      <c r="CL2" s="1590"/>
      <c r="CM2" s="1590"/>
      <c r="CN2" s="1590"/>
      <c r="CO2" s="1590"/>
      <c r="CP2" s="1590"/>
      <c r="CQ2" s="1590"/>
      <c r="CR2" s="1590"/>
      <c r="CS2" s="1590"/>
      <c r="CT2" s="1590"/>
      <c r="CU2" s="1590"/>
      <c r="CV2" s="1590"/>
      <c r="CW2" s="1590"/>
      <c r="CX2" s="1590"/>
      <c r="CY2" s="1590"/>
      <c r="CZ2" s="1590"/>
      <c r="DA2" s="1590"/>
      <c r="DB2" s="1590"/>
      <c r="DC2" s="1590"/>
      <c r="DD2" s="1590"/>
      <c r="DE2" s="1590"/>
      <c r="DF2" s="750"/>
    </row>
    <row r="3" spans="1:110" ht="19.5" thickBot="1" x14ac:dyDescent="0.35">
      <c r="E3" s="1576" t="s">
        <v>205</v>
      </c>
      <c r="F3" s="1556"/>
      <c r="G3" s="1555" t="s">
        <v>206</v>
      </c>
      <c r="H3" s="1575"/>
      <c r="I3" s="1576" t="s">
        <v>715</v>
      </c>
      <c r="J3" s="1556"/>
      <c r="K3" s="1555" t="s">
        <v>714</v>
      </c>
      <c r="L3" s="1556"/>
      <c r="M3" s="1555" t="s">
        <v>716</v>
      </c>
      <c r="N3" s="1556"/>
      <c r="O3" s="1555" t="s">
        <v>717</v>
      </c>
      <c r="P3" s="1556"/>
      <c r="Q3" s="1555" t="s">
        <v>718</v>
      </c>
      <c r="R3" s="1556"/>
      <c r="S3" s="1555" t="s">
        <v>719</v>
      </c>
      <c r="T3" s="1556"/>
      <c r="U3" s="1555" t="s">
        <v>720</v>
      </c>
      <c r="V3" s="1556"/>
      <c r="W3" s="1555" t="s">
        <v>721</v>
      </c>
      <c r="X3" s="1556"/>
      <c r="Y3" s="1555" t="s">
        <v>727</v>
      </c>
      <c r="Z3" s="1556"/>
      <c r="AA3" s="1555" t="s">
        <v>728</v>
      </c>
      <c r="AB3" s="1556"/>
      <c r="AC3" s="1555" t="s">
        <v>730</v>
      </c>
      <c r="AD3" s="1556"/>
      <c r="AE3" s="1555" t="s">
        <v>731</v>
      </c>
      <c r="AF3" s="1556"/>
      <c r="AG3" s="1555" t="s">
        <v>736</v>
      </c>
      <c r="AH3" s="1556"/>
      <c r="AI3" s="1555" t="s">
        <v>737</v>
      </c>
      <c r="AJ3" s="1556"/>
      <c r="AK3" s="1555" t="s">
        <v>738</v>
      </c>
      <c r="AL3" s="1556"/>
      <c r="AM3" s="1555" t="s">
        <v>739</v>
      </c>
      <c r="AN3" s="1556"/>
      <c r="AO3" s="1555" t="s">
        <v>740</v>
      </c>
      <c r="AP3" s="1556"/>
      <c r="AQ3" s="1555" t="s">
        <v>741</v>
      </c>
      <c r="AR3" s="1556"/>
      <c r="AS3" s="1555" t="s">
        <v>743</v>
      </c>
      <c r="AT3" s="1556"/>
      <c r="AU3" s="1555" t="s">
        <v>744</v>
      </c>
      <c r="AV3" s="1556"/>
      <c r="AW3" s="1555" t="s">
        <v>745</v>
      </c>
      <c r="AX3" s="1556"/>
      <c r="AY3" s="1555" t="s">
        <v>746</v>
      </c>
      <c r="AZ3" s="1556"/>
      <c r="BA3" s="1555" t="s">
        <v>747</v>
      </c>
      <c r="BB3" s="1556"/>
      <c r="BC3" s="1555" t="s">
        <v>748</v>
      </c>
      <c r="BD3" s="1556"/>
      <c r="BE3" s="1555" t="s">
        <v>749</v>
      </c>
      <c r="BF3" s="1556"/>
      <c r="BG3" s="1559" t="s">
        <v>758</v>
      </c>
      <c r="BH3" s="1560"/>
      <c r="BI3" s="1559" t="s">
        <v>759</v>
      </c>
      <c r="BJ3" s="1560"/>
      <c r="BK3" s="1559" t="s">
        <v>760</v>
      </c>
      <c r="BL3" s="1560"/>
      <c r="BM3" s="1555" t="s">
        <v>761</v>
      </c>
      <c r="BN3" s="1556"/>
      <c r="BO3" s="1555" t="s">
        <v>762</v>
      </c>
      <c r="BP3" s="1556"/>
      <c r="BQ3" s="1555" t="s">
        <v>764</v>
      </c>
      <c r="BR3" s="1556"/>
      <c r="BS3" s="1559" t="s">
        <v>765</v>
      </c>
      <c r="BT3" s="1560"/>
      <c r="BU3" s="1559" t="s">
        <v>766</v>
      </c>
      <c r="BV3" s="1560"/>
      <c r="BW3" s="1559" t="s">
        <v>767</v>
      </c>
      <c r="BX3" s="1560"/>
      <c r="BY3" s="1559" t="s">
        <v>768</v>
      </c>
      <c r="BZ3" s="1560"/>
      <c r="CA3" s="1559" t="s">
        <v>769</v>
      </c>
      <c r="CB3" s="1560"/>
      <c r="CC3" s="1555" t="s">
        <v>770</v>
      </c>
      <c r="CD3" s="1556"/>
      <c r="CE3" s="1555" t="s">
        <v>771</v>
      </c>
      <c r="CF3" s="1556"/>
      <c r="CG3" s="1555" t="s">
        <v>772</v>
      </c>
      <c r="CH3" s="1556"/>
      <c r="CI3" s="1555" t="s">
        <v>775</v>
      </c>
      <c r="CJ3" s="1556"/>
      <c r="CK3" s="1555" t="s">
        <v>776</v>
      </c>
      <c r="CL3" s="1556"/>
      <c r="CM3" s="1555" t="s">
        <v>777</v>
      </c>
      <c r="CN3" s="1556"/>
      <c r="CO3" s="1555" t="s">
        <v>778</v>
      </c>
      <c r="CP3" s="1556"/>
      <c r="CQ3" s="1555" t="s">
        <v>779</v>
      </c>
      <c r="CR3" s="1556"/>
      <c r="CS3" s="1555" t="s">
        <v>780</v>
      </c>
      <c r="CT3" s="1556"/>
      <c r="CU3" s="1555" t="s">
        <v>781</v>
      </c>
      <c r="CV3" s="1556"/>
      <c r="CW3" s="1555" t="s">
        <v>782</v>
      </c>
      <c r="CX3" s="1556"/>
      <c r="CY3" s="1555" t="s">
        <v>789</v>
      </c>
      <c r="CZ3" s="1556"/>
      <c r="DA3" s="1555" t="s">
        <v>790</v>
      </c>
      <c r="DB3" s="1556"/>
      <c r="DC3" s="1555" t="s">
        <v>958</v>
      </c>
      <c r="DD3" s="1556"/>
      <c r="DE3" s="1555" t="s">
        <v>974</v>
      </c>
      <c r="DF3" s="1556"/>
    </row>
    <row r="4" spans="1:110" ht="15" customHeight="1" thickBot="1" x14ac:dyDescent="0.3">
      <c r="A4" s="1577" t="s">
        <v>104</v>
      </c>
      <c r="B4" s="1579" t="s">
        <v>207</v>
      </c>
      <c r="C4" s="1580"/>
      <c r="D4" s="1581"/>
      <c r="E4" s="1557" t="s">
        <v>105</v>
      </c>
      <c r="F4" s="1558"/>
      <c r="G4" s="1557" t="s">
        <v>105</v>
      </c>
      <c r="H4" s="1558"/>
      <c r="I4" s="1557" t="s">
        <v>105</v>
      </c>
      <c r="J4" s="1558"/>
      <c r="K4" s="1557" t="s">
        <v>105</v>
      </c>
      <c r="L4" s="1558"/>
      <c r="M4" s="1557" t="s">
        <v>105</v>
      </c>
      <c r="N4" s="1558"/>
      <c r="O4" s="1557" t="s">
        <v>105</v>
      </c>
      <c r="P4" s="1558"/>
      <c r="Q4" s="1557" t="s">
        <v>105</v>
      </c>
      <c r="R4" s="1558"/>
      <c r="S4" s="1557" t="s">
        <v>105</v>
      </c>
      <c r="T4" s="1558"/>
      <c r="U4" s="1557" t="s">
        <v>105</v>
      </c>
      <c r="V4" s="1558"/>
      <c r="W4" s="1557" t="s">
        <v>105</v>
      </c>
      <c r="X4" s="1558"/>
      <c r="Y4" s="1557" t="s">
        <v>105</v>
      </c>
      <c r="Z4" s="1558"/>
      <c r="AA4" s="1557" t="s">
        <v>105</v>
      </c>
      <c r="AB4" s="1558"/>
      <c r="AC4" s="1557" t="s">
        <v>105</v>
      </c>
      <c r="AD4" s="1558"/>
      <c r="AE4" s="1557" t="s">
        <v>105</v>
      </c>
      <c r="AF4" s="1558"/>
      <c r="AG4" s="1557" t="s">
        <v>105</v>
      </c>
      <c r="AH4" s="1558"/>
      <c r="AI4" s="1557" t="s">
        <v>105</v>
      </c>
      <c r="AJ4" s="1558"/>
      <c r="AK4" s="1557" t="s">
        <v>105</v>
      </c>
      <c r="AL4" s="1558"/>
      <c r="AM4" s="1557" t="s">
        <v>105</v>
      </c>
      <c r="AN4" s="1558"/>
      <c r="AO4" s="1557" t="s">
        <v>105</v>
      </c>
      <c r="AP4" s="1558"/>
      <c r="AQ4" s="1557" t="s">
        <v>105</v>
      </c>
      <c r="AR4" s="1558"/>
      <c r="AS4" s="1557" t="s">
        <v>105</v>
      </c>
      <c r="AT4" s="1558"/>
      <c r="AU4" s="1557" t="s">
        <v>105</v>
      </c>
      <c r="AV4" s="1558"/>
      <c r="AW4" s="1557" t="s">
        <v>105</v>
      </c>
      <c r="AX4" s="1558"/>
      <c r="AY4" s="1557" t="s">
        <v>105</v>
      </c>
      <c r="AZ4" s="1558"/>
      <c r="BA4" s="1557" t="s">
        <v>105</v>
      </c>
      <c r="BB4" s="1558"/>
      <c r="BC4" s="1557" t="s">
        <v>105</v>
      </c>
      <c r="BD4" s="1558"/>
      <c r="BE4" s="1557" t="s">
        <v>105</v>
      </c>
      <c r="BF4" s="1558"/>
      <c r="BG4" s="1557" t="s">
        <v>105</v>
      </c>
      <c r="BH4" s="1558"/>
      <c r="BI4" s="1557" t="s">
        <v>105</v>
      </c>
      <c r="BJ4" s="1558"/>
      <c r="BK4" s="1557" t="s">
        <v>105</v>
      </c>
      <c r="BL4" s="1558"/>
      <c r="BM4" s="1557" t="s">
        <v>105</v>
      </c>
      <c r="BN4" s="1558"/>
      <c r="BO4" s="1557" t="s">
        <v>105</v>
      </c>
      <c r="BP4" s="1558"/>
      <c r="BQ4" s="1557" t="s">
        <v>105</v>
      </c>
      <c r="BR4" s="1558"/>
      <c r="BS4" s="1557" t="s">
        <v>105</v>
      </c>
      <c r="BT4" s="1558"/>
      <c r="BU4" s="1557" t="s">
        <v>105</v>
      </c>
      <c r="BV4" s="1558"/>
      <c r="BW4" s="1561" t="s">
        <v>105</v>
      </c>
      <c r="BX4" s="1562"/>
      <c r="BY4" s="1557" t="s">
        <v>105</v>
      </c>
      <c r="BZ4" s="1558"/>
      <c r="CA4" s="1557" t="s">
        <v>105</v>
      </c>
      <c r="CB4" s="1558"/>
      <c r="CC4" s="1557" t="s">
        <v>105</v>
      </c>
      <c r="CD4" s="1558"/>
      <c r="CE4" s="1557" t="s">
        <v>105</v>
      </c>
      <c r="CF4" s="1558"/>
      <c r="CG4" s="1557" t="s">
        <v>105</v>
      </c>
      <c r="CH4" s="1558"/>
      <c r="CI4" s="1557" t="s">
        <v>105</v>
      </c>
      <c r="CJ4" s="1558"/>
      <c r="CK4" s="1557" t="s">
        <v>105</v>
      </c>
      <c r="CL4" s="1558"/>
      <c r="CM4" s="1557" t="s">
        <v>105</v>
      </c>
      <c r="CN4" s="1558"/>
      <c r="CO4" s="1557" t="s">
        <v>105</v>
      </c>
      <c r="CP4" s="1558"/>
      <c r="CQ4" s="1557" t="s">
        <v>105</v>
      </c>
      <c r="CR4" s="1558"/>
      <c r="CS4" s="1557" t="s">
        <v>105</v>
      </c>
      <c r="CT4" s="1558"/>
      <c r="CU4" s="1557" t="s">
        <v>105</v>
      </c>
      <c r="CV4" s="1558"/>
      <c r="CW4" s="1557" t="s">
        <v>105</v>
      </c>
      <c r="CX4" s="1558"/>
      <c r="CY4" s="1557" t="s">
        <v>105</v>
      </c>
      <c r="CZ4" s="1558"/>
      <c r="DA4" s="1557" t="s">
        <v>105</v>
      </c>
      <c r="DB4" s="1558"/>
      <c r="DC4" s="1557" t="s">
        <v>105</v>
      </c>
      <c r="DD4" s="1558"/>
      <c r="DE4" s="1557" t="s">
        <v>105</v>
      </c>
      <c r="DF4" s="1558"/>
    </row>
    <row r="5" spans="1:110" ht="15.75" thickBot="1" x14ac:dyDescent="0.3">
      <c r="A5" s="1578"/>
      <c r="B5" s="1582"/>
      <c r="C5" s="1583"/>
      <c r="D5" s="1584"/>
      <c r="E5" s="111" t="s">
        <v>14</v>
      </c>
      <c r="F5" s="112" t="s">
        <v>32</v>
      </c>
      <c r="G5" s="80" t="s">
        <v>14</v>
      </c>
      <c r="H5" s="81" t="s">
        <v>32</v>
      </c>
      <c r="I5" s="360" t="s">
        <v>14</v>
      </c>
      <c r="J5" s="81" t="s">
        <v>32</v>
      </c>
      <c r="K5" s="80" t="s">
        <v>14</v>
      </c>
      <c r="L5" s="81" t="s">
        <v>32</v>
      </c>
      <c r="M5" s="80" t="s">
        <v>14</v>
      </c>
      <c r="N5" s="81" t="s">
        <v>32</v>
      </c>
      <c r="O5" s="80" t="s">
        <v>14</v>
      </c>
      <c r="P5" s="81" t="s">
        <v>32</v>
      </c>
      <c r="Q5" s="80" t="s">
        <v>14</v>
      </c>
      <c r="R5" s="81" t="s">
        <v>32</v>
      </c>
      <c r="S5" s="80" t="s">
        <v>14</v>
      </c>
      <c r="T5" s="81" t="s">
        <v>32</v>
      </c>
      <c r="U5" s="80" t="s">
        <v>14</v>
      </c>
      <c r="V5" s="81" t="s">
        <v>32</v>
      </c>
      <c r="W5" s="80" t="s">
        <v>14</v>
      </c>
      <c r="X5" s="81" t="s">
        <v>32</v>
      </c>
      <c r="Y5" s="80" t="s">
        <v>14</v>
      </c>
      <c r="Z5" s="81" t="s">
        <v>32</v>
      </c>
      <c r="AA5" s="80" t="s">
        <v>14</v>
      </c>
      <c r="AB5" s="81" t="s">
        <v>32</v>
      </c>
      <c r="AC5" s="80" t="s">
        <v>14</v>
      </c>
      <c r="AD5" s="81" t="s">
        <v>32</v>
      </c>
      <c r="AE5" s="80" t="s">
        <v>14</v>
      </c>
      <c r="AF5" s="81" t="s">
        <v>32</v>
      </c>
      <c r="AG5" s="80" t="s">
        <v>14</v>
      </c>
      <c r="AH5" s="81" t="s">
        <v>32</v>
      </c>
      <c r="AI5" s="80" t="s">
        <v>14</v>
      </c>
      <c r="AJ5" s="81" t="s">
        <v>32</v>
      </c>
      <c r="AK5" s="80" t="s">
        <v>14</v>
      </c>
      <c r="AL5" s="81" t="s">
        <v>32</v>
      </c>
      <c r="AM5" s="80" t="s">
        <v>14</v>
      </c>
      <c r="AN5" s="81" t="s">
        <v>32</v>
      </c>
      <c r="AO5" s="80" t="s">
        <v>14</v>
      </c>
      <c r="AP5" s="81" t="s">
        <v>32</v>
      </c>
      <c r="AQ5" s="80" t="s">
        <v>14</v>
      </c>
      <c r="AR5" s="81" t="s">
        <v>32</v>
      </c>
      <c r="AS5" s="80" t="s">
        <v>14</v>
      </c>
      <c r="AT5" s="81" t="s">
        <v>32</v>
      </c>
      <c r="AU5" s="80" t="s">
        <v>14</v>
      </c>
      <c r="AV5" s="81" t="s">
        <v>32</v>
      </c>
      <c r="AW5" s="80" t="s">
        <v>14</v>
      </c>
      <c r="AX5" s="81" t="s">
        <v>32</v>
      </c>
      <c r="AY5" s="80" t="s">
        <v>14</v>
      </c>
      <c r="AZ5" s="81" t="s">
        <v>32</v>
      </c>
      <c r="BA5" s="80" t="s">
        <v>14</v>
      </c>
      <c r="BB5" s="81" t="s">
        <v>32</v>
      </c>
      <c r="BC5" s="80" t="s">
        <v>14</v>
      </c>
      <c r="BD5" s="81" t="s">
        <v>32</v>
      </c>
      <c r="BE5" s="80" t="s">
        <v>14</v>
      </c>
      <c r="BF5" s="81" t="s">
        <v>32</v>
      </c>
      <c r="BG5" s="81"/>
      <c r="BH5" s="81"/>
      <c r="BI5" s="80" t="s">
        <v>14</v>
      </c>
      <c r="BJ5" s="81" t="s">
        <v>32</v>
      </c>
      <c r="BK5" s="80" t="s">
        <v>14</v>
      </c>
      <c r="BL5" s="81" t="s">
        <v>32</v>
      </c>
      <c r="BM5" s="80" t="s">
        <v>14</v>
      </c>
      <c r="BN5" s="81" t="s">
        <v>32</v>
      </c>
      <c r="BO5" s="80" t="s">
        <v>14</v>
      </c>
      <c r="BP5" s="81" t="s">
        <v>32</v>
      </c>
      <c r="BQ5" s="80" t="s">
        <v>14</v>
      </c>
      <c r="BR5" s="81" t="s">
        <v>32</v>
      </c>
      <c r="BS5" s="80" t="s">
        <v>14</v>
      </c>
      <c r="BT5" s="81" t="s">
        <v>32</v>
      </c>
      <c r="BU5" s="80" t="s">
        <v>14</v>
      </c>
      <c r="BV5" s="81" t="s">
        <v>32</v>
      </c>
      <c r="BW5" s="560" t="s">
        <v>14</v>
      </c>
      <c r="BX5" s="513" t="s">
        <v>32</v>
      </c>
      <c r="BY5" s="80" t="s">
        <v>14</v>
      </c>
      <c r="BZ5" s="81" t="s">
        <v>32</v>
      </c>
      <c r="CA5" s="80" t="s">
        <v>14</v>
      </c>
      <c r="CB5" s="81" t="s">
        <v>32</v>
      </c>
      <c r="CC5" s="80" t="s">
        <v>14</v>
      </c>
      <c r="CD5" s="81" t="s">
        <v>32</v>
      </c>
      <c r="CE5" s="80" t="s">
        <v>14</v>
      </c>
      <c r="CF5" s="81" t="s">
        <v>32</v>
      </c>
      <c r="CG5" s="80" t="s">
        <v>14</v>
      </c>
      <c r="CH5" s="81" t="s">
        <v>32</v>
      </c>
      <c r="CI5" s="80" t="s">
        <v>14</v>
      </c>
      <c r="CJ5" s="81" t="s">
        <v>32</v>
      </c>
      <c r="CK5" s="80" t="s">
        <v>14</v>
      </c>
      <c r="CL5" s="81" t="s">
        <v>32</v>
      </c>
      <c r="CM5" s="80" t="s">
        <v>14</v>
      </c>
      <c r="CN5" s="81" t="s">
        <v>32</v>
      </c>
      <c r="CO5" s="80" t="s">
        <v>14</v>
      </c>
      <c r="CP5" s="81" t="s">
        <v>32</v>
      </c>
      <c r="CQ5" s="80" t="s">
        <v>14</v>
      </c>
      <c r="CR5" s="81" t="s">
        <v>32</v>
      </c>
      <c r="CS5" s="80" t="s">
        <v>14</v>
      </c>
      <c r="CT5" s="81" t="s">
        <v>32</v>
      </c>
      <c r="CU5" s="80" t="s">
        <v>14</v>
      </c>
      <c r="CV5" s="81" t="s">
        <v>32</v>
      </c>
      <c r="CW5" s="80" t="s">
        <v>14</v>
      </c>
      <c r="CX5" s="81" t="s">
        <v>32</v>
      </c>
      <c r="CY5" s="80" t="s">
        <v>14</v>
      </c>
      <c r="CZ5" s="81" t="s">
        <v>32</v>
      </c>
      <c r="DA5" s="80" t="s">
        <v>14</v>
      </c>
      <c r="DB5" s="81" t="s">
        <v>32</v>
      </c>
      <c r="DC5" s="80" t="s">
        <v>14</v>
      </c>
      <c r="DD5" s="81" t="s">
        <v>32</v>
      </c>
      <c r="DE5" s="80" t="s">
        <v>14</v>
      </c>
      <c r="DF5" s="81" t="s">
        <v>32</v>
      </c>
    </row>
    <row r="6" spans="1:110" x14ac:dyDescent="0.25">
      <c r="A6" s="113">
        <v>1</v>
      </c>
      <c r="B6" s="1587" t="s">
        <v>109</v>
      </c>
      <c r="C6" s="1587"/>
      <c r="D6" s="1588"/>
      <c r="E6" s="447" t="s">
        <v>712</v>
      </c>
      <c r="F6" s="448"/>
      <c r="G6" s="447"/>
      <c r="H6" s="448" t="s">
        <v>712</v>
      </c>
      <c r="I6" s="484" t="s">
        <v>712</v>
      </c>
      <c r="J6" s="448"/>
      <c r="K6" s="447" t="s">
        <v>712</v>
      </c>
      <c r="L6" s="448"/>
      <c r="M6" s="447" t="s">
        <v>712</v>
      </c>
      <c r="N6" s="448"/>
      <c r="O6" s="447" t="s">
        <v>712</v>
      </c>
      <c r="P6" s="448"/>
      <c r="Q6" s="447" t="s">
        <v>712</v>
      </c>
      <c r="R6" s="448"/>
      <c r="S6" s="447" t="s">
        <v>712</v>
      </c>
      <c r="T6" s="448"/>
      <c r="U6" s="447" t="s">
        <v>712</v>
      </c>
      <c r="V6" s="448"/>
      <c r="W6" s="472" t="s">
        <v>712</v>
      </c>
      <c r="X6" s="460"/>
      <c r="Y6" s="447" t="s">
        <v>712</v>
      </c>
      <c r="Z6" s="448"/>
      <c r="AA6" s="447" t="s">
        <v>712</v>
      </c>
      <c r="AB6" s="448"/>
      <c r="AC6" s="473" t="s">
        <v>712</v>
      </c>
      <c r="AD6" s="474"/>
      <c r="AE6" s="473" t="s">
        <v>712</v>
      </c>
      <c r="AF6" s="474"/>
      <c r="AG6" s="473" t="s">
        <v>712</v>
      </c>
      <c r="AH6" s="474"/>
      <c r="AI6" s="473" t="s">
        <v>712</v>
      </c>
      <c r="AJ6" s="474"/>
      <c r="AK6" s="473" t="s">
        <v>712</v>
      </c>
      <c r="AL6" s="474"/>
      <c r="AM6" s="473" t="s">
        <v>712</v>
      </c>
      <c r="AN6" s="474"/>
      <c r="AO6" s="473" t="s">
        <v>712</v>
      </c>
      <c r="AP6" s="474"/>
      <c r="AQ6" s="473" t="s">
        <v>712</v>
      </c>
      <c r="AR6" s="474"/>
      <c r="AS6" s="406" t="s">
        <v>712</v>
      </c>
      <c r="AT6" s="451"/>
      <c r="AU6" s="407" t="s">
        <v>712</v>
      </c>
      <c r="AV6" s="451"/>
      <c r="AW6" s="407"/>
      <c r="AX6" s="451" t="s">
        <v>712</v>
      </c>
      <c r="AY6" s="407" t="s">
        <v>712</v>
      </c>
      <c r="AZ6" s="451"/>
      <c r="BA6" s="407" t="s">
        <v>712</v>
      </c>
      <c r="BB6" s="451"/>
      <c r="BC6" s="407"/>
      <c r="BD6" s="451" t="s">
        <v>712</v>
      </c>
      <c r="BE6" s="407"/>
      <c r="BF6" s="451" t="s">
        <v>712</v>
      </c>
      <c r="BG6" s="595" t="s">
        <v>712</v>
      </c>
      <c r="BH6" s="689"/>
      <c r="BI6" s="550" t="s">
        <v>712</v>
      </c>
      <c r="BJ6" s="551"/>
      <c r="BK6" s="550" t="s">
        <v>712</v>
      </c>
      <c r="BL6" s="551"/>
      <c r="BM6" s="447"/>
      <c r="BN6" s="448" t="s">
        <v>712</v>
      </c>
      <c r="BO6" s="449"/>
      <c r="BP6" s="448" t="s">
        <v>712</v>
      </c>
      <c r="BQ6" s="449"/>
      <c r="BR6" s="448" t="s">
        <v>712</v>
      </c>
      <c r="BS6" s="447" t="s">
        <v>712</v>
      </c>
      <c r="BT6" s="448"/>
      <c r="BU6" s="447" t="s">
        <v>712</v>
      </c>
      <c r="BV6" s="448"/>
      <c r="BW6" s="561"/>
      <c r="BX6" s="562" t="s">
        <v>712</v>
      </c>
      <c r="BY6" s="447"/>
      <c r="BZ6" s="448" t="s">
        <v>712</v>
      </c>
      <c r="CA6" s="447"/>
      <c r="CB6" s="448" t="s">
        <v>712</v>
      </c>
      <c r="CC6" s="447" t="s">
        <v>712</v>
      </c>
      <c r="CD6" s="448"/>
      <c r="CE6" s="447" t="s">
        <v>712</v>
      </c>
      <c r="CF6" s="448"/>
      <c r="CG6" s="447" t="s">
        <v>712</v>
      </c>
      <c r="CH6" s="448"/>
      <c r="CI6" s="447" t="s">
        <v>712</v>
      </c>
      <c r="CJ6" s="448"/>
      <c r="CK6" s="447" t="s">
        <v>712</v>
      </c>
      <c r="CL6" s="448"/>
      <c r="CM6" s="447" t="s">
        <v>712</v>
      </c>
      <c r="CN6" s="448"/>
      <c r="CO6" s="447" t="s">
        <v>712</v>
      </c>
      <c r="CP6" s="448"/>
      <c r="CQ6" s="447" t="s">
        <v>712</v>
      </c>
      <c r="CR6" s="448"/>
      <c r="CS6" s="447" t="s">
        <v>712</v>
      </c>
      <c r="CT6" s="448"/>
      <c r="CU6" s="447" t="s">
        <v>712</v>
      </c>
      <c r="CV6" s="448"/>
      <c r="CW6" s="447" t="s">
        <v>712</v>
      </c>
      <c r="CX6" s="460"/>
      <c r="CY6" s="447" t="s">
        <v>712</v>
      </c>
      <c r="CZ6" s="448"/>
      <c r="DA6" s="447" t="s">
        <v>712</v>
      </c>
      <c r="DB6" s="448"/>
      <c r="DC6" s="449"/>
      <c r="DD6" s="450" t="s">
        <v>712</v>
      </c>
      <c r="DE6" s="449" t="s">
        <v>712</v>
      </c>
      <c r="DF6" s="450"/>
    </row>
    <row r="7" spans="1:110" ht="13.5" customHeight="1" x14ac:dyDescent="0.25">
      <c r="A7" s="76">
        <v>2</v>
      </c>
      <c r="B7" s="1563" t="s">
        <v>110</v>
      </c>
      <c r="C7" s="1563"/>
      <c r="D7" s="1564"/>
      <c r="E7" s="115" t="s">
        <v>712</v>
      </c>
      <c r="F7" s="451"/>
      <c r="G7" s="115"/>
      <c r="H7" s="451" t="s">
        <v>712</v>
      </c>
      <c r="I7" s="115" t="s">
        <v>712</v>
      </c>
      <c r="J7" s="451"/>
      <c r="K7" s="115" t="s">
        <v>712</v>
      </c>
      <c r="L7" s="451"/>
      <c r="M7" s="115" t="s">
        <v>712</v>
      </c>
      <c r="N7" s="451"/>
      <c r="O7" s="115" t="s">
        <v>712</v>
      </c>
      <c r="P7" s="451"/>
      <c r="Q7" s="115" t="s">
        <v>712</v>
      </c>
      <c r="R7" s="451"/>
      <c r="S7" s="115" t="s">
        <v>712</v>
      </c>
      <c r="T7" s="451"/>
      <c r="U7" s="115"/>
      <c r="V7" s="451" t="s">
        <v>712</v>
      </c>
      <c r="W7" s="406"/>
      <c r="X7" s="461" t="s">
        <v>712</v>
      </c>
      <c r="Y7" s="115" t="s">
        <v>712</v>
      </c>
      <c r="Z7" s="451"/>
      <c r="AA7" s="115"/>
      <c r="AB7" s="451" t="s">
        <v>712</v>
      </c>
      <c r="AC7" s="475" t="s">
        <v>712</v>
      </c>
      <c r="AD7" s="476"/>
      <c r="AE7" s="475" t="s">
        <v>712</v>
      </c>
      <c r="AF7" s="476"/>
      <c r="AG7" s="475" t="s">
        <v>712</v>
      </c>
      <c r="AH7" s="476"/>
      <c r="AI7" s="475" t="s">
        <v>712</v>
      </c>
      <c r="AJ7" s="476"/>
      <c r="AK7" s="475" t="s">
        <v>712</v>
      </c>
      <c r="AL7" s="476"/>
      <c r="AM7" s="475" t="s">
        <v>712</v>
      </c>
      <c r="AN7" s="476"/>
      <c r="AO7" s="475" t="s">
        <v>712</v>
      </c>
      <c r="AP7" s="476"/>
      <c r="AQ7" s="475" t="s">
        <v>712</v>
      </c>
      <c r="AR7" s="476"/>
      <c r="AS7" s="406" t="s">
        <v>712</v>
      </c>
      <c r="AT7" s="451"/>
      <c r="AU7" s="407" t="s">
        <v>712</v>
      </c>
      <c r="AV7" s="451"/>
      <c r="AW7" s="407" t="s">
        <v>712</v>
      </c>
      <c r="AX7" s="451"/>
      <c r="AY7" s="407" t="s">
        <v>712</v>
      </c>
      <c r="AZ7" s="451"/>
      <c r="BA7" s="407" t="s">
        <v>712</v>
      </c>
      <c r="BB7" s="451"/>
      <c r="BC7" s="407" t="s">
        <v>712</v>
      </c>
      <c r="BD7" s="451"/>
      <c r="BE7" s="407" t="s">
        <v>712</v>
      </c>
      <c r="BF7" s="451"/>
      <c r="BG7" s="595" t="s">
        <v>712</v>
      </c>
      <c r="BH7" s="596"/>
      <c r="BI7" s="76" t="s">
        <v>712</v>
      </c>
      <c r="BJ7" s="552"/>
      <c r="BK7" s="76" t="s">
        <v>712</v>
      </c>
      <c r="BL7" s="552"/>
      <c r="BM7" s="115"/>
      <c r="BN7" s="451" t="s">
        <v>712</v>
      </c>
      <c r="BO7" s="452"/>
      <c r="BP7" s="451" t="s">
        <v>712</v>
      </c>
      <c r="BQ7" s="452"/>
      <c r="BR7" s="451" t="s">
        <v>712</v>
      </c>
      <c r="BS7" s="115" t="s">
        <v>712</v>
      </c>
      <c r="BT7" s="451"/>
      <c r="BU7" s="115" t="s">
        <v>712</v>
      </c>
      <c r="BV7" s="451"/>
      <c r="BW7" s="501" t="s">
        <v>712</v>
      </c>
      <c r="BX7" s="461"/>
      <c r="BY7" s="115"/>
      <c r="BZ7" s="451" t="s">
        <v>712</v>
      </c>
      <c r="CA7" s="115" t="s">
        <v>712</v>
      </c>
      <c r="CB7" s="451"/>
      <c r="CC7" s="115"/>
      <c r="CD7" s="451" t="s">
        <v>712</v>
      </c>
      <c r="CE7" s="115"/>
      <c r="CF7" s="451" t="s">
        <v>712</v>
      </c>
      <c r="CG7" s="115"/>
      <c r="CH7" s="451" t="s">
        <v>712</v>
      </c>
      <c r="CI7" s="115"/>
      <c r="CJ7" s="451" t="s">
        <v>712</v>
      </c>
      <c r="CK7" s="115" t="s">
        <v>712</v>
      </c>
      <c r="CL7" s="451"/>
      <c r="CM7" s="115" t="s">
        <v>712</v>
      </c>
      <c r="CN7" s="451"/>
      <c r="CO7" s="115" t="s">
        <v>712</v>
      </c>
      <c r="CP7" s="451"/>
      <c r="CQ7" s="115" t="s">
        <v>712</v>
      </c>
      <c r="CR7" s="451"/>
      <c r="CS7" s="115" t="s">
        <v>712</v>
      </c>
      <c r="CT7" s="451"/>
      <c r="CU7" s="115" t="s">
        <v>712</v>
      </c>
      <c r="CV7" s="451"/>
      <c r="CW7" s="115" t="s">
        <v>712</v>
      </c>
      <c r="CX7" s="461"/>
      <c r="CY7" s="115" t="s">
        <v>712</v>
      </c>
      <c r="CZ7" s="451"/>
      <c r="DA7" s="115"/>
      <c r="DB7" s="451" t="s">
        <v>712</v>
      </c>
      <c r="DC7" s="452" t="s">
        <v>712</v>
      </c>
      <c r="DD7" s="453"/>
      <c r="DE7" s="452" t="s">
        <v>712</v>
      </c>
      <c r="DF7" s="453"/>
    </row>
    <row r="8" spans="1:110" ht="13.5" customHeight="1" x14ac:dyDescent="0.25">
      <c r="A8" s="76">
        <v>3</v>
      </c>
      <c r="B8" s="1563" t="s">
        <v>111</v>
      </c>
      <c r="C8" s="1563"/>
      <c r="D8" s="1564"/>
      <c r="E8" s="115" t="s">
        <v>712</v>
      </c>
      <c r="F8" s="451"/>
      <c r="G8" s="115"/>
      <c r="H8" s="451" t="s">
        <v>712</v>
      </c>
      <c r="I8" s="115" t="s">
        <v>712</v>
      </c>
      <c r="J8" s="451"/>
      <c r="K8" s="115"/>
      <c r="L8" s="451" t="s">
        <v>712</v>
      </c>
      <c r="M8" s="115"/>
      <c r="N8" s="451" t="s">
        <v>712</v>
      </c>
      <c r="O8" s="115"/>
      <c r="P8" s="451" t="s">
        <v>712</v>
      </c>
      <c r="Q8" s="115"/>
      <c r="R8" s="451" t="s">
        <v>712</v>
      </c>
      <c r="S8" s="115"/>
      <c r="T8" s="451" t="s">
        <v>712</v>
      </c>
      <c r="U8" s="115"/>
      <c r="V8" s="451" t="s">
        <v>712</v>
      </c>
      <c r="W8" s="406"/>
      <c r="X8" s="461" t="s">
        <v>712</v>
      </c>
      <c r="Y8" s="115"/>
      <c r="Z8" s="451" t="s">
        <v>712</v>
      </c>
      <c r="AA8" s="115"/>
      <c r="AB8" s="451" t="s">
        <v>712</v>
      </c>
      <c r="AC8" s="475"/>
      <c r="AD8" s="476" t="s">
        <v>712</v>
      </c>
      <c r="AE8" s="475"/>
      <c r="AF8" s="476" t="s">
        <v>712</v>
      </c>
      <c r="AG8" s="475"/>
      <c r="AH8" s="476" t="s">
        <v>712</v>
      </c>
      <c r="AI8" s="475"/>
      <c r="AJ8" s="476" t="s">
        <v>712</v>
      </c>
      <c r="AK8" s="475"/>
      <c r="AL8" s="476" t="s">
        <v>712</v>
      </c>
      <c r="AM8" s="475"/>
      <c r="AN8" s="477" t="s">
        <v>712</v>
      </c>
      <c r="AO8" s="475"/>
      <c r="AP8" s="477" t="s">
        <v>712</v>
      </c>
      <c r="AQ8" s="475"/>
      <c r="AR8" s="483" t="s">
        <v>712</v>
      </c>
      <c r="AS8" s="406" t="s">
        <v>712</v>
      </c>
      <c r="AT8" s="451"/>
      <c r="AU8" s="407"/>
      <c r="AV8" s="451" t="s">
        <v>712</v>
      </c>
      <c r="AW8" s="407"/>
      <c r="AX8" s="451" t="s">
        <v>712</v>
      </c>
      <c r="AY8" s="407"/>
      <c r="AZ8" s="451" t="s">
        <v>712</v>
      </c>
      <c r="BA8" s="407" t="s">
        <v>712</v>
      </c>
      <c r="BB8" s="451"/>
      <c r="BC8" s="407"/>
      <c r="BD8" s="451" t="s">
        <v>712</v>
      </c>
      <c r="BE8" s="407"/>
      <c r="BF8" s="451" t="s">
        <v>712</v>
      </c>
      <c r="BG8" s="595" t="s">
        <v>712</v>
      </c>
      <c r="BH8" s="596"/>
      <c r="BI8" s="76" t="s">
        <v>712</v>
      </c>
      <c r="BJ8" s="552"/>
      <c r="BK8" s="76" t="s">
        <v>712</v>
      </c>
      <c r="BL8" s="552"/>
      <c r="BM8" s="115"/>
      <c r="BN8" s="451" t="s">
        <v>712</v>
      </c>
      <c r="BO8" s="452"/>
      <c r="BP8" s="451" t="s">
        <v>712</v>
      </c>
      <c r="BQ8" s="452"/>
      <c r="BR8" s="451" t="s">
        <v>712</v>
      </c>
      <c r="BS8" s="115" t="s">
        <v>712</v>
      </c>
      <c r="BT8" s="451"/>
      <c r="BU8" s="115" t="s">
        <v>712</v>
      </c>
      <c r="BV8" s="451"/>
      <c r="BW8" s="501" t="s">
        <v>712</v>
      </c>
      <c r="BX8" s="461"/>
      <c r="BY8" s="115"/>
      <c r="BZ8" s="451" t="s">
        <v>712</v>
      </c>
      <c r="CA8" s="115"/>
      <c r="CB8" s="451" t="s">
        <v>712</v>
      </c>
      <c r="CC8" s="115"/>
      <c r="CD8" s="451" t="s">
        <v>712</v>
      </c>
      <c r="CE8" s="115"/>
      <c r="CF8" s="451" t="s">
        <v>713</v>
      </c>
      <c r="CG8" s="115"/>
      <c r="CH8" s="451" t="s">
        <v>712</v>
      </c>
      <c r="CI8" s="115"/>
      <c r="CJ8" s="451" t="s">
        <v>712</v>
      </c>
      <c r="CK8" s="115"/>
      <c r="CL8" s="451" t="s">
        <v>712</v>
      </c>
      <c r="CM8" s="115"/>
      <c r="CN8" s="451" t="s">
        <v>712</v>
      </c>
      <c r="CO8" s="115"/>
      <c r="CP8" s="451" t="s">
        <v>712</v>
      </c>
      <c r="CQ8" s="115"/>
      <c r="CR8" s="451" t="s">
        <v>712</v>
      </c>
      <c r="CS8" s="115"/>
      <c r="CT8" s="451" t="s">
        <v>712</v>
      </c>
      <c r="CU8" s="115"/>
      <c r="CV8" s="451" t="s">
        <v>712</v>
      </c>
      <c r="CW8" s="115"/>
      <c r="CX8" s="461" t="s">
        <v>712</v>
      </c>
      <c r="CY8" s="115"/>
      <c r="CZ8" s="451" t="s">
        <v>712</v>
      </c>
      <c r="DA8" s="115" t="s">
        <v>712</v>
      </c>
      <c r="DB8" s="451"/>
      <c r="DC8" s="452" t="s">
        <v>712</v>
      </c>
      <c r="DD8" s="453"/>
      <c r="DE8" s="452" t="s">
        <v>712</v>
      </c>
      <c r="DF8" s="453"/>
    </row>
    <row r="9" spans="1:110" ht="14.25" customHeight="1" x14ac:dyDescent="0.25">
      <c r="A9" s="76">
        <v>4</v>
      </c>
      <c r="B9" s="1563" t="s">
        <v>117</v>
      </c>
      <c r="C9" s="1563"/>
      <c r="D9" s="1564"/>
      <c r="E9" s="115"/>
      <c r="F9" s="451" t="s">
        <v>712</v>
      </c>
      <c r="G9" s="115"/>
      <c r="H9" s="451" t="s">
        <v>712</v>
      </c>
      <c r="I9" s="115" t="s">
        <v>712</v>
      </c>
      <c r="J9" s="451" t="s">
        <v>44</v>
      </c>
      <c r="K9" s="115"/>
      <c r="L9" s="451" t="s">
        <v>712</v>
      </c>
      <c r="M9" s="115"/>
      <c r="N9" s="451" t="s">
        <v>712</v>
      </c>
      <c r="O9" s="115"/>
      <c r="P9" s="451" t="s">
        <v>712</v>
      </c>
      <c r="Q9" s="115"/>
      <c r="R9" s="451" t="s">
        <v>712</v>
      </c>
      <c r="S9" s="115"/>
      <c r="T9" s="451" t="s">
        <v>712</v>
      </c>
      <c r="U9" s="115"/>
      <c r="V9" s="451" t="s">
        <v>712</v>
      </c>
      <c r="W9" s="406"/>
      <c r="X9" s="461" t="s">
        <v>712</v>
      </c>
      <c r="Y9" s="115"/>
      <c r="Z9" s="451" t="s">
        <v>712</v>
      </c>
      <c r="AA9" s="115"/>
      <c r="AB9" s="451" t="s">
        <v>712</v>
      </c>
      <c r="AC9" s="475"/>
      <c r="AD9" s="476" t="s">
        <v>712</v>
      </c>
      <c r="AE9" s="475"/>
      <c r="AF9" s="476" t="s">
        <v>712</v>
      </c>
      <c r="AG9" s="475"/>
      <c r="AH9" s="476" t="s">
        <v>712</v>
      </c>
      <c r="AI9" s="475"/>
      <c r="AJ9" s="476" t="s">
        <v>712</v>
      </c>
      <c r="AK9" s="475"/>
      <c r="AL9" s="476" t="s">
        <v>712</v>
      </c>
      <c r="AM9" s="475"/>
      <c r="AN9" s="476" t="s">
        <v>712</v>
      </c>
      <c r="AO9" s="475"/>
      <c r="AP9" s="476" t="s">
        <v>712</v>
      </c>
      <c r="AQ9" s="475"/>
      <c r="AR9" s="476" t="s">
        <v>712</v>
      </c>
      <c r="AS9" s="406"/>
      <c r="AT9" s="451" t="s">
        <v>712</v>
      </c>
      <c r="AU9" s="407"/>
      <c r="AV9" s="451" t="s">
        <v>712</v>
      </c>
      <c r="AW9" s="407"/>
      <c r="AX9" s="451" t="s">
        <v>712</v>
      </c>
      <c r="AY9" s="407"/>
      <c r="AZ9" s="451" t="s">
        <v>712</v>
      </c>
      <c r="BA9" s="407"/>
      <c r="BB9" s="451" t="s">
        <v>712</v>
      </c>
      <c r="BC9" s="407"/>
      <c r="BD9" s="451" t="s">
        <v>712</v>
      </c>
      <c r="BE9" s="407"/>
      <c r="BF9" s="451" t="s">
        <v>712</v>
      </c>
      <c r="BG9" s="595"/>
      <c r="BH9" s="451" t="s">
        <v>712</v>
      </c>
      <c r="BI9" s="76" t="s">
        <v>712</v>
      </c>
      <c r="BJ9" s="552"/>
      <c r="BK9" s="76" t="s">
        <v>712</v>
      </c>
      <c r="BL9" s="552"/>
      <c r="BM9" s="115"/>
      <c r="BN9" s="451" t="s">
        <v>712</v>
      </c>
      <c r="BO9" s="452"/>
      <c r="BP9" s="451" t="s">
        <v>712</v>
      </c>
      <c r="BQ9" s="452"/>
      <c r="BR9" s="451" t="s">
        <v>712</v>
      </c>
      <c r="BS9" s="115" t="s">
        <v>712</v>
      </c>
      <c r="BT9" s="451"/>
      <c r="BU9" s="115" t="s">
        <v>712</v>
      </c>
      <c r="BV9" s="451"/>
      <c r="BW9" s="501" t="s">
        <v>712</v>
      </c>
      <c r="BX9" s="461"/>
      <c r="BY9" s="115"/>
      <c r="BZ9" s="451" t="s">
        <v>712</v>
      </c>
      <c r="CA9" s="115"/>
      <c r="CB9" s="451" t="s">
        <v>712</v>
      </c>
      <c r="CC9" s="115"/>
      <c r="CD9" s="451" t="s">
        <v>712</v>
      </c>
      <c r="CE9" s="115"/>
      <c r="CF9" s="451" t="s">
        <v>712</v>
      </c>
      <c r="CG9" s="115"/>
      <c r="CH9" s="451" t="s">
        <v>712</v>
      </c>
      <c r="CI9" s="115"/>
      <c r="CJ9" s="451" t="s">
        <v>712</v>
      </c>
      <c r="CK9" s="115"/>
      <c r="CL9" s="451" t="s">
        <v>712</v>
      </c>
      <c r="CM9" s="115"/>
      <c r="CN9" s="451" t="s">
        <v>712</v>
      </c>
      <c r="CO9" s="115"/>
      <c r="CP9" s="451" t="s">
        <v>712</v>
      </c>
      <c r="CQ9" s="115"/>
      <c r="CR9" s="451" t="s">
        <v>712</v>
      </c>
      <c r="CS9" s="115"/>
      <c r="CT9" s="451" t="s">
        <v>712</v>
      </c>
      <c r="CU9" s="115"/>
      <c r="CV9" s="451" t="s">
        <v>712</v>
      </c>
      <c r="CW9" s="115"/>
      <c r="CX9" s="461" t="s">
        <v>712</v>
      </c>
      <c r="CY9" s="115"/>
      <c r="CZ9" s="451" t="s">
        <v>712</v>
      </c>
      <c r="DA9" s="115" t="s">
        <v>712</v>
      </c>
      <c r="DB9" s="451"/>
      <c r="DC9" s="452"/>
      <c r="DD9" s="453" t="s">
        <v>712</v>
      </c>
      <c r="DE9" s="452"/>
      <c r="DF9" s="453" t="s">
        <v>712</v>
      </c>
    </row>
    <row r="10" spans="1:110" x14ac:dyDescent="0.25">
      <c r="A10" s="76">
        <v>5</v>
      </c>
      <c r="B10" s="1563" t="s">
        <v>118</v>
      </c>
      <c r="C10" s="1563"/>
      <c r="D10" s="1564"/>
      <c r="E10" s="115" t="s">
        <v>712</v>
      </c>
      <c r="F10" s="451"/>
      <c r="G10" s="115" t="s">
        <v>712</v>
      </c>
      <c r="H10" s="451"/>
      <c r="I10" s="115" t="s">
        <v>712</v>
      </c>
      <c r="J10" s="451"/>
      <c r="K10" s="115" t="s">
        <v>712</v>
      </c>
      <c r="L10" s="451"/>
      <c r="M10" s="115" t="s">
        <v>712</v>
      </c>
      <c r="N10" s="451"/>
      <c r="O10" s="115" t="s">
        <v>712</v>
      </c>
      <c r="P10" s="451"/>
      <c r="Q10" s="115" t="s">
        <v>712</v>
      </c>
      <c r="R10" s="451"/>
      <c r="S10" s="115" t="s">
        <v>712</v>
      </c>
      <c r="T10" s="451"/>
      <c r="U10" s="115" t="s">
        <v>712</v>
      </c>
      <c r="V10" s="451"/>
      <c r="W10" s="406" t="s">
        <v>712</v>
      </c>
      <c r="X10" s="461"/>
      <c r="Y10" s="115" t="s">
        <v>712</v>
      </c>
      <c r="Z10" s="451"/>
      <c r="AA10" s="115" t="s">
        <v>712</v>
      </c>
      <c r="AB10" s="451"/>
      <c r="AC10" s="475" t="s">
        <v>712</v>
      </c>
      <c r="AD10" s="476"/>
      <c r="AE10" s="475" t="s">
        <v>712</v>
      </c>
      <c r="AF10" s="476"/>
      <c r="AG10" s="475" t="s">
        <v>712</v>
      </c>
      <c r="AH10" s="476"/>
      <c r="AI10" s="475" t="s">
        <v>712</v>
      </c>
      <c r="AJ10" s="476"/>
      <c r="AK10" s="475" t="s">
        <v>712</v>
      </c>
      <c r="AL10" s="476"/>
      <c r="AM10" s="475" t="s">
        <v>712</v>
      </c>
      <c r="AN10" s="476"/>
      <c r="AO10" s="475" t="s">
        <v>712</v>
      </c>
      <c r="AP10" s="476"/>
      <c r="AQ10" s="475" t="s">
        <v>712</v>
      </c>
      <c r="AR10" s="476"/>
      <c r="AS10" s="406" t="s">
        <v>712</v>
      </c>
      <c r="AT10" s="451"/>
      <c r="AU10" s="407" t="s">
        <v>712</v>
      </c>
      <c r="AV10" s="451"/>
      <c r="AW10" s="407" t="s">
        <v>712</v>
      </c>
      <c r="AX10" s="451"/>
      <c r="AY10" s="407" t="s">
        <v>712</v>
      </c>
      <c r="AZ10" s="451"/>
      <c r="BA10" s="407" t="s">
        <v>712</v>
      </c>
      <c r="BB10" s="451"/>
      <c r="BC10" s="407" t="s">
        <v>712</v>
      </c>
      <c r="BD10" s="451"/>
      <c r="BE10" s="407" t="s">
        <v>712</v>
      </c>
      <c r="BF10" s="451"/>
      <c r="BG10" s="595" t="s">
        <v>712</v>
      </c>
      <c r="BH10" s="451"/>
      <c r="BI10" s="76" t="s">
        <v>712</v>
      </c>
      <c r="BJ10" s="552"/>
      <c r="BK10" s="76" t="s">
        <v>712</v>
      </c>
      <c r="BL10" s="552"/>
      <c r="BM10" s="115"/>
      <c r="BN10" s="451" t="s">
        <v>712</v>
      </c>
      <c r="BO10" s="452"/>
      <c r="BP10" s="451" t="s">
        <v>712</v>
      </c>
      <c r="BQ10" s="452"/>
      <c r="BR10" s="451" t="s">
        <v>712</v>
      </c>
      <c r="BS10" s="115" t="s">
        <v>712</v>
      </c>
      <c r="BT10" s="451"/>
      <c r="BU10" s="115" t="s">
        <v>712</v>
      </c>
      <c r="BV10" s="451"/>
      <c r="BW10" s="501" t="s">
        <v>712</v>
      </c>
      <c r="BX10" s="461"/>
      <c r="BY10" s="115" t="s">
        <v>712</v>
      </c>
      <c r="BZ10" s="451"/>
      <c r="CA10" s="115" t="s">
        <v>712</v>
      </c>
      <c r="CB10" s="451"/>
      <c r="CC10" s="115" t="s">
        <v>712</v>
      </c>
      <c r="CD10" s="451"/>
      <c r="CE10" s="115"/>
      <c r="CF10" s="451" t="s">
        <v>712</v>
      </c>
      <c r="CG10" s="115"/>
      <c r="CH10" s="451" t="s">
        <v>712</v>
      </c>
      <c r="CI10" s="115"/>
      <c r="CJ10" s="451" t="s">
        <v>712</v>
      </c>
      <c r="CK10" s="115"/>
      <c r="CL10" s="451" t="s">
        <v>712</v>
      </c>
      <c r="CM10" s="115" t="s">
        <v>712</v>
      </c>
      <c r="CN10" s="451"/>
      <c r="CO10" s="115" t="s">
        <v>712</v>
      </c>
      <c r="CP10" s="451"/>
      <c r="CQ10" s="115" t="s">
        <v>712</v>
      </c>
      <c r="CR10" s="451"/>
      <c r="CS10" s="115" t="s">
        <v>712</v>
      </c>
      <c r="CT10" s="451"/>
      <c r="CU10" s="115" t="s">
        <v>712</v>
      </c>
      <c r="CV10" s="451"/>
      <c r="CW10" s="115" t="s">
        <v>712</v>
      </c>
      <c r="CX10" s="461"/>
      <c r="CY10" s="115" t="s">
        <v>712</v>
      </c>
      <c r="CZ10" s="451"/>
      <c r="DA10" s="115" t="s">
        <v>712</v>
      </c>
      <c r="DB10" s="451"/>
      <c r="DC10" s="452" t="s">
        <v>712</v>
      </c>
      <c r="DD10" s="453"/>
      <c r="DE10" s="452" t="s">
        <v>712</v>
      </c>
      <c r="DF10" s="453"/>
    </row>
    <row r="11" spans="1:110" x14ac:dyDescent="0.25">
      <c r="A11" s="76">
        <v>6</v>
      </c>
      <c r="B11" s="1563" t="s">
        <v>119</v>
      </c>
      <c r="C11" s="1563"/>
      <c r="D11" s="1564"/>
      <c r="E11" s="115" t="s">
        <v>712</v>
      </c>
      <c r="F11" s="451"/>
      <c r="G11" s="115" t="s">
        <v>712</v>
      </c>
      <c r="H11" s="451"/>
      <c r="I11" s="115"/>
      <c r="J11" s="451" t="s">
        <v>712</v>
      </c>
      <c r="K11" s="115" t="s">
        <v>712</v>
      </c>
      <c r="L11" s="451"/>
      <c r="M11" s="115" t="s">
        <v>712</v>
      </c>
      <c r="N11" s="451"/>
      <c r="O11" s="115" t="s">
        <v>712</v>
      </c>
      <c r="P11" s="451"/>
      <c r="Q11" s="115"/>
      <c r="R11" s="451" t="s">
        <v>712</v>
      </c>
      <c r="S11" s="115"/>
      <c r="T11" s="451" t="s">
        <v>712</v>
      </c>
      <c r="U11" s="115"/>
      <c r="V11" s="451" t="s">
        <v>712</v>
      </c>
      <c r="W11" s="406"/>
      <c r="X11" s="461" t="s">
        <v>712</v>
      </c>
      <c r="Y11" s="115" t="s">
        <v>712</v>
      </c>
      <c r="Z11" s="451"/>
      <c r="AA11" s="115"/>
      <c r="AB11" s="451" t="s">
        <v>712</v>
      </c>
      <c r="AC11" s="475"/>
      <c r="AD11" s="476" t="s">
        <v>712</v>
      </c>
      <c r="AE11" s="475"/>
      <c r="AF11" s="476" t="s">
        <v>712</v>
      </c>
      <c r="AG11" s="475" t="s">
        <v>712</v>
      </c>
      <c r="AH11" s="476"/>
      <c r="AI11" s="475" t="s">
        <v>712</v>
      </c>
      <c r="AJ11" s="476"/>
      <c r="AK11" s="475" t="s">
        <v>712</v>
      </c>
      <c r="AL11" s="476"/>
      <c r="AM11" s="475" t="s">
        <v>712</v>
      </c>
      <c r="AN11" s="476"/>
      <c r="AO11" s="475" t="s">
        <v>712</v>
      </c>
      <c r="AP11" s="476"/>
      <c r="AQ11" s="475" t="s">
        <v>712</v>
      </c>
      <c r="AR11" s="476"/>
      <c r="AS11" s="406" t="s">
        <v>712</v>
      </c>
      <c r="AT11" s="451"/>
      <c r="AU11" s="407" t="s">
        <v>712</v>
      </c>
      <c r="AV11" s="451"/>
      <c r="AW11" s="407" t="s">
        <v>712</v>
      </c>
      <c r="AX11" s="451"/>
      <c r="AY11" s="407"/>
      <c r="AZ11" s="451" t="s">
        <v>712</v>
      </c>
      <c r="BA11" s="407" t="s">
        <v>712</v>
      </c>
      <c r="BB11" s="451"/>
      <c r="BC11" s="407" t="s">
        <v>712</v>
      </c>
      <c r="BD11" s="451"/>
      <c r="BE11" s="407" t="s">
        <v>712</v>
      </c>
      <c r="BF11" s="451"/>
      <c r="BG11" s="595" t="s">
        <v>712</v>
      </c>
      <c r="BH11" s="451"/>
      <c r="BI11" s="76" t="s">
        <v>712</v>
      </c>
      <c r="BJ11" s="552"/>
      <c r="BK11" s="76" t="s">
        <v>712</v>
      </c>
      <c r="BL11" s="552"/>
      <c r="BM11" s="115"/>
      <c r="BN11" s="451" t="s">
        <v>712</v>
      </c>
      <c r="BO11" s="452"/>
      <c r="BP11" s="451" t="s">
        <v>712</v>
      </c>
      <c r="BQ11" s="452"/>
      <c r="BR11" s="451" t="s">
        <v>712</v>
      </c>
      <c r="BS11" s="115" t="s">
        <v>712</v>
      </c>
      <c r="BT11" s="451"/>
      <c r="BU11" s="115" t="s">
        <v>712</v>
      </c>
      <c r="BV11" s="451"/>
      <c r="BW11" s="501" t="s">
        <v>712</v>
      </c>
      <c r="BX11" s="461" t="s">
        <v>712</v>
      </c>
      <c r="BY11" s="115"/>
      <c r="BZ11" s="451" t="s">
        <v>712</v>
      </c>
      <c r="CA11" s="115" t="s">
        <v>712</v>
      </c>
      <c r="CB11" s="451"/>
      <c r="CC11" s="115" t="s">
        <v>712</v>
      </c>
      <c r="CD11" s="451"/>
      <c r="CE11" s="115"/>
      <c r="CF11" s="451" t="s">
        <v>712</v>
      </c>
      <c r="CG11" s="115" t="s">
        <v>712</v>
      </c>
      <c r="CH11" s="451"/>
      <c r="CI11" s="115" t="s">
        <v>712</v>
      </c>
      <c r="CJ11" s="451"/>
      <c r="CK11" s="115"/>
      <c r="CL11" s="451" t="s">
        <v>712</v>
      </c>
      <c r="CM11" s="115"/>
      <c r="CN11" s="451" t="s">
        <v>712</v>
      </c>
      <c r="CO11" s="115" t="s">
        <v>712</v>
      </c>
      <c r="CP11" s="451"/>
      <c r="CQ11" s="115" t="s">
        <v>712</v>
      </c>
      <c r="CR11" s="451"/>
      <c r="CS11" s="115" t="s">
        <v>712</v>
      </c>
      <c r="CT11" s="451"/>
      <c r="CU11" s="115" t="s">
        <v>712</v>
      </c>
      <c r="CV11" s="451"/>
      <c r="CW11" s="115" t="s">
        <v>712</v>
      </c>
      <c r="CX11" s="461"/>
      <c r="CY11" s="115" t="s">
        <v>712</v>
      </c>
      <c r="CZ11" s="451" t="s">
        <v>712</v>
      </c>
      <c r="DA11" s="115" t="s">
        <v>712</v>
      </c>
      <c r="DB11" s="451"/>
      <c r="DC11" s="452" t="s">
        <v>712</v>
      </c>
      <c r="DD11" s="453"/>
      <c r="DE11" s="452" t="s">
        <v>712</v>
      </c>
      <c r="DF11" s="453"/>
    </row>
    <row r="12" spans="1:110" x14ac:dyDescent="0.25">
      <c r="A12" s="76">
        <v>7</v>
      </c>
      <c r="B12" s="1563" t="s">
        <v>120</v>
      </c>
      <c r="C12" s="1563"/>
      <c r="D12" s="1564"/>
      <c r="E12" s="115" t="s">
        <v>712</v>
      </c>
      <c r="F12" s="451"/>
      <c r="G12" s="115" t="s">
        <v>712</v>
      </c>
      <c r="H12" s="451"/>
      <c r="I12" s="115" t="s">
        <v>44</v>
      </c>
      <c r="J12" s="451" t="s">
        <v>712</v>
      </c>
      <c r="K12" s="115"/>
      <c r="L12" s="451" t="s">
        <v>712</v>
      </c>
      <c r="M12" s="115"/>
      <c r="N12" s="451" t="s">
        <v>712</v>
      </c>
      <c r="O12" s="115" t="s">
        <v>712</v>
      </c>
      <c r="P12" s="451" t="s">
        <v>44</v>
      </c>
      <c r="Q12" s="115" t="s">
        <v>712</v>
      </c>
      <c r="R12" s="451"/>
      <c r="S12" s="115" t="s">
        <v>712</v>
      </c>
      <c r="T12" s="451"/>
      <c r="U12" s="115" t="s">
        <v>712</v>
      </c>
      <c r="V12" s="451"/>
      <c r="W12" s="406" t="s">
        <v>712</v>
      </c>
      <c r="X12" s="461"/>
      <c r="Y12" s="115" t="s">
        <v>712</v>
      </c>
      <c r="Z12" s="451"/>
      <c r="AA12" s="115" t="s">
        <v>712</v>
      </c>
      <c r="AB12" s="451"/>
      <c r="AC12" s="475" t="s">
        <v>712</v>
      </c>
      <c r="AD12" s="476"/>
      <c r="AE12" s="475" t="s">
        <v>712</v>
      </c>
      <c r="AF12" s="476"/>
      <c r="AG12" s="475" t="s">
        <v>712</v>
      </c>
      <c r="AH12" s="476"/>
      <c r="AI12" s="475" t="s">
        <v>712</v>
      </c>
      <c r="AJ12" s="476"/>
      <c r="AK12" s="475" t="s">
        <v>712</v>
      </c>
      <c r="AL12" s="476"/>
      <c r="AM12" s="475" t="s">
        <v>712</v>
      </c>
      <c r="AN12" s="476"/>
      <c r="AO12" s="475" t="s">
        <v>712</v>
      </c>
      <c r="AP12" s="476"/>
      <c r="AQ12" s="475" t="s">
        <v>712</v>
      </c>
      <c r="AR12" s="476"/>
      <c r="AS12" s="406" t="s">
        <v>712</v>
      </c>
      <c r="AT12" s="451"/>
      <c r="AU12" s="407" t="s">
        <v>712</v>
      </c>
      <c r="AV12" s="451"/>
      <c r="AW12" s="407" t="s">
        <v>712</v>
      </c>
      <c r="AX12" s="451"/>
      <c r="AY12" s="407" t="s">
        <v>712</v>
      </c>
      <c r="AZ12" s="451"/>
      <c r="BA12" s="407" t="s">
        <v>712</v>
      </c>
      <c r="BB12" s="451"/>
      <c r="BC12" s="407" t="s">
        <v>712</v>
      </c>
      <c r="BD12" s="451"/>
      <c r="BE12" s="407" t="s">
        <v>712</v>
      </c>
      <c r="BF12" s="451"/>
      <c r="BG12" s="595" t="s">
        <v>712</v>
      </c>
      <c r="BH12" s="451"/>
      <c r="BI12" s="76" t="s">
        <v>712</v>
      </c>
      <c r="BJ12" s="552"/>
      <c r="BK12" s="76" t="s">
        <v>712</v>
      </c>
      <c r="BL12" s="552"/>
      <c r="BM12" s="115"/>
      <c r="BN12" s="451" t="s">
        <v>712</v>
      </c>
      <c r="BO12" s="452"/>
      <c r="BP12" s="451" t="s">
        <v>712</v>
      </c>
      <c r="BQ12" s="452"/>
      <c r="BR12" s="451" t="s">
        <v>712</v>
      </c>
      <c r="BS12" s="115" t="s">
        <v>712</v>
      </c>
      <c r="BT12" s="451"/>
      <c r="BU12" s="115" t="s">
        <v>712</v>
      </c>
      <c r="BV12" s="451"/>
      <c r="BW12" s="501" t="s">
        <v>712</v>
      </c>
      <c r="BX12" s="461"/>
      <c r="BY12" s="115" t="s">
        <v>712</v>
      </c>
      <c r="BZ12" s="451"/>
      <c r="CA12" s="115" t="s">
        <v>712</v>
      </c>
      <c r="CB12" s="451"/>
      <c r="CC12" s="115" t="s">
        <v>712</v>
      </c>
      <c r="CD12" s="451"/>
      <c r="CE12" s="115" t="s">
        <v>712</v>
      </c>
      <c r="CF12" s="451"/>
      <c r="CG12" s="115"/>
      <c r="CH12" s="451" t="s">
        <v>712</v>
      </c>
      <c r="CI12" s="115"/>
      <c r="CJ12" s="451" t="s">
        <v>712</v>
      </c>
      <c r="CK12" s="115"/>
      <c r="CL12" s="451" t="s">
        <v>712</v>
      </c>
      <c r="CM12" s="115"/>
      <c r="CN12" s="451" t="s">
        <v>712</v>
      </c>
      <c r="CO12" s="115" t="s">
        <v>712</v>
      </c>
      <c r="CP12" s="451"/>
      <c r="CQ12" s="115" t="s">
        <v>712</v>
      </c>
      <c r="CR12" s="451"/>
      <c r="CS12" s="115" t="s">
        <v>712</v>
      </c>
      <c r="CT12" s="451"/>
      <c r="CU12" s="115" t="s">
        <v>712</v>
      </c>
      <c r="CV12" s="451"/>
      <c r="CW12" s="115" t="s">
        <v>712</v>
      </c>
      <c r="CX12" s="461"/>
      <c r="CY12" s="115" t="s">
        <v>712</v>
      </c>
      <c r="CZ12" s="451"/>
      <c r="DA12" s="115" t="s">
        <v>712</v>
      </c>
      <c r="DB12" s="451"/>
      <c r="DC12" s="452" t="s">
        <v>712</v>
      </c>
      <c r="DD12" s="453"/>
      <c r="DE12" s="452" t="s">
        <v>712</v>
      </c>
      <c r="DF12" s="453"/>
    </row>
    <row r="13" spans="1:110" ht="27.75" customHeight="1" x14ac:dyDescent="0.25">
      <c r="A13" s="115">
        <v>8</v>
      </c>
      <c r="B13" s="1563" t="s">
        <v>121</v>
      </c>
      <c r="C13" s="1563"/>
      <c r="D13" s="1564"/>
      <c r="E13" s="115" t="s">
        <v>712</v>
      </c>
      <c r="F13" s="451"/>
      <c r="G13" s="115"/>
      <c r="H13" s="451" t="s">
        <v>712</v>
      </c>
      <c r="I13" s="115" t="s">
        <v>44</v>
      </c>
      <c r="J13" s="451" t="s">
        <v>712</v>
      </c>
      <c r="K13" s="115"/>
      <c r="L13" s="451" t="s">
        <v>712</v>
      </c>
      <c r="M13" s="115"/>
      <c r="N13" s="451" t="s">
        <v>712</v>
      </c>
      <c r="O13" s="115"/>
      <c r="P13" s="451" t="s">
        <v>712</v>
      </c>
      <c r="Q13" s="115"/>
      <c r="R13" s="451" t="s">
        <v>712</v>
      </c>
      <c r="S13" s="115"/>
      <c r="T13" s="451" t="s">
        <v>712</v>
      </c>
      <c r="U13" s="115"/>
      <c r="V13" s="451" t="s">
        <v>712</v>
      </c>
      <c r="W13" s="406" t="s">
        <v>712</v>
      </c>
      <c r="X13" s="461"/>
      <c r="Y13" s="115"/>
      <c r="Z13" s="451" t="s">
        <v>712</v>
      </c>
      <c r="AA13" s="115" t="s">
        <v>712</v>
      </c>
      <c r="AB13" s="451"/>
      <c r="AC13" s="475"/>
      <c r="AD13" s="476" t="s">
        <v>712</v>
      </c>
      <c r="AE13" s="475"/>
      <c r="AF13" s="476" t="s">
        <v>712</v>
      </c>
      <c r="AG13" s="475"/>
      <c r="AH13" s="476" t="s">
        <v>712</v>
      </c>
      <c r="AI13" s="475" t="s">
        <v>712</v>
      </c>
      <c r="AJ13" s="476"/>
      <c r="AK13" s="475" t="s">
        <v>712</v>
      </c>
      <c r="AL13" s="476"/>
      <c r="AM13" s="475" t="s">
        <v>712</v>
      </c>
      <c r="AN13" s="476"/>
      <c r="AO13" s="475" t="s">
        <v>712</v>
      </c>
      <c r="AP13" s="476"/>
      <c r="AQ13" s="475" t="s">
        <v>712</v>
      </c>
      <c r="AR13" s="476"/>
      <c r="AS13" s="406" t="s">
        <v>712</v>
      </c>
      <c r="AT13" s="451"/>
      <c r="AU13" s="407"/>
      <c r="AV13" s="451" t="s">
        <v>712</v>
      </c>
      <c r="AW13" s="407" t="s">
        <v>712</v>
      </c>
      <c r="AX13" s="451"/>
      <c r="AY13" s="407"/>
      <c r="AZ13" s="451" t="s">
        <v>712</v>
      </c>
      <c r="BA13" s="407" t="s">
        <v>712</v>
      </c>
      <c r="BB13" s="451"/>
      <c r="BC13" s="407" t="s">
        <v>712</v>
      </c>
      <c r="BD13" s="451"/>
      <c r="BE13" s="407" t="s">
        <v>712</v>
      </c>
      <c r="BF13" s="451"/>
      <c r="BG13" s="595" t="s">
        <v>712</v>
      </c>
      <c r="BH13" s="451"/>
      <c r="BI13" s="76"/>
      <c r="BJ13" s="552" t="s">
        <v>712</v>
      </c>
      <c r="BK13" s="76"/>
      <c r="BL13" s="552" t="s">
        <v>712</v>
      </c>
      <c r="BM13" s="115" t="s">
        <v>712</v>
      </c>
      <c r="BN13" s="451"/>
      <c r="BO13" s="452" t="s">
        <v>712</v>
      </c>
      <c r="BP13" s="453"/>
      <c r="BQ13" s="452" t="s">
        <v>712</v>
      </c>
      <c r="BR13" s="453"/>
      <c r="BS13" s="115" t="s">
        <v>712</v>
      </c>
      <c r="BT13" s="451"/>
      <c r="BU13" s="115" t="s">
        <v>712</v>
      </c>
      <c r="BV13" s="451"/>
      <c r="BW13" s="501"/>
      <c r="BX13" s="461" t="s">
        <v>712</v>
      </c>
      <c r="BY13" s="115"/>
      <c r="BZ13" s="451" t="s">
        <v>712</v>
      </c>
      <c r="CA13" s="115"/>
      <c r="CB13" s="451" t="s">
        <v>712</v>
      </c>
      <c r="CC13" s="115" t="s">
        <v>712</v>
      </c>
      <c r="CD13" s="451"/>
      <c r="CE13" s="115"/>
      <c r="CF13" s="451" t="s">
        <v>712</v>
      </c>
      <c r="CG13" s="115"/>
      <c r="CH13" s="451" t="s">
        <v>712</v>
      </c>
      <c r="CI13" s="115"/>
      <c r="CJ13" s="451" t="s">
        <v>712</v>
      </c>
      <c r="CK13" s="115"/>
      <c r="CL13" s="451" t="s">
        <v>712</v>
      </c>
      <c r="CM13" s="115"/>
      <c r="CN13" s="451" t="s">
        <v>712</v>
      </c>
      <c r="CO13" s="115" t="s">
        <v>712</v>
      </c>
      <c r="CP13" s="451"/>
      <c r="CQ13" s="115" t="s">
        <v>712</v>
      </c>
      <c r="CR13" s="451"/>
      <c r="CS13" s="115" t="s">
        <v>712</v>
      </c>
      <c r="CT13" s="451"/>
      <c r="CU13" s="115" t="s">
        <v>712</v>
      </c>
      <c r="CV13" s="451"/>
      <c r="CW13" s="115" t="s">
        <v>712</v>
      </c>
      <c r="CX13" s="461"/>
      <c r="CY13" s="115"/>
      <c r="CZ13" s="451" t="s">
        <v>712</v>
      </c>
      <c r="DA13" s="115"/>
      <c r="DB13" s="451" t="s">
        <v>712</v>
      </c>
      <c r="DC13" s="452"/>
      <c r="DD13" s="453" t="s">
        <v>712</v>
      </c>
      <c r="DE13" s="452"/>
      <c r="DF13" s="453" t="s">
        <v>712</v>
      </c>
    </row>
    <row r="14" spans="1:110" x14ac:dyDescent="0.25">
      <c r="A14" s="76">
        <v>9</v>
      </c>
      <c r="B14" s="1563" t="s">
        <v>122</v>
      </c>
      <c r="C14" s="1563"/>
      <c r="D14" s="1564"/>
      <c r="E14" s="115" t="s">
        <v>712</v>
      </c>
      <c r="F14" s="451"/>
      <c r="G14" s="115"/>
      <c r="H14" s="451" t="s">
        <v>712</v>
      </c>
      <c r="I14" s="115" t="s">
        <v>44</v>
      </c>
      <c r="J14" s="451" t="s">
        <v>712</v>
      </c>
      <c r="K14" s="115"/>
      <c r="L14" s="451" t="s">
        <v>712</v>
      </c>
      <c r="M14" s="115"/>
      <c r="N14" s="451" t="s">
        <v>712</v>
      </c>
      <c r="O14" s="115"/>
      <c r="P14" s="451" t="s">
        <v>712</v>
      </c>
      <c r="Q14" s="115"/>
      <c r="R14" s="451" t="s">
        <v>712</v>
      </c>
      <c r="S14" s="115"/>
      <c r="T14" s="451" t="s">
        <v>712</v>
      </c>
      <c r="U14" s="115"/>
      <c r="V14" s="451" t="s">
        <v>712</v>
      </c>
      <c r="W14" s="406"/>
      <c r="X14" s="461" t="s">
        <v>712</v>
      </c>
      <c r="Y14" s="115"/>
      <c r="Z14" s="451" t="s">
        <v>712</v>
      </c>
      <c r="AA14" s="115"/>
      <c r="AB14" s="451" t="s">
        <v>712</v>
      </c>
      <c r="AC14" s="475"/>
      <c r="AD14" s="476" t="s">
        <v>712</v>
      </c>
      <c r="AE14" s="475"/>
      <c r="AF14" s="476" t="s">
        <v>712</v>
      </c>
      <c r="AG14" s="475"/>
      <c r="AH14" s="476" t="s">
        <v>712</v>
      </c>
      <c r="AI14" s="475"/>
      <c r="AJ14" s="476" t="s">
        <v>712</v>
      </c>
      <c r="AK14" s="475"/>
      <c r="AL14" s="476" t="s">
        <v>712</v>
      </c>
      <c r="AM14" s="475"/>
      <c r="AN14" s="476" t="s">
        <v>712</v>
      </c>
      <c r="AO14" s="475"/>
      <c r="AP14" s="476" t="s">
        <v>712</v>
      </c>
      <c r="AQ14" s="475"/>
      <c r="AR14" s="476" t="s">
        <v>712</v>
      </c>
      <c r="AS14" s="406"/>
      <c r="AT14" s="451" t="s">
        <v>712</v>
      </c>
      <c r="AU14" s="407"/>
      <c r="AV14" s="451" t="s">
        <v>712</v>
      </c>
      <c r="AW14" s="407"/>
      <c r="AX14" s="451" t="s">
        <v>712</v>
      </c>
      <c r="AY14" s="407" t="s">
        <v>712</v>
      </c>
      <c r="AZ14" s="451"/>
      <c r="BA14" s="407"/>
      <c r="BB14" s="451" t="s">
        <v>712</v>
      </c>
      <c r="BC14" s="407"/>
      <c r="BD14" s="451" t="s">
        <v>712</v>
      </c>
      <c r="BE14" s="407"/>
      <c r="BF14" s="451" t="s">
        <v>712</v>
      </c>
      <c r="BG14" s="595"/>
      <c r="BH14" s="451" t="s">
        <v>712</v>
      </c>
      <c r="BI14" s="76"/>
      <c r="BJ14" s="552" t="s">
        <v>712</v>
      </c>
      <c r="BK14" s="76"/>
      <c r="BL14" s="552" t="s">
        <v>712</v>
      </c>
      <c r="BM14" s="115"/>
      <c r="BN14" s="451" t="s">
        <v>712</v>
      </c>
      <c r="BO14" s="452"/>
      <c r="BP14" s="453" t="s">
        <v>712</v>
      </c>
      <c r="BQ14" s="452"/>
      <c r="BR14" s="453" t="s">
        <v>712</v>
      </c>
      <c r="BS14" s="115"/>
      <c r="BT14" s="451" t="s">
        <v>712</v>
      </c>
      <c r="BU14" s="115" t="s">
        <v>712</v>
      </c>
      <c r="BV14" s="451"/>
      <c r="BW14" s="501" t="s">
        <v>712</v>
      </c>
      <c r="BX14" s="461"/>
      <c r="BY14" s="115" t="s">
        <v>712</v>
      </c>
      <c r="BZ14" s="451"/>
      <c r="CA14" s="115" t="s">
        <v>712</v>
      </c>
      <c r="CB14" s="451"/>
      <c r="CC14" s="115"/>
      <c r="CD14" s="451" t="s">
        <v>712</v>
      </c>
      <c r="CE14" s="115" t="s">
        <v>712</v>
      </c>
      <c r="CF14" s="451"/>
      <c r="CG14" s="115"/>
      <c r="CH14" s="451" t="s">
        <v>712</v>
      </c>
      <c r="CI14" s="115"/>
      <c r="CJ14" s="451" t="s">
        <v>712</v>
      </c>
      <c r="CK14" s="115"/>
      <c r="CL14" s="451" t="s">
        <v>712</v>
      </c>
      <c r="CM14" s="115"/>
      <c r="CN14" s="451" t="s">
        <v>712</v>
      </c>
      <c r="CO14" s="115" t="s">
        <v>712</v>
      </c>
      <c r="CP14" s="451"/>
      <c r="CQ14" s="115" t="s">
        <v>712</v>
      </c>
      <c r="CR14" s="451"/>
      <c r="CS14" s="115" t="s">
        <v>712</v>
      </c>
      <c r="CT14" s="451"/>
      <c r="CU14" s="115" t="s">
        <v>712</v>
      </c>
      <c r="CV14" s="451"/>
      <c r="CW14" s="115" t="s">
        <v>712</v>
      </c>
      <c r="CX14" s="461"/>
      <c r="CY14" s="115" t="s">
        <v>712</v>
      </c>
      <c r="CZ14" s="451"/>
      <c r="DA14" s="115"/>
      <c r="DB14" s="451" t="s">
        <v>712</v>
      </c>
      <c r="DC14" s="452"/>
      <c r="DD14" s="453" t="s">
        <v>712</v>
      </c>
      <c r="DE14" s="452"/>
      <c r="DF14" s="453" t="s">
        <v>712</v>
      </c>
    </row>
    <row r="15" spans="1:110" x14ac:dyDescent="0.25">
      <c r="A15" s="76">
        <v>10</v>
      </c>
      <c r="B15" s="1563" t="s">
        <v>123</v>
      </c>
      <c r="C15" s="1563"/>
      <c r="D15" s="1564"/>
      <c r="E15" s="115" t="s">
        <v>712</v>
      </c>
      <c r="F15" s="451"/>
      <c r="G15" s="115"/>
      <c r="H15" s="451" t="s">
        <v>712</v>
      </c>
      <c r="I15" s="115" t="s">
        <v>44</v>
      </c>
      <c r="J15" s="451" t="s">
        <v>712</v>
      </c>
      <c r="K15" s="115" t="s">
        <v>712</v>
      </c>
      <c r="L15" s="451"/>
      <c r="M15" s="115" t="s">
        <v>712</v>
      </c>
      <c r="N15" s="451"/>
      <c r="O15" s="115" t="s">
        <v>712</v>
      </c>
      <c r="P15" s="451"/>
      <c r="Q15" s="115" t="s">
        <v>712</v>
      </c>
      <c r="R15" s="451"/>
      <c r="S15" s="115" t="s">
        <v>712</v>
      </c>
      <c r="T15" s="451"/>
      <c r="U15" s="115" t="s">
        <v>712</v>
      </c>
      <c r="V15" s="451"/>
      <c r="W15" s="406" t="s">
        <v>712</v>
      </c>
      <c r="X15" s="461"/>
      <c r="Y15" s="115" t="s">
        <v>712</v>
      </c>
      <c r="Z15" s="451"/>
      <c r="AA15" s="115" t="s">
        <v>712</v>
      </c>
      <c r="AB15" s="451"/>
      <c r="AC15" s="475" t="s">
        <v>712</v>
      </c>
      <c r="AD15" s="476"/>
      <c r="AE15" s="475" t="s">
        <v>712</v>
      </c>
      <c r="AF15" s="476"/>
      <c r="AG15" s="475" t="s">
        <v>712</v>
      </c>
      <c r="AH15" s="476"/>
      <c r="AI15" s="475" t="s">
        <v>712</v>
      </c>
      <c r="AJ15" s="476"/>
      <c r="AK15" s="475" t="s">
        <v>712</v>
      </c>
      <c r="AL15" s="476"/>
      <c r="AM15" s="475" t="s">
        <v>712</v>
      </c>
      <c r="AN15" s="476"/>
      <c r="AO15" s="475" t="s">
        <v>712</v>
      </c>
      <c r="AP15" s="476"/>
      <c r="AQ15" s="475" t="s">
        <v>712</v>
      </c>
      <c r="AR15" s="476"/>
      <c r="AS15" s="406" t="s">
        <v>712</v>
      </c>
      <c r="AT15" s="451"/>
      <c r="AU15" s="407" t="s">
        <v>712</v>
      </c>
      <c r="AV15" s="451"/>
      <c r="AW15" s="407" t="s">
        <v>712</v>
      </c>
      <c r="AX15" s="451"/>
      <c r="AY15" s="407" t="s">
        <v>712</v>
      </c>
      <c r="AZ15" s="451"/>
      <c r="BA15" s="407" t="s">
        <v>712</v>
      </c>
      <c r="BB15" s="451"/>
      <c r="BC15" s="407" t="s">
        <v>712</v>
      </c>
      <c r="BD15" s="451"/>
      <c r="BE15" s="407" t="s">
        <v>712</v>
      </c>
      <c r="BF15" s="451"/>
      <c r="BG15" s="595" t="s">
        <v>712</v>
      </c>
      <c r="BH15" s="451"/>
      <c r="BI15" s="76" t="s">
        <v>712</v>
      </c>
      <c r="BJ15" s="552"/>
      <c r="BK15" s="76" t="s">
        <v>712</v>
      </c>
      <c r="BL15" s="552"/>
      <c r="BM15" s="115" t="s">
        <v>712</v>
      </c>
      <c r="BN15" s="451"/>
      <c r="BO15" s="452" t="s">
        <v>712</v>
      </c>
      <c r="BP15" s="453"/>
      <c r="BQ15" s="452" t="s">
        <v>712</v>
      </c>
      <c r="BR15" s="453"/>
      <c r="BS15" s="115" t="s">
        <v>712</v>
      </c>
      <c r="BT15" s="451"/>
      <c r="BU15" s="115" t="s">
        <v>712</v>
      </c>
      <c r="BV15" s="451"/>
      <c r="BW15" s="501" t="s">
        <v>712</v>
      </c>
      <c r="BX15" s="461"/>
      <c r="BY15" s="115" t="s">
        <v>712</v>
      </c>
      <c r="BZ15" s="451"/>
      <c r="CA15" s="115" t="s">
        <v>712</v>
      </c>
      <c r="CB15" s="451"/>
      <c r="CC15" s="115" t="s">
        <v>712</v>
      </c>
      <c r="CD15" s="451"/>
      <c r="CE15" s="115" t="s">
        <v>712</v>
      </c>
      <c r="CF15" s="451"/>
      <c r="CG15" s="115" t="s">
        <v>712</v>
      </c>
      <c r="CH15" s="451"/>
      <c r="CI15" s="115" t="s">
        <v>712</v>
      </c>
      <c r="CJ15" s="451"/>
      <c r="CK15" s="115" t="s">
        <v>712</v>
      </c>
      <c r="CL15" s="451"/>
      <c r="CM15" s="115" t="s">
        <v>712</v>
      </c>
      <c r="CN15" s="451"/>
      <c r="CO15" s="115" t="s">
        <v>712</v>
      </c>
      <c r="CP15" s="451"/>
      <c r="CQ15" s="115" t="s">
        <v>712</v>
      </c>
      <c r="CR15" s="451"/>
      <c r="CS15" s="115" t="s">
        <v>712</v>
      </c>
      <c r="CT15" s="451"/>
      <c r="CU15" s="115" t="s">
        <v>712</v>
      </c>
      <c r="CV15" s="451"/>
      <c r="CW15" s="115" t="s">
        <v>712</v>
      </c>
      <c r="CX15" s="461"/>
      <c r="CY15" s="115" t="s">
        <v>712</v>
      </c>
      <c r="CZ15" s="451"/>
      <c r="DA15" s="115" t="s">
        <v>712</v>
      </c>
      <c r="DB15" s="451"/>
      <c r="DC15" s="452" t="s">
        <v>712</v>
      </c>
      <c r="DD15" s="453"/>
      <c r="DE15" s="452" t="s">
        <v>712</v>
      </c>
      <c r="DF15" s="453"/>
    </row>
    <row r="16" spans="1:110" x14ac:dyDescent="0.25">
      <c r="A16" s="76">
        <v>11</v>
      </c>
      <c r="B16" s="1563" t="s">
        <v>124</v>
      </c>
      <c r="C16" s="1563"/>
      <c r="D16" s="1564"/>
      <c r="E16" s="115" t="s">
        <v>712</v>
      </c>
      <c r="F16" s="451"/>
      <c r="G16" s="115" t="s">
        <v>712</v>
      </c>
      <c r="H16" s="451"/>
      <c r="I16" s="115" t="s">
        <v>44</v>
      </c>
      <c r="J16" s="451" t="s">
        <v>712</v>
      </c>
      <c r="K16" s="115" t="s">
        <v>712</v>
      </c>
      <c r="L16" s="451"/>
      <c r="M16" s="115" t="s">
        <v>712</v>
      </c>
      <c r="N16" s="451"/>
      <c r="O16" s="115" t="s">
        <v>712</v>
      </c>
      <c r="P16" s="451"/>
      <c r="Q16" s="115" t="s">
        <v>712</v>
      </c>
      <c r="R16" s="451"/>
      <c r="S16" s="115" t="s">
        <v>712</v>
      </c>
      <c r="T16" s="451"/>
      <c r="U16" s="115" t="s">
        <v>712</v>
      </c>
      <c r="V16" s="451"/>
      <c r="W16" s="406" t="s">
        <v>712</v>
      </c>
      <c r="X16" s="461"/>
      <c r="Y16" s="115" t="s">
        <v>712</v>
      </c>
      <c r="Z16" s="451"/>
      <c r="AA16" s="115" t="s">
        <v>712</v>
      </c>
      <c r="AB16" s="451"/>
      <c r="AC16" s="475" t="s">
        <v>712</v>
      </c>
      <c r="AD16" s="476"/>
      <c r="AE16" s="475" t="s">
        <v>712</v>
      </c>
      <c r="AF16" s="476"/>
      <c r="AG16" s="475" t="s">
        <v>712</v>
      </c>
      <c r="AH16" s="476"/>
      <c r="AI16" s="475" t="s">
        <v>712</v>
      </c>
      <c r="AJ16" s="476"/>
      <c r="AK16" s="475" t="s">
        <v>712</v>
      </c>
      <c r="AL16" s="476"/>
      <c r="AM16" s="475" t="s">
        <v>712</v>
      </c>
      <c r="AN16" s="476"/>
      <c r="AO16" s="475" t="s">
        <v>712</v>
      </c>
      <c r="AP16" s="476"/>
      <c r="AQ16" s="475" t="s">
        <v>712</v>
      </c>
      <c r="AR16" s="476"/>
      <c r="AS16" s="406" t="s">
        <v>712</v>
      </c>
      <c r="AT16" s="451"/>
      <c r="AU16" s="407" t="s">
        <v>712</v>
      </c>
      <c r="AV16" s="451"/>
      <c r="AW16" s="407" t="s">
        <v>712</v>
      </c>
      <c r="AX16" s="451"/>
      <c r="AY16" s="407" t="s">
        <v>712</v>
      </c>
      <c r="AZ16" s="451"/>
      <c r="BA16" s="407" t="s">
        <v>712</v>
      </c>
      <c r="BB16" s="451"/>
      <c r="BC16" s="407" t="s">
        <v>712</v>
      </c>
      <c r="BD16" s="451"/>
      <c r="BE16" s="407" t="s">
        <v>712</v>
      </c>
      <c r="BF16" s="451"/>
      <c r="BG16" s="595" t="s">
        <v>712</v>
      </c>
      <c r="BH16" s="451"/>
      <c r="BI16" s="76" t="s">
        <v>712</v>
      </c>
      <c r="BJ16" s="552"/>
      <c r="BK16" s="76" t="s">
        <v>712</v>
      </c>
      <c r="BL16" s="552"/>
      <c r="BM16" s="115" t="s">
        <v>712</v>
      </c>
      <c r="BN16" s="451"/>
      <c r="BO16" s="452" t="s">
        <v>712</v>
      </c>
      <c r="BP16" s="453"/>
      <c r="BQ16" s="452" t="s">
        <v>712</v>
      </c>
      <c r="BR16" s="453"/>
      <c r="BS16" s="115" t="s">
        <v>712</v>
      </c>
      <c r="BT16" s="451"/>
      <c r="BU16" s="115" t="s">
        <v>712</v>
      </c>
      <c r="BV16" s="451"/>
      <c r="BW16" s="501" t="s">
        <v>712</v>
      </c>
      <c r="BX16" s="461"/>
      <c r="BY16" s="115" t="s">
        <v>712</v>
      </c>
      <c r="BZ16" s="451"/>
      <c r="CA16" s="115" t="s">
        <v>712</v>
      </c>
      <c r="CB16" s="451"/>
      <c r="CC16" s="115" t="s">
        <v>712</v>
      </c>
      <c r="CD16" s="451"/>
      <c r="CE16" s="115" t="s">
        <v>712</v>
      </c>
      <c r="CF16" s="451"/>
      <c r="CG16" s="115" t="s">
        <v>712</v>
      </c>
      <c r="CH16" s="451"/>
      <c r="CI16" s="115" t="s">
        <v>712</v>
      </c>
      <c r="CJ16" s="451"/>
      <c r="CK16" s="115" t="s">
        <v>712</v>
      </c>
      <c r="CL16" s="451"/>
      <c r="CM16" s="115" t="s">
        <v>712</v>
      </c>
      <c r="CN16" s="451"/>
      <c r="CO16" s="115"/>
      <c r="CP16" s="451" t="s">
        <v>712</v>
      </c>
      <c r="CQ16" s="115"/>
      <c r="CR16" s="451" t="s">
        <v>712</v>
      </c>
      <c r="CS16" s="115"/>
      <c r="CT16" s="451" t="s">
        <v>712</v>
      </c>
      <c r="CU16" s="115"/>
      <c r="CV16" s="451" t="s">
        <v>712</v>
      </c>
      <c r="CW16" s="115"/>
      <c r="CX16" s="461" t="s">
        <v>712</v>
      </c>
      <c r="CY16" s="115"/>
      <c r="CZ16" s="451" t="s">
        <v>712</v>
      </c>
      <c r="DA16" s="115" t="s">
        <v>712</v>
      </c>
      <c r="DB16" s="451"/>
      <c r="DC16" s="452" t="s">
        <v>712</v>
      </c>
      <c r="DD16" s="453"/>
      <c r="DE16" s="452" t="s">
        <v>712</v>
      </c>
      <c r="DF16" s="453"/>
    </row>
    <row r="17" spans="1:110" x14ac:dyDescent="0.25">
      <c r="A17" s="76">
        <v>12</v>
      </c>
      <c r="B17" s="1563" t="s">
        <v>125</v>
      </c>
      <c r="C17" s="1563"/>
      <c r="D17" s="1564"/>
      <c r="E17" s="115" t="s">
        <v>712</v>
      </c>
      <c r="F17" s="451"/>
      <c r="G17" s="115" t="s">
        <v>712</v>
      </c>
      <c r="H17" s="451"/>
      <c r="I17" s="115" t="s">
        <v>712</v>
      </c>
      <c r="J17" s="451" t="s">
        <v>44</v>
      </c>
      <c r="K17" s="115" t="s">
        <v>712</v>
      </c>
      <c r="L17" s="451"/>
      <c r="M17" s="115" t="s">
        <v>712</v>
      </c>
      <c r="N17" s="451"/>
      <c r="O17" s="115" t="s">
        <v>712</v>
      </c>
      <c r="P17" s="451"/>
      <c r="Q17" s="115" t="s">
        <v>712</v>
      </c>
      <c r="R17" s="451"/>
      <c r="S17" s="115" t="s">
        <v>712</v>
      </c>
      <c r="T17" s="451"/>
      <c r="U17" s="115" t="s">
        <v>712</v>
      </c>
      <c r="V17" s="451"/>
      <c r="W17" s="406" t="s">
        <v>712</v>
      </c>
      <c r="X17" s="461"/>
      <c r="Y17" s="115" t="s">
        <v>712</v>
      </c>
      <c r="Z17" s="451"/>
      <c r="AA17" s="115" t="s">
        <v>712</v>
      </c>
      <c r="AB17" s="451"/>
      <c r="AC17" s="475" t="s">
        <v>712</v>
      </c>
      <c r="AD17" s="476"/>
      <c r="AE17" s="475" t="s">
        <v>712</v>
      </c>
      <c r="AF17" s="476"/>
      <c r="AG17" s="475" t="s">
        <v>712</v>
      </c>
      <c r="AH17" s="476"/>
      <c r="AI17" s="475" t="s">
        <v>712</v>
      </c>
      <c r="AJ17" s="476"/>
      <c r="AK17" s="475" t="s">
        <v>712</v>
      </c>
      <c r="AL17" s="477"/>
      <c r="AM17" s="475" t="s">
        <v>712</v>
      </c>
      <c r="AN17" s="476"/>
      <c r="AO17" s="475" t="s">
        <v>712</v>
      </c>
      <c r="AP17" s="476"/>
      <c r="AQ17" s="475" t="s">
        <v>712</v>
      </c>
      <c r="AR17" s="476"/>
      <c r="AS17" s="406" t="s">
        <v>712</v>
      </c>
      <c r="AT17" s="451"/>
      <c r="AU17" s="407" t="s">
        <v>712</v>
      </c>
      <c r="AV17" s="451"/>
      <c r="AW17" s="407" t="s">
        <v>712</v>
      </c>
      <c r="AX17" s="451"/>
      <c r="AY17" s="407" t="s">
        <v>712</v>
      </c>
      <c r="AZ17" s="451"/>
      <c r="BA17" s="407" t="s">
        <v>712</v>
      </c>
      <c r="BB17" s="451"/>
      <c r="BC17" s="407" t="s">
        <v>712</v>
      </c>
      <c r="BD17" s="451"/>
      <c r="BE17" s="407" t="s">
        <v>712</v>
      </c>
      <c r="BF17" s="451"/>
      <c r="BG17" s="595" t="s">
        <v>712</v>
      </c>
      <c r="BH17" s="451"/>
      <c r="BI17" s="76" t="s">
        <v>712</v>
      </c>
      <c r="BJ17" s="552"/>
      <c r="BK17" s="76" t="s">
        <v>712</v>
      </c>
      <c r="BL17" s="552"/>
      <c r="BM17" s="115" t="s">
        <v>712</v>
      </c>
      <c r="BN17" s="451"/>
      <c r="BO17" s="452" t="s">
        <v>712</v>
      </c>
      <c r="BP17" s="453"/>
      <c r="BQ17" s="452" t="s">
        <v>712</v>
      </c>
      <c r="BR17" s="453"/>
      <c r="BS17" s="115" t="s">
        <v>712</v>
      </c>
      <c r="BT17" s="451"/>
      <c r="BU17" s="115" t="s">
        <v>712</v>
      </c>
      <c r="BV17" s="451"/>
      <c r="BW17" s="501" t="s">
        <v>712</v>
      </c>
      <c r="BX17" s="461"/>
      <c r="BY17" s="115" t="s">
        <v>712</v>
      </c>
      <c r="BZ17" s="451"/>
      <c r="CA17" s="115" t="s">
        <v>712</v>
      </c>
      <c r="CB17" s="451"/>
      <c r="CC17" s="115" t="s">
        <v>712</v>
      </c>
      <c r="CD17" s="451"/>
      <c r="CE17" s="115" t="s">
        <v>712</v>
      </c>
      <c r="CF17" s="451"/>
      <c r="CG17" s="115" t="s">
        <v>712</v>
      </c>
      <c r="CH17" s="451"/>
      <c r="CI17" s="115" t="s">
        <v>712</v>
      </c>
      <c r="CJ17" s="451"/>
      <c r="CK17" s="115" t="s">
        <v>712</v>
      </c>
      <c r="CL17" s="451"/>
      <c r="CM17" s="115" t="s">
        <v>712</v>
      </c>
      <c r="CN17" s="451"/>
      <c r="CO17" s="115" t="s">
        <v>712</v>
      </c>
      <c r="CP17" s="451"/>
      <c r="CQ17" s="115" t="s">
        <v>712</v>
      </c>
      <c r="CR17" s="451"/>
      <c r="CS17" s="115" t="s">
        <v>712</v>
      </c>
      <c r="CT17" s="451"/>
      <c r="CU17" s="115" t="s">
        <v>712</v>
      </c>
      <c r="CV17" s="451"/>
      <c r="CW17" s="115" t="s">
        <v>712</v>
      </c>
      <c r="CX17" s="461"/>
      <c r="CY17" s="115" t="s">
        <v>712</v>
      </c>
      <c r="CZ17" s="451"/>
      <c r="DA17" s="115" t="s">
        <v>712</v>
      </c>
      <c r="DB17" s="451"/>
      <c r="DC17" s="452" t="s">
        <v>712</v>
      </c>
      <c r="DD17" s="453"/>
      <c r="DE17" s="452" t="s">
        <v>712</v>
      </c>
      <c r="DF17" s="453"/>
    </row>
    <row r="18" spans="1:110" x14ac:dyDescent="0.25">
      <c r="A18" s="76">
        <v>13</v>
      </c>
      <c r="B18" s="1563" t="s">
        <v>126</v>
      </c>
      <c r="C18" s="1563"/>
      <c r="D18" s="1564"/>
      <c r="E18" s="115" t="s">
        <v>712</v>
      </c>
      <c r="F18" s="451"/>
      <c r="G18" s="115" t="s">
        <v>712</v>
      </c>
      <c r="H18" s="451"/>
      <c r="I18" s="115"/>
      <c r="J18" s="451" t="s">
        <v>712</v>
      </c>
      <c r="K18" s="115" t="s">
        <v>712</v>
      </c>
      <c r="L18" s="451"/>
      <c r="M18" s="115" t="s">
        <v>712</v>
      </c>
      <c r="N18" s="451"/>
      <c r="O18" s="115" t="s">
        <v>712</v>
      </c>
      <c r="P18" s="451"/>
      <c r="Q18" s="115" t="s">
        <v>712</v>
      </c>
      <c r="R18" s="451"/>
      <c r="S18" s="115" t="s">
        <v>712</v>
      </c>
      <c r="T18" s="451"/>
      <c r="U18" s="115"/>
      <c r="V18" s="451" t="s">
        <v>712</v>
      </c>
      <c r="W18" s="406" t="s">
        <v>712</v>
      </c>
      <c r="X18" s="461"/>
      <c r="Y18" s="115"/>
      <c r="Z18" s="451" t="s">
        <v>712</v>
      </c>
      <c r="AA18" s="115"/>
      <c r="AB18" s="451" t="s">
        <v>712</v>
      </c>
      <c r="AC18" s="475" t="s">
        <v>712</v>
      </c>
      <c r="AD18" s="476"/>
      <c r="AE18" s="475" t="s">
        <v>712</v>
      </c>
      <c r="AF18" s="476"/>
      <c r="AG18" s="475" t="s">
        <v>712</v>
      </c>
      <c r="AH18" s="476"/>
      <c r="AI18" s="475" t="s">
        <v>712</v>
      </c>
      <c r="AJ18" s="476"/>
      <c r="AK18" s="475" t="s">
        <v>712</v>
      </c>
      <c r="AL18" s="476"/>
      <c r="AM18" s="475"/>
      <c r="AN18" s="476" t="s">
        <v>712</v>
      </c>
      <c r="AO18" s="475"/>
      <c r="AP18" s="476" t="s">
        <v>712</v>
      </c>
      <c r="AQ18" s="475"/>
      <c r="AR18" s="476" t="s">
        <v>712</v>
      </c>
      <c r="AS18" s="406"/>
      <c r="AT18" s="451" t="s">
        <v>712</v>
      </c>
      <c r="AU18" s="407"/>
      <c r="AV18" s="451" t="s">
        <v>712</v>
      </c>
      <c r="AW18" s="407" t="s">
        <v>712</v>
      </c>
      <c r="AX18" s="451"/>
      <c r="AY18" s="407" t="s">
        <v>712</v>
      </c>
      <c r="AZ18" s="451"/>
      <c r="BA18" s="407"/>
      <c r="BB18" s="451" t="s">
        <v>712</v>
      </c>
      <c r="BC18" s="407" t="s">
        <v>712</v>
      </c>
      <c r="BD18" s="451"/>
      <c r="BE18" s="407" t="s">
        <v>712</v>
      </c>
      <c r="BF18" s="451"/>
      <c r="BG18" s="595"/>
      <c r="BH18" s="451" t="s">
        <v>712</v>
      </c>
      <c r="BI18" s="76" t="s">
        <v>712</v>
      </c>
      <c r="BJ18" s="552"/>
      <c r="BK18" s="76" t="s">
        <v>712</v>
      </c>
      <c r="BL18" s="552"/>
      <c r="BM18" s="115" t="s">
        <v>712</v>
      </c>
      <c r="BN18" s="451"/>
      <c r="BO18" s="452" t="s">
        <v>712</v>
      </c>
      <c r="BP18" s="453"/>
      <c r="BQ18" s="452" t="s">
        <v>712</v>
      </c>
      <c r="BR18" s="453"/>
      <c r="BS18" s="115" t="s">
        <v>712</v>
      </c>
      <c r="BT18" s="451"/>
      <c r="BU18" s="115" t="s">
        <v>712</v>
      </c>
      <c r="BV18" s="451"/>
      <c r="BW18" s="501" t="s">
        <v>712</v>
      </c>
      <c r="BX18" s="461"/>
      <c r="BY18" s="115" t="s">
        <v>712</v>
      </c>
      <c r="BZ18" s="451"/>
      <c r="CA18" s="115" t="s">
        <v>712</v>
      </c>
      <c r="CB18" s="451"/>
      <c r="CC18" s="115" t="s">
        <v>712</v>
      </c>
      <c r="CD18" s="451"/>
      <c r="CE18" s="115" t="s">
        <v>712</v>
      </c>
      <c r="CF18" s="451"/>
      <c r="CG18" s="115" t="s">
        <v>712</v>
      </c>
      <c r="CH18" s="451"/>
      <c r="CI18" s="115" t="s">
        <v>712</v>
      </c>
      <c r="CJ18" s="451"/>
      <c r="CK18" s="115"/>
      <c r="CL18" s="451" t="s">
        <v>712</v>
      </c>
      <c r="CM18" s="115"/>
      <c r="CN18" s="451" t="s">
        <v>712</v>
      </c>
      <c r="CO18" s="115" t="s">
        <v>712</v>
      </c>
      <c r="CP18" s="451"/>
      <c r="CQ18" s="115" t="s">
        <v>712</v>
      </c>
      <c r="CR18" s="451"/>
      <c r="CS18" s="115" t="s">
        <v>712</v>
      </c>
      <c r="CT18" s="451"/>
      <c r="CU18" s="115" t="s">
        <v>712</v>
      </c>
      <c r="CV18" s="451"/>
      <c r="CW18" s="115" t="s">
        <v>712</v>
      </c>
      <c r="CX18" s="461"/>
      <c r="CY18" s="115"/>
      <c r="CZ18" s="451" t="s">
        <v>712</v>
      </c>
      <c r="DA18" s="115" t="s">
        <v>712</v>
      </c>
      <c r="DB18" s="451"/>
      <c r="DC18" s="452"/>
      <c r="DD18" s="453"/>
      <c r="DE18" s="452"/>
      <c r="DF18" s="453" t="s">
        <v>712</v>
      </c>
    </row>
    <row r="19" spans="1:110" x14ac:dyDescent="0.25">
      <c r="A19" s="76">
        <v>14</v>
      </c>
      <c r="B19" s="1563" t="s">
        <v>128</v>
      </c>
      <c r="C19" s="1563"/>
      <c r="D19" s="1564"/>
      <c r="E19" s="115" t="s">
        <v>712</v>
      </c>
      <c r="F19" s="451"/>
      <c r="G19" s="115" t="s">
        <v>712</v>
      </c>
      <c r="H19" s="451"/>
      <c r="I19" s="115" t="s">
        <v>712</v>
      </c>
      <c r="J19" s="451"/>
      <c r="K19" s="115"/>
      <c r="L19" s="451" t="s">
        <v>712</v>
      </c>
      <c r="M19" s="115"/>
      <c r="N19" s="451" t="s">
        <v>712</v>
      </c>
      <c r="O19" s="115" t="s">
        <v>44</v>
      </c>
      <c r="P19" s="451" t="s">
        <v>712</v>
      </c>
      <c r="Q19" s="115" t="s">
        <v>712</v>
      </c>
      <c r="R19" s="451"/>
      <c r="S19" s="115" t="s">
        <v>712</v>
      </c>
      <c r="T19" s="451"/>
      <c r="U19" s="115" t="s">
        <v>712</v>
      </c>
      <c r="V19" s="451"/>
      <c r="W19" s="406" t="s">
        <v>712</v>
      </c>
      <c r="X19" s="461"/>
      <c r="Y19" s="115" t="s">
        <v>712</v>
      </c>
      <c r="Z19" s="451"/>
      <c r="AA19" s="115" t="s">
        <v>712</v>
      </c>
      <c r="AB19" s="451"/>
      <c r="AC19" s="475" t="s">
        <v>712</v>
      </c>
      <c r="AD19" s="476"/>
      <c r="AE19" s="475" t="s">
        <v>712</v>
      </c>
      <c r="AF19" s="485"/>
      <c r="AG19" s="475" t="s">
        <v>712</v>
      </c>
      <c r="AH19" s="476"/>
      <c r="AI19" s="475" t="s">
        <v>712</v>
      </c>
      <c r="AJ19" s="476"/>
      <c r="AK19" s="475" t="s">
        <v>712</v>
      </c>
      <c r="AL19" s="476"/>
      <c r="AM19" s="475" t="s">
        <v>712</v>
      </c>
      <c r="AN19" s="476"/>
      <c r="AO19" s="475" t="s">
        <v>712</v>
      </c>
      <c r="AP19" s="476"/>
      <c r="AQ19" s="475" t="s">
        <v>712</v>
      </c>
      <c r="AR19" s="476"/>
      <c r="AS19" s="406" t="s">
        <v>712</v>
      </c>
      <c r="AT19" s="451"/>
      <c r="AU19" s="407" t="s">
        <v>712</v>
      </c>
      <c r="AV19" s="451"/>
      <c r="AW19" s="407" t="s">
        <v>712</v>
      </c>
      <c r="AX19" s="451"/>
      <c r="AY19" s="407" t="s">
        <v>712</v>
      </c>
      <c r="AZ19" s="451"/>
      <c r="BA19" s="407" t="s">
        <v>712</v>
      </c>
      <c r="BB19" s="451"/>
      <c r="BC19" s="407" t="s">
        <v>712</v>
      </c>
      <c r="BD19" s="451"/>
      <c r="BE19" s="407" t="s">
        <v>712</v>
      </c>
      <c r="BF19" s="451"/>
      <c r="BG19" s="595" t="s">
        <v>712</v>
      </c>
      <c r="BH19" s="451"/>
      <c r="BI19" s="76" t="s">
        <v>712</v>
      </c>
      <c r="BJ19" s="552"/>
      <c r="BK19" s="76" t="s">
        <v>712</v>
      </c>
      <c r="BL19" s="552"/>
      <c r="BM19" s="115"/>
      <c r="BN19" s="451" t="s">
        <v>712</v>
      </c>
      <c r="BO19" s="452"/>
      <c r="BP19" s="453" t="s">
        <v>712</v>
      </c>
      <c r="BQ19" s="452"/>
      <c r="BR19" s="453" t="s">
        <v>712</v>
      </c>
      <c r="BS19" s="115" t="s">
        <v>712</v>
      </c>
      <c r="BT19" s="451"/>
      <c r="BU19" s="115" t="s">
        <v>712</v>
      </c>
      <c r="BV19" s="451"/>
      <c r="BW19" s="501" t="s">
        <v>712</v>
      </c>
      <c r="BX19" s="461"/>
      <c r="BY19" s="115" t="s">
        <v>712</v>
      </c>
      <c r="BZ19" s="451"/>
      <c r="CA19" s="115" t="s">
        <v>712</v>
      </c>
      <c r="CB19" s="451"/>
      <c r="CC19" s="115"/>
      <c r="CD19" s="451" t="s">
        <v>712</v>
      </c>
      <c r="CE19" s="115"/>
      <c r="CF19" s="451" t="s">
        <v>712</v>
      </c>
      <c r="CG19" s="115"/>
      <c r="CH19" s="451" t="s">
        <v>712</v>
      </c>
      <c r="CI19" s="115"/>
      <c r="CJ19" s="451" t="s">
        <v>712</v>
      </c>
      <c r="CK19" s="115" t="s">
        <v>712</v>
      </c>
      <c r="CL19" s="451"/>
      <c r="CM19" s="115" t="s">
        <v>712</v>
      </c>
      <c r="CN19" s="451"/>
      <c r="CO19" s="115" t="s">
        <v>712</v>
      </c>
      <c r="CP19" s="451"/>
      <c r="CQ19" s="115" t="s">
        <v>712</v>
      </c>
      <c r="CR19" s="451"/>
      <c r="CS19" s="115" t="s">
        <v>712</v>
      </c>
      <c r="CT19" s="451"/>
      <c r="CU19" s="115" t="s">
        <v>712</v>
      </c>
      <c r="CV19" s="451"/>
      <c r="CW19" s="115" t="s">
        <v>712</v>
      </c>
      <c r="CX19" s="461"/>
      <c r="CY19" s="115"/>
      <c r="CZ19" s="451" t="s">
        <v>712</v>
      </c>
      <c r="DA19" s="115" t="s">
        <v>712</v>
      </c>
      <c r="DB19" s="451"/>
      <c r="DC19" s="452" t="s">
        <v>712</v>
      </c>
      <c r="DD19" s="453"/>
      <c r="DE19" s="452" t="s">
        <v>712</v>
      </c>
      <c r="DF19" s="453"/>
    </row>
    <row r="20" spans="1:110" x14ac:dyDescent="0.25">
      <c r="A20" s="76">
        <v>15</v>
      </c>
      <c r="B20" s="1563" t="s">
        <v>127</v>
      </c>
      <c r="C20" s="1563"/>
      <c r="D20" s="1564"/>
      <c r="E20" s="115" t="s">
        <v>712</v>
      </c>
      <c r="F20" s="451"/>
      <c r="G20" s="115"/>
      <c r="H20" s="451" t="s">
        <v>712</v>
      </c>
      <c r="I20" s="115" t="s">
        <v>712</v>
      </c>
      <c r="J20" s="451"/>
      <c r="K20" s="115"/>
      <c r="L20" s="451" t="s">
        <v>712</v>
      </c>
      <c r="M20" s="115"/>
      <c r="N20" s="451" t="s">
        <v>712</v>
      </c>
      <c r="O20" s="115"/>
      <c r="P20" s="451" t="s">
        <v>712</v>
      </c>
      <c r="Q20" s="115" t="s">
        <v>712</v>
      </c>
      <c r="R20" s="451"/>
      <c r="S20" s="115" t="s">
        <v>712</v>
      </c>
      <c r="T20" s="451"/>
      <c r="U20" s="115"/>
      <c r="V20" s="451" t="s">
        <v>712</v>
      </c>
      <c r="W20" s="406"/>
      <c r="X20" s="461" t="s">
        <v>712</v>
      </c>
      <c r="Y20" s="115"/>
      <c r="Z20" s="451" t="s">
        <v>712</v>
      </c>
      <c r="AA20" s="115" t="s">
        <v>712</v>
      </c>
      <c r="AB20" s="451"/>
      <c r="AC20" s="475"/>
      <c r="AD20" s="476" t="s">
        <v>712</v>
      </c>
      <c r="AE20" s="475"/>
      <c r="AF20" s="476" t="s">
        <v>712</v>
      </c>
      <c r="AG20" s="475"/>
      <c r="AH20" s="476" t="s">
        <v>712</v>
      </c>
      <c r="AI20" s="475"/>
      <c r="AJ20" s="476" t="s">
        <v>712</v>
      </c>
      <c r="AK20" s="475"/>
      <c r="AL20" s="476" t="s">
        <v>712</v>
      </c>
      <c r="AM20" s="475"/>
      <c r="AN20" s="476" t="s">
        <v>712</v>
      </c>
      <c r="AO20" s="475"/>
      <c r="AP20" s="476" t="s">
        <v>712</v>
      </c>
      <c r="AQ20" s="475"/>
      <c r="AR20" s="476" t="s">
        <v>712</v>
      </c>
      <c r="AS20" s="406"/>
      <c r="AT20" s="451" t="s">
        <v>712</v>
      </c>
      <c r="AU20" s="407"/>
      <c r="AV20" s="451" t="s">
        <v>712</v>
      </c>
      <c r="AW20" s="407"/>
      <c r="AX20" s="451" t="s">
        <v>712</v>
      </c>
      <c r="AY20" s="407" t="s">
        <v>712</v>
      </c>
      <c r="AZ20" s="451"/>
      <c r="BA20" s="407"/>
      <c r="BB20" s="451" t="s">
        <v>712</v>
      </c>
      <c r="BC20" s="407"/>
      <c r="BD20" s="451" t="s">
        <v>712</v>
      </c>
      <c r="BE20" s="407"/>
      <c r="BF20" s="451" t="s">
        <v>712</v>
      </c>
      <c r="BG20" s="596"/>
      <c r="BH20" s="451" t="s">
        <v>712</v>
      </c>
      <c r="BI20" s="76"/>
      <c r="BJ20" s="552" t="s">
        <v>712</v>
      </c>
      <c r="BK20" s="76"/>
      <c r="BL20" s="552" t="s">
        <v>712</v>
      </c>
      <c r="BM20" s="115"/>
      <c r="BN20" s="451" t="s">
        <v>712</v>
      </c>
      <c r="BO20" s="452"/>
      <c r="BP20" s="453" t="s">
        <v>712</v>
      </c>
      <c r="BQ20" s="452"/>
      <c r="BR20" s="453" t="s">
        <v>712</v>
      </c>
      <c r="BS20" s="115" t="s">
        <v>712</v>
      </c>
      <c r="BT20" s="451"/>
      <c r="BU20" s="115" t="s">
        <v>712</v>
      </c>
      <c r="BV20" s="451"/>
      <c r="BW20" s="501" t="s">
        <v>712</v>
      </c>
      <c r="BX20" s="461"/>
      <c r="BY20" s="115" t="s">
        <v>712</v>
      </c>
      <c r="BZ20" s="451"/>
      <c r="CA20" s="115" t="s">
        <v>712</v>
      </c>
      <c r="CB20" s="451"/>
      <c r="CC20" s="115"/>
      <c r="CD20" s="451" t="s">
        <v>712</v>
      </c>
      <c r="CE20" s="115"/>
      <c r="CF20" s="451" t="s">
        <v>712</v>
      </c>
      <c r="CG20" s="115"/>
      <c r="CH20" s="451" t="s">
        <v>712</v>
      </c>
      <c r="CI20" s="115"/>
      <c r="CJ20" s="451" t="s">
        <v>712</v>
      </c>
      <c r="CK20" s="115"/>
      <c r="CL20" s="451" t="s">
        <v>712</v>
      </c>
      <c r="CM20" s="115"/>
      <c r="CN20" s="451" t="s">
        <v>712</v>
      </c>
      <c r="CO20" s="115"/>
      <c r="CP20" s="451" t="s">
        <v>712</v>
      </c>
      <c r="CQ20" s="115"/>
      <c r="CR20" s="451" t="s">
        <v>712</v>
      </c>
      <c r="CS20" s="115"/>
      <c r="CT20" s="451" t="s">
        <v>712</v>
      </c>
      <c r="CU20" s="115"/>
      <c r="CV20" s="451" t="s">
        <v>712</v>
      </c>
      <c r="CW20" s="115"/>
      <c r="CX20" s="451" t="s">
        <v>712</v>
      </c>
      <c r="CY20" s="115"/>
      <c r="CZ20" s="451" t="s">
        <v>712</v>
      </c>
      <c r="DA20" s="115"/>
      <c r="DB20" s="451" t="s">
        <v>712</v>
      </c>
      <c r="DC20" s="452" t="s">
        <v>712</v>
      </c>
      <c r="DD20" s="453" t="s">
        <v>712</v>
      </c>
      <c r="DE20" s="452" t="s">
        <v>712</v>
      </c>
      <c r="DF20" s="453"/>
    </row>
    <row r="21" spans="1:110" x14ac:dyDescent="0.25">
      <c r="A21" s="76">
        <v>16</v>
      </c>
      <c r="B21" s="1563" t="s">
        <v>129</v>
      </c>
      <c r="C21" s="1563"/>
      <c r="D21" s="1564"/>
      <c r="E21" s="115"/>
      <c r="F21" s="451"/>
      <c r="G21" s="115"/>
      <c r="H21" s="451" t="s">
        <v>712</v>
      </c>
      <c r="I21" s="115"/>
      <c r="J21" s="451" t="s">
        <v>712</v>
      </c>
      <c r="K21" s="115"/>
      <c r="L21" s="451" t="s">
        <v>712</v>
      </c>
      <c r="M21" s="115"/>
      <c r="N21" s="451" t="s">
        <v>712</v>
      </c>
      <c r="O21" s="115"/>
      <c r="P21" s="451" t="s">
        <v>712</v>
      </c>
      <c r="Q21" s="115"/>
      <c r="R21" s="451" t="s">
        <v>712</v>
      </c>
      <c r="S21" s="115"/>
      <c r="T21" s="451" t="s">
        <v>712</v>
      </c>
      <c r="U21" s="115" t="s">
        <v>712</v>
      </c>
      <c r="V21" s="451"/>
      <c r="W21" s="406" t="s">
        <v>712</v>
      </c>
      <c r="X21" s="461"/>
      <c r="Y21" s="115"/>
      <c r="Z21" s="451" t="s">
        <v>712</v>
      </c>
      <c r="AA21" s="115"/>
      <c r="AB21" s="451" t="s">
        <v>712</v>
      </c>
      <c r="AC21" s="475"/>
      <c r="AD21" s="476" t="s">
        <v>712</v>
      </c>
      <c r="AE21" s="475"/>
      <c r="AF21" s="476" t="s">
        <v>712</v>
      </c>
      <c r="AG21" s="475"/>
      <c r="AH21" s="476" t="s">
        <v>712</v>
      </c>
      <c r="AI21" s="475"/>
      <c r="AJ21" s="476" t="s">
        <v>712</v>
      </c>
      <c r="AK21" s="475"/>
      <c r="AL21" s="476" t="s">
        <v>712</v>
      </c>
      <c r="AM21" s="475"/>
      <c r="AN21" s="476" t="s">
        <v>712</v>
      </c>
      <c r="AO21" s="475"/>
      <c r="AP21" s="476" t="s">
        <v>712</v>
      </c>
      <c r="AQ21" s="475"/>
      <c r="AR21" s="476" t="s">
        <v>712</v>
      </c>
      <c r="AS21" s="406"/>
      <c r="AT21" s="451" t="s">
        <v>712</v>
      </c>
      <c r="AU21" s="407" t="s">
        <v>712</v>
      </c>
      <c r="AV21" s="451"/>
      <c r="AW21" s="407" t="s">
        <v>712</v>
      </c>
      <c r="AX21" s="451"/>
      <c r="AY21" s="407"/>
      <c r="AZ21" s="451" t="s">
        <v>712</v>
      </c>
      <c r="BA21" s="407"/>
      <c r="BB21" s="451" t="s">
        <v>712</v>
      </c>
      <c r="BC21" s="407" t="s">
        <v>712</v>
      </c>
      <c r="BD21" s="451"/>
      <c r="BE21" s="407" t="s">
        <v>712</v>
      </c>
      <c r="BF21" s="451"/>
      <c r="BG21" s="596"/>
      <c r="BH21" s="451" t="s">
        <v>712</v>
      </c>
      <c r="BI21" s="76"/>
      <c r="BJ21" s="552" t="s">
        <v>712</v>
      </c>
      <c r="BK21" s="76"/>
      <c r="BL21" s="552" t="s">
        <v>712</v>
      </c>
      <c r="BM21" s="115"/>
      <c r="BN21" s="451" t="s">
        <v>712</v>
      </c>
      <c r="BO21" s="452"/>
      <c r="BP21" s="453" t="s">
        <v>712</v>
      </c>
      <c r="BQ21" s="452"/>
      <c r="BR21" s="453" t="s">
        <v>712</v>
      </c>
      <c r="BS21" s="115"/>
      <c r="BT21" s="451" t="s">
        <v>712</v>
      </c>
      <c r="BU21" s="115"/>
      <c r="BV21" s="451" t="s">
        <v>712</v>
      </c>
      <c r="BW21" s="501"/>
      <c r="BX21" s="461" t="s">
        <v>712</v>
      </c>
      <c r="BY21" s="115"/>
      <c r="BZ21" s="451" t="s">
        <v>712</v>
      </c>
      <c r="CA21" s="115"/>
      <c r="CB21" s="451" t="s">
        <v>712</v>
      </c>
      <c r="CC21" s="115" t="s">
        <v>712</v>
      </c>
      <c r="CD21" s="451"/>
      <c r="CE21" s="115"/>
      <c r="CF21" s="451" t="s">
        <v>712</v>
      </c>
      <c r="CG21" s="115"/>
      <c r="CH21" s="451" t="s">
        <v>712</v>
      </c>
      <c r="CI21" s="115"/>
      <c r="CJ21" s="451" t="s">
        <v>712</v>
      </c>
      <c r="CK21" s="115"/>
      <c r="CL21" s="451" t="s">
        <v>712</v>
      </c>
      <c r="CM21" s="115"/>
      <c r="CN21" s="451" t="s">
        <v>712</v>
      </c>
      <c r="CO21" s="115"/>
      <c r="CP21" s="451" t="s">
        <v>712</v>
      </c>
      <c r="CQ21" s="115"/>
      <c r="CR21" s="451" t="s">
        <v>712</v>
      </c>
      <c r="CS21" s="115"/>
      <c r="CT21" s="451" t="s">
        <v>712</v>
      </c>
      <c r="CU21" s="115"/>
      <c r="CV21" s="451" t="s">
        <v>712</v>
      </c>
      <c r="CW21" s="115"/>
      <c r="CX21" s="451" t="s">
        <v>712</v>
      </c>
      <c r="CY21" s="115"/>
      <c r="CZ21" s="451" t="s">
        <v>712</v>
      </c>
      <c r="DA21" s="115"/>
      <c r="DB21" s="451" t="s">
        <v>712</v>
      </c>
      <c r="DC21" s="452"/>
      <c r="DD21" s="453" t="s">
        <v>712</v>
      </c>
      <c r="DE21" s="452"/>
      <c r="DF21" s="453" t="s">
        <v>712</v>
      </c>
    </row>
    <row r="22" spans="1:110" x14ac:dyDescent="0.25">
      <c r="A22" s="76">
        <v>17</v>
      </c>
      <c r="B22" s="1563" t="s">
        <v>130</v>
      </c>
      <c r="C22" s="1563"/>
      <c r="D22" s="1564"/>
      <c r="E22" s="115" t="s">
        <v>712</v>
      </c>
      <c r="F22" s="451"/>
      <c r="G22" s="115"/>
      <c r="H22" s="451" t="s">
        <v>712</v>
      </c>
      <c r="I22" s="115" t="s">
        <v>44</v>
      </c>
      <c r="J22" s="451" t="s">
        <v>712</v>
      </c>
      <c r="K22" s="115"/>
      <c r="L22" s="451" t="s">
        <v>712</v>
      </c>
      <c r="M22" s="115"/>
      <c r="N22" s="451" t="s">
        <v>712</v>
      </c>
      <c r="O22" s="115"/>
      <c r="P22" s="451" t="s">
        <v>712</v>
      </c>
      <c r="Q22" s="115"/>
      <c r="R22" s="451" t="s">
        <v>712</v>
      </c>
      <c r="S22" s="115"/>
      <c r="T22" s="451" t="s">
        <v>712</v>
      </c>
      <c r="U22" s="115"/>
      <c r="V22" s="451" t="s">
        <v>712</v>
      </c>
      <c r="W22" s="406"/>
      <c r="X22" s="461" t="s">
        <v>712</v>
      </c>
      <c r="Y22" s="115"/>
      <c r="Z22" s="451" t="s">
        <v>712</v>
      </c>
      <c r="AA22" s="115"/>
      <c r="AB22" s="451" t="s">
        <v>712</v>
      </c>
      <c r="AC22" s="475"/>
      <c r="AD22" s="476" t="s">
        <v>712</v>
      </c>
      <c r="AE22" s="475"/>
      <c r="AF22" s="476" t="s">
        <v>712</v>
      </c>
      <c r="AG22" s="475"/>
      <c r="AH22" s="476" t="s">
        <v>712</v>
      </c>
      <c r="AI22" s="475"/>
      <c r="AJ22" s="476" t="s">
        <v>712</v>
      </c>
      <c r="AK22" s="475"/>
      <c r="AL22" s="476" t="s">
        <v>712</v>
      </c>
      <c r="AM22" s="475"/>
      <c r="AN22" s="476" t="s">
        <v>712</v>
      </c>
      <c r="AO22" s="475"/>
      <c r="AP22" s="476" t="s">
        <v>712</v>
      </c>
      <c r="AQ22" s="475"/>
      <c r="AR22" s="476" t="s">
        <v>712</v>
      </c>
      <c r="AS22" s="406"/>
      <c r="AT22" s="451" t="s">
        <v>712</v>
      </c>
      <c r="AU22" s="407"/>
      <c r="AV22" s="451" t="s">
        <v>712</v>
      </c>
      <c r="AW22" s="407"/>
      <c r="AX22" s="451" t="s">
        <v>712</v>
      </c>
      <c r="AY22" s="407"/>
      <c r="AZ22" s="451" t="s">
        <v>712</v>
      </c>
      <c r="BA22" s="407"/>
      <c r="BB22" s="451" t="s">
        <v>712</v>
      </c>
      <c r="BC22" s="407"/>
      <c r="BD22" s="451" t="s">
        <v>712</v>
      </c>
      <c r="BE22" s="407"/>
      <c r="BF22" s="451" t="s">
        <v>712</v>
      </c>
      <c r="BG22" s="596"/>
      <c r="BH22" s="451" t="s">
        <v>712</v>
      </c>
      <c r="BI22" s="76"/>
      <c r="BJ22" s="552" t="s">
        <v>712</v>
      </c>
      <c r="BK22" s="76"/>
      <c r="BL22" s="552" t="s">
        <v>712</v>
      </c>
      <c r="BM22" s="115"/>
      <c r="BN22" s="451" t="s">
        <v>712</v>
      </c>
      <c r="BO22" s="452"/>
      <c r="BP22" s="453" t="s">
        <v>712</v>
      </c>
      <c r="BQ22" s="452"/>
      <c r="BR22" s="453" t="s">
        <v>712</v>
      </c>
      <c r="BS22" s="451" t="s">
        <v>712</v>
      </c>
      <c r="BT22" s="485"/>
      <c r="BU22" s="115" t="s">
        <v>712</v>
      </c>
      <c r="BV22" s="451"/>
      <c r="BW22" s="501" t="s">
        <v>712</v>
      </c>
      <c r="BX22" s="461"/>
      <c r="BY22" s="115"/>
      <c r="BZ22" s="451" t="s">
        <v>712</v>
      </c>
      <c r="CA22" s="115"/>
      <c r="CB22" s="451" t="s">
        <v>712</v>
      </c>
      <c r="CC22" s="115"/>
      <c r="CD22" s="451" t="s">
        <v>712</v>
      </c>
      <c r="CE22" s="115"/>
      <c r="CF22" s="451" t="s">
        <v>712</v>
      </c>
      <c r="CG22" s="115"/>
      <c r="CH22" s="451" t="s">
        <v>712</v>
      </c>
      <c r="CI22" s="115"/>
      <c r="CJ22" s="451" t="s">
        <v>712</v>
      </c>
      <c r="CK22" s="115"/>
      <c r="CL22" s="451" t="s">
        <v>712</v>
      </c>
      <c r="CM22" s="115"/>
      <c r="CN22" s="451" t="s">
        <v>712</v>
      </c>
      <c r="CO22" s="115"/>
      <c r="CP22" s="451" t="s">
        <v>712</v>
      </c>
      <c r="CQ22" s="115"/>
      <c r="CR22" s="451" t="s">
        <v>712</v>
      </c>
      <c r="CS22" s="115"/>
      <c r="CT22" s="451" t="s">
        <v>712</v>
      </c>
      <c r="CU22" s="115"/>
      <c r="CV22" s="451" t="s">
        <v>712</v>
      </c>
      <c r="CW22" s="115"/>
      <c r="CX22" s="451" t="s">
        <v>712</v>
      </c>
      <c r="CY22" s="115"/>
      <c r="CZ22" s="451" t="s">
        <v>712</v>
      </c>
      <c r="DA22" s="115"/>
      <c r="DB22" s="451" t="s">
        <v>712</v>
      </c>
      <c r="DC22" s="452"/>
      <c r="DD22" s="453" t="s">
        <v>712</v>
      </c>
      <c r="DE22" s="452"/>
      <c r="DF22" s="453" t="s">
        <v>712</v>
      </c>
    </row>
    <row r="23" spans="1:110" ht="15.75" thickBot="1" x14ac:dyDescent="0.3">
      <c r="A23" s="78">
        <v>18</v>
      </c>
      <c r="B23" s="1585" t="s">
        <v>131</v>
      </c>
      <c r="C23" s="1585"/>
      <c r="D23" s="1586"/>
      <c r="E23" s="454" t="s">
        <v>712</v>
      </c>
      <c r="F23" s="455"/>
      <c r="G23" s="454"/>
      <c r="H23" s="455" t="s">
        <v>712</v>
      </c>
      <c r="I23" s="454" t="s">
        <v>44</v>
      </c>
      <c r="J23" s="455" t="s">
        <v>712</v>
      </c>
      <c r="K23" s="454"/>
      <c r="L23" s="455" t="s">
        <v>712</v>
      </c>
      <c r="M23" s="454"/>
      <c r="N23" s="455" t="s">
        <v>712</v>
      </c>
      <c r="O23" s="454"/>
      <c r="P23" s="455" t="s">
        <v>712</v>
      </c>
      <c r="Q23" s="454"/>
      <c r="R23" s="455" t="s">
        <v>712</v>
      </c>
      <c r="S23" s="454"/>
      <c r="T23" s="455" t="s">
        <v>712</v>
      </c>
      <c r="U23" s="454"/>
      <c r="V23" s="455" t="s">
        <v>712</v>
      </c>
      <c r="W23" s="478"/>
      <c r="X23" s="479" t="s">
        <v>712</v>
      </c>
      <c r="Y23" s="480"/>
      <c r="Z23" s="462" t="s">
        <v>712</v>
      </c>
      <c r="AA23" s="480"/>
      <c r="AB23" s="462" t="s">
        <v>712</v>
      </c>
      <c r="AC23" s="481"/>
      <c r="AD23" s="482" t="s">
        <v>712</v>
      </c>
      <c r="AE23" s="481"/>
      <c r="AF23" s="482" t="s">
        <v>713</v>
      </c>
      <c r="AG23" s="481"/>
      <c r="AH23" s="482" t="s">
        <v>712</v>
      </c>
      <c r="AI23" s="481"/>
      <c r="AJ23" s="482" t="s">
        <v>712</v>
      </c>
      <c r="AK23" s="481"/>
      <c r="AL23" s="482" t="s">
        <v>712</v>
      </c>
      <c r="AM23" s="481"/>
      <c r="AN23" s="482" t="s">
        <v>712</v>
      </c>
      <c r="AO23" s="481"/>
      <c r="AP23" s="482" t="s">
        <v>712</v>
      </c>
      <c r="AQ23" s="481"/>
      <c r="AR23" s="482" t="s">
        <v>712</v>
      </c>
      <c r="AS23" s="478"/>
      <c r="AT23" s="455" t="s">
        <v>712</v>
      </c>
      <c r="AU23" s="464"/>
      <c r="AV23" s="455" t="s">
        <v>712</v>
      </c>
      <c r="AW23" s="464"/>
      <c r="AX23" s="455" t="s">
        <v>712</v>
      </c>
      <c r="AY23" s="464"/>
      <c r="AZ23" s="455" t="s">
        <v>712</v>
      </c>
      <c r="BA23" s="464"/>
      <c r="BB23" s="455" t="s">
        <v>712</v>
      </c>
      <c r="BC23" s="464"/>
      <c r="BD23" s="455" t="s">
        <v>712</v>
      </c>
      <c r="BE23" s="464"/>
      <c r="BF23" s="455" t="s">
        <v>712</v>
      </c>
      <c r="BG23" s="690"/>
      <c r="BH23" s="455" t="s">
        <v>712</v>
      </c>
      <c r="BI23" s="553"/>
      <c r="BJ23" s="554" t="s">
        <v>712</v>
      </c>
      <c r="BK23" s="553"/>
      <c r="BL23" s="554" t="s">
        <v>712</v>
      </c>
      <c r="BM23" s="454"/>
      <c r="BN23" s="455" t="s">
        <v>712</v>
      </c>
      <c r="BO23" s="456"/>
      <c r="BP23" s="457" t="s">
        <v>713</v>
      </c>
      <c r="BQ23" s="456"/>
      <c r="BR23" s="457" t="s">
        <v>712</v>
      </c>
      <c r="BS23" s="455" t="s">
        <v>712</v>
      </c>
      <c r="BT23" s="485"/>
      <c r="BU23" s="480" t="s">
        <v>712</v>
      </c>
      <c r="BV23" s="462"/>
      <c r="BW23" s="478" t="s">
        <v>712</v>
      </c>
      <c r="BX23" s="479"/>
      <c r="BY23" s="480"/>
      <c r="BZ23" s="462" t="s">
        <v>712</v>
      </c>
      <c r="CA23" s="454"/>
      <c r="CB23" s="455" t="s">
        <v>712</v>
      </c>
      <c r="CC23" s="454"/>
      <c r="CD23" s="455" t="s">
        <v>712</v>
      </c>
      <c r="CE23" s="454"/>
      <c r="CF23" s="455" t="s">
        <v>712</v>
      </c>
      <c r="CG23" s="454"/>
      <c r="CH23" s="455" t="s">
        <v>712</v>
      </c>
      <c r="CI23" s="454"/>
      <c r="CJ23" s="455" t="s">
        <v>712</v>
      </c>
      <c r="CK23" s="454"/>
      <c r="CL23" s="455" t="s">
        <v>712</v>
      </c>
      <c r="CM23" s="454"/>
      <c r="CN23" s="455" t="s">
        <v>712</v>
      </c>
      <c r="CO23" s="454"/>
      <c r="CP23" s="451" t="s">
        <v>712</v>
      </c>
      <c r="CQ23" s="454"/>
      <c r="CR23" s="451" t="s">
        <v>712</v>
      </c>
      <c r="CS23" s="454"/>
      <c r="CT23" s="451" t="s">
        <v>712</v>
      </c>
      <c r="CU23" s="454"/>
      <c r="CV23" s="451" t="s">
        <v>712</v>
      </c>
      <c r="CW23" s="454"/>
      <c r="CX23" s="451" t="s">
        <v>712</v>
      </c>
      <c r="CY23" s="480"/>
      <c r="CZ23" s="451" t="s">
        <v>712</v>
      </c>
      <c r="DA23" s="454"/>
      <c r="DB23" s="455" t="s">
        <v>712</v>
      </c>
      <c r="DC23" s="456"/>
      <c r="DD23" s="457" t="s">
        <v>712</v>
      </c>
      <c r="DE23" s="456"/>
      <c r="DF23" s="457" t="s">
        <v>712</v>
      </c>
    </row>
    <row r="24" spans="1:110" ht="16.5" thickBot="1" x14ac:dyDescent="0.3">
      <c r="A24" s="1570" t="s">
        <v>208</v>
      </c>
      <c r="B24" s="1571"/>
      <c r="C24" s="1571"/>
      <c r="D24" s="1571"/>
      <c r="E24" s="463">
        <v>17</v>
      </c>
      <c r="F24" s="486">
        <v>1</v>
      </c>
      <c r="G24" s="463">
        <v>7</v>
      </c>
      <c r="H24" s="486">
        <v>11</v>
      </c>
      <c r="I24" s="463">
        <f>COUNTIF(I6:I23,"=X")</f>
        <v>8</v>
      </c>
      <c r="J24" s="463">
        <f>COUNTIF(J6:J23,"=X")</f>
        <v>10</v>
      </c>
      <c r="K24" s="463">
        <f t="shared" ref="K24:P24" si="0">COUNTIF(K6:K23,"=X")</f>
        <v>8</v>
      </c>
      <c r="L24" s="463">
        <f t="shared" si="0"/>
        <v>10</v>
      </c>
      <c r="M24" s="463">
        <f t="shared" si="0"/>
        <v>8</v>
      </c>
      <c r="N24" s="463">
        <f t="shared" si="0"/>
        <v>10</v>
      </c>
      <c r="O24" s="463">
        <f t="shared" si="0"/>
        <v>9</v>
      </c>
      <c r="P24" s="463">
        <f t="shared" si="0"/>
        <v>9</v>
      </c>
      <c r="Q24" s="463">
        <v>10</v>
      </c>
      <c r="R24" s="486">
        <v>8</v>
      </c>
      <c r="S24" s="463">
        <v>10</v>
      </c>
      <c r="T24" s="486">
        <v>8</v>
      </c>
      <c r="U24" s="487">
        <v>8</v>
      </c>
      <c r="V24" s="488">
        <v>10</v>
      </c>
      <c r="W24" s="489">
        <v>10</v>
      </c>
      <c r="X24" s="488">
        <v>8</v>
      </c>
      <c r="Y24" s="489">
        <v>9</v>
      </c>
      <c r="Z24" s="488">
        <v>9</v>
      </c>
      <c r="AA24" s="489">
        <v>9</v>
      </c>
      <c r="AB24" s="488">
        <v>9</v>
      </c>
      <c r="AC24" s="463">
        <f t="shared" ref="AC24:AR24" si="1">COUNTA(AC6:AC23)</f>
        <v>9</v>
      </c>
      <c r="AD24" s="463">
        <f t="shared" si="1"/>
        <v>9</v>
      </c>
      <c r="AE24" s="463">
        <f t="shared" si="1"/>
        <v>9</v>
      </c>
      <c r="AF24" s="463">
        <f t="shared" si="1"/>
        <v>9</v>
      </c>
      <c r="AG24" s="463">
        <f t="shared" si="1"/>
        <v>10</v>
      </c>
      <c r="AH24" s="463">
        <f t="shared" si="1"/>
        <v>8</v>
      </c>
      <c r="AI24" s="463">
        <f t="shared" si="1"/>
        <v>11</v>
      </c>
      <c r="AJ24" s="463">
        <f t="shared" si="1"/>
        <v>7</v>
      </c>
      <c r="AK24" s="463">
        <f t="shared" si="1"/>
        <v>11</v>
      </c>
      <c r="AL24" s="463">
        <f t="shared" si="1"/>
        <v>7</v>
      </c>
      <c r="AM24" s="463">
        <f t="shared" si="1"/>
        <v>10</v>
      </c>
      <c r="AN24" s="463">
        <f t="shared" si="1"/>
        <v>8</v>
      </c>
      <c r="AO24" s="463">
        <f t="shared" si="1"/>
        <v>10</v>
      </c>
      <c r="AP24" s="463">
        <f t="shared" si="1"/>
        <v>8</v>
      </c>
      <c r="AQ24" s="463">
        <f t="shared" si="1"/>
        <v>10</v>
      </c>
      <c r="AR24" s="463">
        <f t="shared" si="1"/>
        <v>8</v>
      </c>
      <c r="AS24" s="490">
        <v>11</v>
      </c>
      <c r="AT24" s="463">
        <v>7</v>
      </c>
      <c r="AU24" s="490">
        <v>10</v>
      </c>
      <c r="AV24" s="463">
        <v>8</v>
      </c>
      <c r="AW24" s="490">
        <v>11</v>
      </c>
      <c r="AX24" s="463">
        <v>7</v>
      </c>
      <c r="AY24" s="490">
        <v>11</v>
      </c>
      <c r="AZ24" s="463">
        <v>7</v>
      </c>
      <c r="BA24" s="490">
        <v>11</v>
      </c>
      <c r="BB24" s="463">
        <v>7</v>
      </c>
      <c r="BC24" s="490">
        <v>11</v>
      </c>
      <c r="BD24" s="463">
        <v>7</v>
      </c>
      <c r="BE24" s="490">
        <v>11</v>
      </c>
      <c r="BF24" s="463">
        <v>7</v>
      </c>
      <c r="BG24" s="463">
        <v>11</v>
      </c>
      <c r="BH24" s="463">
        <v>7</v>
      </c>
      <c r="BI24" s="463">
        <v>12</v>
      </c>
      <c r="BJ24" s="486">
        <v>6</v>
      </c>
      <c r="BK24" s="463">
        <v>12</v>
      </c>
      <c r="BL24" s="486">
        <v>6</v>
      </c>
      <c r="BM24" s="463">
        <v>5</v>
      </c>
      <c r="BN24" s="486">
        <v>13</v>
      </c>
      <c r="BO24" s="463">
        <v>5</v>
      </c>
      <c r="BP24" s="486">
        <v>13</v>
      </c>
      <c r="BQ24" s="463">
        <v>5</v>
      </c>
      <c r="BR24" s="486">
        <v>13</v>
      </c>
      <c r="BS24" s="463">
        <v>16</v>
      </c>
      <c r="BT24" s="486">
        <v>2</v>
      </c>
      <c r="BU24" s="463">
        <v>17</v>
      </c>
      <c r="BV24" s="486">
        <v>1</v>
      </c>
      <c r="BW24" s="463">
        <v>14</v>
      </c>
      <c r="BX24" s="486">
        <v>4</v>
      </c>
      <c r="BY24" s="463">
        <v>9</v>
      </c>
      <c r="BZ24" s="486">
        <v>9</v>
      </c>
      <c r="CA24" s="463">
        <v>11</v>
      </c>
      <c r="CB24" s="486">
        <v>7</v>
      </c>
      <c r="CC24" s="463">
        <v>10</v>
      </c>
      <c r="CD24" s="486">
        <v>8</v>
      </c>
      <c r="CE24" s="463">
        <v>7</v>
      </c>
      <c r="CF24" s="486">
        <v>11</v>
      </c>
      <c r="CG24" s="463">
        <v>6</v>
      </c>
      <c r="CH24" s="486">
        <v>12</v>
      </c>
      <c r="CI24" s="463">
        <v>6</v>
      </c>
      <c r="CJ24" s="486">
        <v>12</v>
      </c>
      <c r="CK24" s="463">
        <v>6</v>
      </c>
      <c r="CL24" s="486">
        <v>12</v>
      </c>
      <c r="CM24" s="463">
        <v>7</v>
      </c>
      <c r="CN24" s="486">
        <v>11</v>
      </c>
      <c r="CO24" s="463">
        <v>11</v>
      </c>
      <c r="CP24" s="486">
        <v>7</v>
      </c>
      <c r="CQ24" s="463">
        <v>11</v>
      </c>
      <c r="CR24" s="486">
        <v>7</v>
      </c>
      <c r="CS24" s="463">
        <v>11</v>
      </c>
      <c r="CT24" s="486">
        <v>7</v>
      </c>
      <c r="CU24" s="463">
        <v>11</v>
      </c>
      <c r="CV24" s="486">
        <v>7</v>
      </c>
      <c r="CW24" s="463">
        <v>11</v>
      </c>
      <c r="CX24" s="486">
        <v>7</v>
      </c>
      <c r="CY24" s="491">
        <v>7</v>
      </c>
      <c r="CZ24" s="492">
        <v>11</v>
      </c>
      <c r="DA24" s="463">
        <f>COUNTIF(DA6:DA23,"X")</f>
        <v>11</v>
      </c>
      <c r="DB24" s="463">
        <f t="shared" ref="DB24:DF24" si="2">COUNTIF(DB6:DB23,"X")</f>
        <v>7</v>
      </c>
      <c r="DC24" s="463">
        <f t="shared" si="2"/>
        <v>10</v>
      </c>
      <c r="DD24" s="463">
        <f t="shared" si="2"/>
        <v>8</v>
      </c>
      <c r="DE24" s="463">
        <f t="shared" si="2"/>
        <v>11</v>
      </c>
      <c r="DF24" s="463">
        <f t="shared" si="2"/>
        <v>7</v>
      </c>
    </row>
    <row r="25" spans="1:110" ht="15.75" thickBot="1" x14ac:dyDescent="0.3"/>
    <row r="26" spans="1:110" x14ac:dyDescent="0.25">
      <c r="A26" s="1572" t="s">
        <v>132</v>
      </c>
      <c r="B26" s="82" t="s">
        <v>133</v>
      </c>
      <c r="C26" s="83"/>
      <c r="D26" s="83"/>
      <c r="E26" s="83"/>
      <c r="F26" s="83"/>
      <c r="G26" s="84"/>
    </row>
    <row r="27" spans="1:110" x14ac:dyDescent="0.25">
      <c r="A27" s="1573"/>
      <c r="B27" s="85" t="s">
        <v>134</v>
      </c>
      <c r="C27" s="86"/>
      <c r="D27" s="86"/>
      <c r="E27" s="86"/>
      <c r="F27" s="87"/>
      <c r="G27" s="88"/>
    </row>
    <row r="28" spans="1:110" ht="15.75" customHeight="1" thickBot="1" x14ac:dyDescent="0.3">
      <c r="A28" s="1574"/>
      <c r="B28" s="89" t="s">
        <v>153</v>
      </c>
      <c r="C28" s="90"/>
      <c r="D28" s="90"/>
      <c r="E28" s="90"/>
      <c r="F28" s="90"/>
      <c r="G28" s="91"/>
    </row>
    <row r="29" spans="1:110" ht="15.75" thickBot="1" x14ac:dyDescent="0.3"/>
    <row r="30" spans="1:110" ht="19.5" thickBot="1" x14ac:dyDescent="0.35">
      <c r="A30" s="42" t="s">
        <v>44</v>
      </c>
      <c r="B30" s="43"/>
      <c r="C30" s="1565" t="s">
        <v>45</v>
      </c>
      <c r="D30" s="1566"/>
      <c r="E30" s="1566"/>
      <c r="F30" s="1566"/>
      <c r="G30" s="1566"/>
      <c r="H30" s="1566"/>
      <c r="I30" s="1566"/>
      <c r="J30" s="1566"/>
      <c r="K30" s="1566"/>
      <c r="L30" s="1566"/>
      <c r="M30" s="1566"/>
      <c r="N30" s="1567"/>
      <c r="O30" s="165"/>
      <c r="P30" s="165"/>
    </row>
    <row r="31" spans="1:110" x14ac:dyDescent="0.25">
      <c r="A31" s="21" t="s">
        <v>19</v>
      </c>
      <c r="B31" s="21" t="s">
        <v>20</v>
      </c>
      <c r="C31" s="1551" t="s">
        <v>21</v>
      </c>
      <c r="D31" s="1552"/>
      <c r="E31" s="1552"/>
      <c r="F31" s="1552"/>
      <c r="G31" s="1552"/>
      <c r="H31" s="1552"/>
      <c r="I31" s="1552"/>
      <c r="J31" s="1552"/>
      <c r="K31" s="1552"/>
      <c r="L31" s="1552"/>
      <c r="M31" s="1552"/>
      <c r="N31" s="1553"/>
      <c r="O31" s="165"/>
      <c r="P31" s="165"/>
    </row>
    <row r="32" spans="1:110" ht="18.75" customHeight="1" x14ac:dyDescent="0.25">
      <c r="A32" s="18">
        <v>5</v>
      </c>
      <c r="B32" s="169" t="s">
        <v>7</v>
      </c>
      <c r="C32" s="1554" t="s">
        <v>84</v>
      </c>
      <c r="D32" s="1554"/>
      <c r="E32" s="1554"/>
      <c r="F32" s="1554"/>
      <c r="G32" s="1554"/>
      <c r="H32" s="1554"/>
      <c r="I32" s="1554"/>
      <c r="J32" s="1554"/>
      <c r="K32" s="1554"/>
      <c r="L32" s="1554"/>
      <c r="M32" s="1554"/>
      <c r="N32" s="1554"/>
      <c r="O32" s="165"/>
      <c r="P32" s="165"/>
    </row>
    <row r="33" spans="1:16" ht="18.75" customHeight="1" x14ac:dyDescent="0.25">
      <c r="A33" s="18">
        <v>10</v>
      </c>
      <c r="B33" s="169" t="s">
        <v>27</v>
      </c>
      <c r="C33" s="1554" t="s">
        <v>86</v>
      </c>
      <c r="D33" s="1554"/>
      <c r="E33" s="1554"/>
      <c r="F33" s="1554"/>
      <c r="G33" s="1554"/>
      <c r="H33" s="1554"/>
      <c r="I33" s="1554"/>
      <c r="J33" s="1554"/>
      <c r="K33" s="1554"/>
      <c r="L33" s="1554"/>
      <c r="M33" s="1554"/>
      <c r="N33" s="1554"/>
      <c r="O33" s="165"/>
      <c r="P33" s="165"/>
    </row>
    <row r="34" spans="1:16" ht="19.5" customHeight="1" thickBot="1" x14ac:dyDescent="0.3">
      <c r="A34" s="19">
        <v>20</v>
      </c>
      <c r="B34" s="170" t="s">
        <v>28</v>
      </c>
      <c r="C34" s="563" t="s">
        <v>85</v>
      </c>
      <c r="D34" s="564"/>
      <c r="E34" s="564"/>
      <c r="F34" s="564"/>
      <c r="G34" s="564"/>
      <c r="H34" s="564"/>
      <c r="I34" s="564"/>
      <c r="J34" s="564"/>
      <c r="K34" s="564"/>
      <c r="L34" s="564"/>
      <c r="M34" s="564"/>
      <c r="N34" s="565"/>
      <c r="O34" s="165"/>
      <c r="P34" s="165"/>
    </row>
    <row r="35" spans="1:16" x14ac:dyDescent="0.25">
      <c r="J35" s="168"/>
      <c r="K35" s="168"/>
      <c r="L35" s="1568"/>
      <c r="M35" s="1568"/>
      <c r="N35" s="165"/>
      <c r="O35" s="165"/>
      <c r="P35" s="165"/>
    </row>
    <row r="36" spans="1:16" x14ac:dyDescent="0.25">
      <c r="J36" s="166"/>
      <c r="K36" s="167"/>
      <c r="L36" s="1569"/>
      <c r="M36" s="1569"/>
      <c r="N36" s="165"/>
      <c r="O36" s="165"/>
      <c r="P36" s="165"/>
    </row>
    <row r="37" spans="1:16" x14ac:dyDescent="0.25">
      <c r="J37" s="166"/>
      <c r="K37" s="167"/>
      <c r="L37" s="1569"/>
      <c r="M37" s="1569"/>
      <c r="N37" s="165"/>
      <c r="O37" s="165"/>
      <c r="P37" s="165"/>
    </row>
    <row r="38" spans="1:16" x14ac:dyDescent="0.25">
      <c r="J38" s="166"/>
      <c r="K38" s="167"/>
      <c r="L38" s="1569"/>
      <c r="M38" s="1569"/>
      <c r="N38" s="165"/>
      <c r="O38" s="165"/>
      <c r="P38" s="165"/>
    </row>
    <row r="39" spans="1:16" x14ac:dyDescent="0.25">
      <c r="J39" s="165"/>
      <c r="K39" s="165"/>
      <c r="L39" s="165"/>
      <c r="M39" s="165"/>
    </row>
  </sheetData>
  <mergeCells count="137">
    <mergeCell ref="A2:DE2"/>
    <mergeCell ref="DE3:DF3"/>
    <mergeCell ref="DE4:DF4"/>
    <mergeCell ref="AO3:AP3"/>
    <mergeCell ref="AA4:AB4"/>
    <mergeCell ref="AC4:AD4"/>
    <mergeCell ref="AE4:AF4"/>
    <mergeCell ref="AG4:AH4"/>
    <mergeCell ref="AI4:AJ4"/>
    <mergeCell ref="AK4:AL4"/>
    <mergeCell ref="AM4:AN4"/>
    <mergeCell ref="AO4:AP4"/>
    <mergeCell ref="AA3:AB3"/>
    <mergeCell ref="AC3:AD3"/>
    <mergeCell ref="AE3:AF3"/>
    <mergeCell ref="AG3:AH3"/>
    <mergeCell ref="AI3:AJ3"/>
    <mergeCell ref="U3:V3"/>
    <mergeCell ref="W3:X3"/>
    <mergeCell ref="Y3:Z3"/>
    <mergeCell ref="S4:T4"/>
    <mergeCell ref="U4:V4"/>
    <mergeCell ref="W4:X4"/>
    <mergeCell ref="Y4:Z4"/>
    <mergeCell ref="L36:M36"/>
    <mergeCell ref="L37:M37"/>
    <mergeCell ref="L38:M38"/>
    <mergeCell ref="A24:D24"/>
    <mergeCell ref="A26:A28"/>
    <mergeCell ref="G3:H3"/>
    <mergeCell ref="I3:J3"/>
    <mergeCell ref="K3:L3"/>
    <mergeCell ref="A4:A5"/>
    <mergeCell ref="B4:D5"/>
    <mergeCell ref="E4:F4"/>
    <mergeCell ref="G4:H4"/>
    <mergeCell ref="I4:J4"/>
    <mergeCell ref="K4:L4"/>
    <mergeCell ref="B22:D22"/>
    <mergeCell ref="B23:D23"/>
    <mergeCell ref="B13:D13"/>
    <mergeCell ref="B14:D14"/>
    <mergeCell ref="E3:F3"/>
    <mergeCell ref="B6:D6"/>
    <mergeCell ref="B18:D18"/>
    <mergeCell ref="B7:D7"/>
    <mergeCell ref="B8:D8"/>
    <mergeCell ref="C30:N30"/>
    <mergeCell ref="AQ3:AR3"/>
    <mergeCell ref="AQ4:AR4"/>
    <mergeCell ref="AS3:AT3"/>
    <mergeCell ref="AS4:AT4"/>
    <mergeCell ref="AU3:AV3"/>
    <mergeCell ref="AU4:AV4"/>
    <mergeCell ref="L35:M35"/>
    <mergeCell ref="B9:D9"/>
    <mergeCell ref="B10:D10"/>
    <mergeCell ref="B11:D11"/>
    <mergeCell ref="B12:D12"/>
    <mergeCell ref="B21:D21"/>
    <mergeCell ref="B15:D15"/>
    <mergeCell ref="B16:D16"/>
    <mergeCell ref="B17:D17"/>
    <mergeCell ref="B20:D20"/>
    <mergeCell ref="B19:D19"/>
    <mergeCell ref="M3:N3"/>
    <mergeCell ref="M4:N4"/>
    <mergeCell ref="O3:P3"/>
    <mergeCell ref="Q3:R3"/>
    <mergeCell ref="O4:P4"/>
    <mergeCell ref="Q4:R4"/>
    <mergeCell ref="S3:T3"/>
    <mergeCell ref="BC3:BD3"/>
    <mergeCell ref="BC4:BD4"/>
    <mergeCell ref="BE3:BF3"/>
    <mergeCell ref="BE4:BF4"/>
    <mergeCell ref="BI3:BJ3"/>
    <mergeCell ref="BI4:BJ4"/>
    <mergeCell ref="AW3:AX3"/>
    <mergeCell ref="AW4:AX4"/>
    <mergeCell ref="AY3:AZ3"/>
    <mergeCell ref="AY4:AZ4"/>
    <mergeCell ref="BA3:BB3"/>
    <mergeCell ref="BA4:BB4"/>
    <mergeCell ref="BG3:BH3"/>
    <mergeCell ref="BG4:BH4"/>
    <mergeCell ref="AK3:AL3"/>
    <mergeCell ref="AM3:AN3"/>
    <mergeCell ref="BQ3:BR3"/>
    <mergeCell ref="BQ4:BR4"/>
    <mergeCell ref="BS3:BT3"/>
    <mergeCell ref="BS4:BT4"/>
    <mergeCell ref="BU3:BV3"/>
    <mergeCell ref="BU4:BV4"/>
    <mergeCell ref="BK3:BL3"/>
    <mergeCell ref="BK4:BL4"/>
    <mergeCell ref="BM3:BN3"/>
    <mergeCell ref="BM4:BN4"/>
    <mergeCell ref="BO3:BP3"/>
    <mergeCell ref="BO4:BP4"/>
    <mergeCell ref="CQ4:CR4"/>
    <mergeCell ref="CC3:CD3"/>
    <mergeCell ref="CC4:CD4"/>
    <mergeCell ref="CE3:CF3"/>
    <mergeCell ref="CE4:CF4"/>
    <mergeCell ref="CG3:CH3"/>
    <mergeCell ref="CG4:CH4"/>
    <mergeCell ref="BW3:BX3"/>
    <mergeCell ref="BW4:BX4"/>
    <mergeCell ref="BY3:BZ3"/>
    <mergeCell ref="BY4:BZ4"/>
    <mergeCell ref="CA3:CB3"/>
    <mergeCell ref="CA4:CB4"/>
    <mergeCell ref="C31:N31"/>
    <mergeCell ref="C32:N32"/>
    <mergeCell ref="C33:N33"/>
    <mergeCell ref="DC3:DD3"/>
    <mergeCell ref="DC4:DD4"/>
    <mergeCell ref="CS3:CT3"/>
    <mergeCell ref="CS4:CT4"/>
    <mergeCell ref="CU3:CV3"/>
    <mergeCell ref="CU4:CV4"/>
    <mergeCell ref="CW3:CX3"/>
    <mergeCell ref="CW4:CX4"/>
    <mergeCell ref="CY3:CZ3"/>
    <mergeCell ref="CY4:CZ4"/>
    <mergeCell ref="DA3:DB3"/>
    <mergeCell ref="DA4:DB4"/>
    <mergeCell ref="CI3:CJ3"/>
    <mergeCell ref="CI4:CJ4"/>
    <mergeCell ref="CK3:CL3"/>
    <mergeCell ref="CK4:CL4"/>
    <mergeCell ref="CM3:CN3"/>
    <mergeCell ref="CM4:CN4"/>
    <mergeCell ref="CO3:CP3"/>
    <mergeCell ref="CO4:CP4"/>
    <mergeCell ref="CQ3:CR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J40"/>
  <sheetViews>
    <sheetView zoomScale="88" zoomScaleNormal="88" workbookViewId="0">
      <selection activeCell="E3" sqref="E3"/>
    </sheetView>
  </sheetViews>
  <sheetFormatPr baseColWidth="10" defaultRowHeight="15" x14ac:dyDescent="0.25"/>
  <cols>
    <col min="1" max="1" width="3.140625" style="5" customWidth="1"/>
    <col min="2" max="2" width="9.7109375" style="5" customWidth="1"/>
    <col min="3" max="3" width="16.5703125" style="5" customWidth="1"/>
    <col min="4" max="4" width="21.140625" style="5" customWidth="1"/>
    <col min="5" max="5" width="21.42578125" style="5" customWidth="1"/>
    <col min="6" max="6" width="20.140625" style="5" customWidth="1"/>
    <col min="7" max="7" width="27" style="5" customWidth="1"/>
    <col min="8" max="8" width="12.85546875" style="5" customWidth="1"/>
    <col min="9" max="10" width="11.42578125" style="5"/>
  </cols>
  <sheetData>
    <row r="1" spans="3:7" s="5" customFormat="1" ht="3" customHeight="1" thickBot="1" x14ac:dyDescent="0.3"/>
    <row r="2" spans="3:7" s="5" customFormat="1" ht="38.25" customHeight="1" thickBot="1" x14ac:dyDescent="0.3">
      <c r="C2" s="53"/>
      <c r="D2" s="1591" t="s">
        <v>38</v>
      </c>
      <c r="E2" s="1592"/>
      <c r="F2" s="1592"/>
      <c r="G2" s="1593"/>
    </row>
    <row r="3" spans="3:7" ht="60" customHeight="1" thickBot="1" x14ac:dyDescent="0.3">
      <c r="C3" s="53"/>
      <c r="D3" s="97" t="s">
        <v>15</v>
      </c>
      <c r="E3" s="57" t="s">
        <v>16</v>
      </c>
      <c r="F3" s="54" t="s">
        <v>17</v>
      </c>
      <c r="G3" s="58" t="s">
        <v>18</v>
      </c>
    </row>
    <row r="4" spans="3:7" ht="60" customHeight="1" x14ac:dyDescent="0.25">
      <c r="C4" s="59" t="s">
        <v>48</v>
      </c>
      <c r="D4" s="60" t="s">
        <v>89</v>
      </c>
      <c r="E4" s="61" t="s">
        <v>92</v>
      </c>
      <c r="F4" s="61" t="s">
        <v>97</v>
      </c>
      <c r="G4" s="62" t="s">
        <v>101</v>
      </c>
    </row>
    <row r="5" spans="3:7" ht="51" customHeight="1" x14ac:dyDescent="0.25">
      <c r="C5" s="63" t="s">
        <v>3</v>
      </c>
      <c r="D5" s="56" t="s">
        <v>90</v>
      </c>
      <c r="E5" s="55" t="s">
        <v>93</v>
      </c>
      <c r="F5" s="55" t="s">
        <v>98</v>
      </c>
      <c r="G5" s="64" t="s">
        <v>102</v>
      </c>
    </row>
    <row r="6" spans="3:7" ht="51" customHeight="1" x14ac:dyDescent="0.25">
      <c r="C6" s="63" t="s">
        <v>4</v>
      </c>
      <c r="D6" s="55" t="s">
        <v>91</v>
      </c>
      <c r="E6" s="55" t="s">
        <v>94</v>
      </c>
      <c r="F6" s="55" t="s">
        <v>99</v>
      </c>
      <c r="G6" s="64" t="s">
        <v>50</v>
      </c>
    </row>
    <row r="7" spans="3:7" ht="126" customHeight="1" x14ac:dyDescent="0.25">
      <c r="C7" s="63" t="s">
        <v>87</v>
      </c>
      <c r="D7" s="55" t="s">
        <v>152</v>
      </c>
      <c r="E7" s="55" t="s">
        <v>95</v>
      </c>
      <c r="F7" s="55" t="s">
        <v>100</v>
      </c>
      <c r="G7" s="64" t="s">
        <v>135</v>
      </c>
    </row>
    <row r="8" spans="3:7" ht="92.25" customHeight="1" thickBot="1" x14ac:dyDescent="0.3">
      <c r="C8" s="65" t="s">
        <v>88</v>
      </c>
      <c r="D8" s="66"/>
      <c r="E8" s="66" t="s">
        <v>96</v>
      </c>
      <c r="F8" s="66" t="s">
        <v>96</v>
      </c>
      <c r="G8" s="67" t="s">
        <v>96</v>
      </c>
    </row>
    <row r="9" spans="3:7" s="5" customFormat="1" ht="15" customHeight="1" x14ac:dyDescent="0.25"/>
    <row r="10" spans="3:7" s="5" customFormat="1" ht="15" customHeight="1" x14ac:dyDescent="0.25"/>
    <row r="11" spans="3:7" s="5" customFormat="1" ht="15" customHeight="1" x14ac:dyDescent="0.25"/>
    <row r="12" spans="3:7" s="5" customFormat="1" x14ac:dyDescent="0.25"/>
    <row r="13" spans="3:7" s="5" customFormat="1" x14ac:dyDescent="0.25"/>
    <row r="14" spans="3:7" s="5" customFormat="1" x14ac:dyDescent="0.25"/>
    <row r="15" spans="3:7" s="5" customFormat="1" x14ac:dyDescent="0.25"/>
    <row r="16" spans="3:7"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hidden="1" x14ac:dyDescent="0.25"/>
    <row r="31" s="5" customFormat="1" hidden="1" x14ac:dyDescent="0.25"/>
    <row r="32" hidden="1" x14ac:dyDescent="0.25"/>
    <row r="33" spans="2:2" ht="18" hidden="1" customHeight="1" x14ac:dyDescent="0.25">
      <c r="B33" s="45"/>
    </row>
    <row r="34" spans="2:2" ht="23.25" hidden="1" customHeight="1" x14ac:dyDescent="0.25">
      <c r="B34" s="44"/>
    </row>
    <row r="35" spans="2:2" ht="66.75" hidden="1" customHeight="1" x14ac:dyDescent="0.25">
      <c r="B35" s="44"/>
    </row>
    <row r="36" spans="2:2" ht="45" hidden="1" customHeight="1" x14ac:dyDescent="0.25">
      <c r="B36" s="44"/>
    </row>
    <row r="37" spans="2:2" ht="51" hidden="1" customHeight="1" x14ac:dyDescent="0.25">
      <c r="B37" s="44"/>
    </row>
    <row r="38" spans="2:2" hidden="1" x14ac:dyDescent="0.25"/>
    <row r="39" spans="2:2" hidden="1" x14ac:dyDescent="0.25"/>
    <row r="40" spans="2:2" hidden="1" x14ac:dyDescent="0.25"/>
  </sheetData>
  <mergeCells count="1">
    <mergeCell ref="D2:G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0"/>
  <sheetViews>
    <sheetView topLeftCell="A106" zoomScale="70" zoomScaleNormal="70" workbookViewId="0">
      <selection activeCell="E122" sqref="E122"/>
    </sheetView>
  </sheetViews>
  <sheetFormatPr baseColWidth="10" defaultRowHeight="15" x14ac:dyDescent="0.25"/>
  <cols>
    <col min="1" max="1" width="9.7109375" customWidth="1"/>
    <col min="2" max="2" width="46.7109375" customWidth="1"/>
    <col min="3" max="3" width="11.85546875" customWidth="1"/>
    <col min="4" max="4" width="17" customWidth="1"/>
    <col min="5" max="5" width="18.5703125" customWidth="1"/>
    <col min="6" max="6" width="14.5703125" customWidth="1"/>
    <col min="7" max="7" width="11.5703125" customWidth="1"/>
    <col min="8" max="9" width="15" customWidth="1"/>
    <col min="10" max="11" width="14.42578125" customWidth="1"/>
    <col min="12" max="12" width="14.85546875" customWidth="1"/>
    <col min="13" max="13" width="15" customWidth="1"/>
    <col min="15" max="15" width="10.42578125" customWidth="1"/>
    <col min="16" max="16" width="8.7109375" customWidth="1"/>
    <col min="17" max="17" width="7.140625" customWidth="1"/>
    <col min="18" max="18" width="5.42578125" customWidth="1"/>
  </cols>
  <sheetData>
    <row r="1" spans="1:29" ht="15.75" thickBot="1" x14ac:dyDescent="0.3"/>
    <row r="2" spans="1:29" ht="15.75" thickBot="1" x14ac:dyDescent="0.3">
      <c r="A2" s="1653" t="s">
        <v>136</v>
      </c>
      <c r="B2" s="1654"/>
      <c r="C2" s="1654"/>
      <c r="D2" s="1654"/>
      <c r="E2" s="1654"/>
      <c r="F2" s="1654"/>
      <c r="G2" s="1654"/>
      <c r="H2" s="1654"/>
      <c r="I2" s="1654"/>
      <c r="J2" s="1654"/>
      <c r="K2" s="1654"/>
      <c r="L2" s="1654"/>
      <c r="M2" s="1655"/>
    </row>
    <row r="3" spans="1:29" ht="21" customHeight="1" thickBot="1" x14ac:dyDescent="0.3">
      <c r="A3" s="1658" t="s">
        <v>0</v>
      </c>
      <c r="B3" s="1656" t="s">
        <v>154</v>
      </c>
      <c r="C3" s="1658" t="s">
        <v>137</v>
      </c>
      <c r="D3" s="1660" t="s">
        <v>138</v>
      </c>
      <c r="E3" s="1660"/>
      <c r="F3" s="1660"/>
      <c r="G3" s="1660"/>
      <c r="H3" s="1660"/>
      <c r="I3" s="1660"/>
      <c r="J3" s="1660"/>
      <c r="K3" s="1661"/>
      <c r="L3" s="1662" t="s">
        <v>209</v>
      </c>
      <c r="M3" s="1663"/>
    </row>
    <row r="4" spans="1:29" ht="163.5" customHeight="1" thickBot="1" x14ac:dyDescent="0.3">
      <c r="A4" s="1664"/>
      <c r="B4" s="1657"/>
      <c r="C4" s="1659"/>
      <c r="D4" s="116" t="s">
        <v>210</v>
      </c>
      <c r="E4" s="117" t="s">
        <v>211</v>
      </c>
      <c r="F4" s="118" t="s">
        <v>212</v>
      </c>
      <c r="G4" s="119" t="s">
        <v>213</v>
      </c>
      <c r="H4" s="120" t="s">
        <v>214</v>
      </c>
      <c r="I4" s="120" t="s">
        <v>215</v>
      </c>
      <c r="J4" s="121" t="s">
        <v>216</v>
      </c>
      <c r="K4" s="122" t="s">
        <v>217</v>
      </c>
      <c r="L4" s="160" t="s">
        <v>218</v>
      </c>
      <c r="M4" s="160" t="s">
        <v>219</v>
      </c>
    </row>
    <row r="5" spans="1:29" ht="21" customHeight="1" x14ac:dyDescent="0.25">
      <c r="A5" s="1598">
        <v>1</v>
      </c>
      <c r="B5" s="517" t="s">
        <v>541</v>
      </c>
      <c r="C5" s="351" t="s">
        <v>139</v>
      </c>
      <c r="D5" s="352">
        <v>15</v>
      </c>
      <c r="E5" s="352">
        <v>5</v>
      </c>
      <c r="F5" s="352">
        <v>0</v>
      </c>
      <c r="G5" s="352">
        <v>15</v>
      </c>
      <c r="H5" s="351">
        <v>10</v>
      </c>
      <c r="I5" s="351">
        <v>10</v>
      </c>
      <c r="J5" s="351">
        <v>30</v>
      </c>
      <c r="K5" s="351">
        <v>85</v>
      </c>
      <c r="L5" s="383">
        <v>2</v>
      </c>
      <c r="M5" s="114"/>
      <c r="O5" s="1640" t="s">
        <v>143</v>
      </c>
      <c r="P5" s="1641"/>
      <c r="Q5" s="1640" t="s">
        <v>148</v>
      </c>
      <c r="R5" s="1641"/>
      <c r="U5" t="s">
        <v>139</v>
      </c>
      <c r="V5" s="124">
        <v>15</v>
      </c>
    </row>
    <row r="6" spans="1:29" ht="21.75" customHeight="1" thickBot="1" x14ac:dyDescent="0.3">
      <c r="A6" s="1599"/>
      <c r="B6" s="519" t="s">
        <v>236</v>
      </c>
      <c r="C6" s="432" t="s">
        <v>139</v>
      </c>
      <c r="D6" s="433">
        <v>15</v>
      </c>
      <c r="E6" s="433">
        <v>5</v>
      </c>
      <c r="F6" s="433">
        <v>0</v>
      </c>
      <c r="G6" s="433">
        <v>15</v>
      </c>
      <c r="H6" s="432">
        <v>10</v>
      </c>
      <c r="I6" s="432">
        <v>10</v>
      </c>
      <c r="J6" s="432">
        <v>30</v>
      </c>
      <c r="K6" s="432">
        <v>85</v>
      </c>
      <c r="L6" s="387">
        <v>2</v>
      </c>
      <c r="M6" s="77"/>
      <c r="O6" s="1642"/>
      <c r="P6" s="1643"/>
      <c r="Q6" s="1642"/>
      <c r="R6" s="1643"/>
      <c r="U6" t="s">
        <v>140</v>
      </c>
      <c r="V6" s="124">
        <v>0</v>
      </c>
    </row>
    <row r="7" spans="1:29" ht="18.75" customHeight="1" x14ac:dyDescent="0.25">
      <c r="A7" s="1606">
        <v>2</v>
      </c>
      <c r="B7" s="517" t="s">
        <v>241</v>
      </c>
      <c r="C7" s="353" t="s">
        <v>139</v>
      </c>
      <c r="D7" s="354">
        <v>15</v>
      </c>
      <c r="E7" s="354">
        <v>5</v>
      </c>
      <c r="F7" s="354">
        <v>0</v>
      </c>
      <c r="G7" s="354">
        <v>15</v>
      </c>
      <c r="H7" s="353">
        <v>10</v>
      </c>
      <c r="I7" s="353">
        <v>10</v>
      </c>
      <c r="J7" s="353">
        <v>30</v>
      </c>
      <c r="K7" s="353">
        <v>85</v>
      </c>
      <c r="L7" s="390">
        <v>2</v>
      </c>
      <c r="M7" s="114"/>
      <c r="O7" s="1646" t="s">
        <v>145</v>
      </c>
      <c r="P7" s="1647"/>
      <c r="Q7" s="1646">
        <v>1</v>
      </c>
      <c r="R7" s="1647"/>
    </row>
    <row r="8" spans="1:29" ht="27" customHeight="1" thickBot="1" x14ac:dyDescent="0.3">
      <c r="A8" s="1608"/>
      <c r="B8" s="546" t="s">
        <v>242</v>
      </c>
      <c r="C8" s="547" t="s">
        <v>139</v>
      </c>
      <c r="D8" s="548">
        <v>15</v>
      </c>
      <c r="E8" s="548">
        <v>5</v>
      </c>
      <c r="F8" s="548">
        <v>0</v>
      </c>
      <c r="G8" s="548">
        <v>15</v>
      </c>
      <c r="H8" s="547">
        <v>10</v>
      </c>
      <c r="I8" s="547">
        <v>10</v>
      </c>
      <c r="J8" s="547">
        <v>30</v>
      </c>
      <c r="K8" s="547">
        <v>85</v>
      </c>
      <c r="L8" s="549">
        <v>2</v>
      </c>
      <c r="M8" s="77"/>
      <c r="O8" s="1648" t="s">
        <v>146</v>
      </c>
      <c r="P8" s="1649"/>
      <c r="Q8" s="1648">
        <v>2</v>
      </c>
      <c r="R8" s="1649"/>
      <c r="AC8" t="s">
        <v>106</v>
      </c>
    </row>
    <row r="9" spans="1:29" ht="31.5" customHeight="1" thickBot="1" x14ac:dyDescent="0.3">
      <c r="A9" s="375">
        <v>3</v>
      </c>
      <c r="B9" s="527" t="s">
        <v>263</v>
      </c>
      <c r="C9" s="353" t="s">
        <v>139</v>
      </c>
      <c r="D9" s="364">
        <v>15</v>
      </c>
      <c r="E9" s="364">
        <v>5</v>
      </c>
      <c r="F9" s="364">
        <v>0</v>
      </c>
      <c r="G9" s="364">
        <v>15</v>
      </c>
      <c r="H9" s="363">
        <v>10</v>
      </c>
      <c r="I9" s="363">
        <v>10</v>
      </c>
      <c r="J9" s="363">
        <v>30</v>
      </c>
      <c r="K9" s="363">
        <f t="shared" ref="K9:K14" si="0">SUM(D9:J9)</f>
        <v>85</v>
      </c>
      <c r="L9" s="467">
        <v>2</v>
      </c>
      <c r="M9" s="365"/>
    </row>
    <row r="10" spans="1:29" ht="27" customHeight="1" thickBot="1" x14ac:dyDescent="0.3">
      <c r="A10" s="376">
        <v>4</v>
      </c>
      <c r="B10" s="528" t="s">
        <v>722</v>
      </c>
      <c r="C10" s="353" t="s">
        <v>139</v>
      </c>
      <c r="D10" s="366">
        <v>15</v>
      </c>
      <c r="E10" s="366">
        <v>5</v>
      </c>
      <c r="F10" s="366">
        <v>0</v>
      </c>
      <c r="G10" s="366">
        <v>15</v>
      </c>
      <c r="H10" s="356">
        <v>10</v>
      </c>
      <c r="I10" s="356">
        <v>10</v>
      </c>
      <c r="J10" s="356">
        <v>30</v>
      </c>
      <c r="K10" s="356">
        <f t="shared" si="0"/>
        <v>85</v>
      </c>
      <c r="L10" s="468">
        <v>2</v>
      </c>
      <c r="M10" s="359"/>
    </row>
    <row r="11" spans="1:29" ht="42.75" customHeight="1" thickBot="1" x14ac:dyDescent="0.3">
      <c r="A11" s="376">
        <v>5</v>
      </c>
      <c r="B11" s="529" t="s">
        <v>268</v>
      </c>
      <c r="C11" s="353" t="s">
        <v>139</v>
      </c>
      <c r="D11" s="364">
        <v>15</v>
      </c>
      <c r="E11" s="364">
        <v>5</v>
      </c>
      <c r="F11" s="364">
        <v>0</v>
      </c>
      <c r="G11" s="364">
        <v>15</v>
      </c>
      <c r="H11" s="363">
        <v>10</v>
      </c>
      <c r="I11" s="363">
        <v>10</v>
      </c>
      <c r="J11" s="363">
        <v>30</v>
      </c>
      <c r="K11" s="363">
        <f t="shared" si="0"/>
        <v>85</v>
      </c>
      <c r="L11" s="467">
        <v>2</v>
      </c>
      <c r="M11" s="365"/>
    </row>
    <row r="12" spans="1:29" ht="18" customHeight="1" x14ac:dyDescent="0.25">
      <c r="A12" s="1665">
        <v>6</v>
      </c>
      <c r="B12" s="514" t="s">
        <v>633</v>
      </c>
      <c r="C12" s="368" t="s">
        <v>139</v>
      </c>
      <c r="D12" s="369">
        <v>15</v>
      </c>
      <c r="E12" s="369">
        <v>0</v>
      </c>
      <c r="F12" s="369">
        <v>0</v>
      </c>
      <c r="G12" s="369">
        <v>15</v>
      </c>
      <c r="H12" s="368">
        <v>10</v>
      </c>
      <c r="I12" s="368">
        <v>10</v>
      </c>
      <c r="J12" s="368">
        <v>30</v>
      </c>
      <c r="K12" s="368">
        <f t="shared" si="0"/>
        <v>80</v>
      </c>
      <c r="L12" s="398">
        <v>2</v>
      </c>
      <c r="M12" s="370"/>
    </row>
    <row r="13" spans="1:29" ht="16.5" customHeight="1" x14ac:dyDescent="0.25">
      <c r="A13" s="1666"/>
      <c r="B13" s="515" t="s">
        <v>634</v>
      </c>
      <c r="C13" s="361" t="s">
        <v>139</v>
      </c>
      <c r="D13" s="367">
        <v>15</v>
      </c>
      <c r="E13" s="367">
        <v>0</v>
      </c>
      <c r="F13" s="367">
        <v>0</v>
      </c>
      <c r="G13" s="367">
        <v>15</v>
      </c>
      <c r="H13" s="361">
        <v>10</v>
      </c>
      <c r="I13" s="361">
        <v>10</v>
      </c>
      <c r="J13" s="361">
        <v>30</v>
      </c>
      <c r="K13" s="361">
        <f t="shared" si="0"/>
        <v>80</v>
      </c>
      <c r="L13" s="392">
        <v>2</v>
      </c>
      <c r="M13" s="77"/>
    </row>
    <row r="14" spans="1:29" ht="14.25" customHeight="1" thickBot="1" x14ac:dyDescent="0.3">
      <c r="A14" s="1667"/>
      <c r="B14" s="516" t="s">
        <v>635</v>
      </c>
      <c r="C14" s="371" t="s">
        <v>139</v>
      </c>
      <c r="D14" s="372">
        <v>15</v>
      </c>
      <c r="E14" s="362">
        <v>0</v>
      </c>
      <c r="F14" s="372">
        <v>0</v>
      </c>
      <c r="G14" s="372">
        <v>15</v>
      </c>
      <c r="H14" s="362">
        <v>10</v>
      </c>
      <c r="I14" s="362">
        <v>10</v>
      </c>
      <c r="J14" s="362">
        <v>30</v>
      </c>
      <c r="K14" s="362">
        <f t="shared" si="0"/>
        <v>80</v>
      </c>
      <c r="L14" s="466">
        <v>2</v>
      </c>
      <c r="M14" s="373"/>
    </row>
    <row r="15" spans="1:29" ht="29.25" customHeight="1" x14ac:dyDescent="0.25">
      <c r="A15" s="1598">
        <v>7</v>
      </c>
      <c r="B15" s="530" t="s">
        <v>843</v>
      </c>
      <c r="C15" s="351" t="s">
        <v>139</v>
      </c>
      <c r="D15" s="352">
        <v>15</v>
      </c>
      <c r="E15" s="352">
        <v>5</v>
      </c>
      <c r="F15" s="352">
        <v>0</v>
      </c>
      <c r="G15" s="352">
        <v>15</v>
      </c>
      <c r="H15" s="351">
        <v>10</v>
      </c>
      <c r="I15" s="351">
        <v>10</v>
      </c>
      <c r="J15" s="351">
        <v>30</v>
      </c>
      <c r="K15" s="351">
        <f>SUM(D15:J15)</f>
        <v>85</v>
      </c>
      <c r="L15" s="383">
        <v>2</v>
      </c>
      <c r="M15" s="114"/>
    </row>
    <row r="16" spans="1:29" ht="18" customHeight="1" thickBot="1" x14ac:dyDescent="0.3">
      <c r="A16" s="1600"/>
      <c r="B16" s="531" t="s">
        <v>724</v>
      </c>
      <c r="C16" s="377" t="s">
        <v>139</v>
      </c>
      <c r="D16" s="379">
        <v>15</v>
      </c>
      <c r="E16" s="379">
        <v>5</v>
      </c>
      <c r="F16" s="379">
        <v>0</v>
      </c>
      <c r="G16" s="379">
        <v>15</v>
      </c>
      <c r="H16" s="380">
        <v>10</v>
      </c>
      <c r="I16" s="380">
        <v>10</v>
      </c>
      <c r="J16" s="380">
        <v>30</v>
      </c>
      <c r="K16" s="380">
        <f>SUM(D16:J16)</f>
        <v>85</v>
      </c>
      <c r="L16" s="386">
        <v>2</v>
      </c>
      <c r="M16" s="373"/>
    </row>
    <row r="17" spans="1:13" ht="21" customHeight="1" x14ac:dyDescent="0.25">
      <c r="A17" s="1598">
        <v>8</v>
      </c>
      <c r="B17" s="530" t="s">
        <v>725</v>
      </c>
      <c r="C17" s="351" t="s">
        <v>139</v>
      </c>
      <c r="D17" s="352">
        <v>15</v>
      </c>
      <c r="E17" s="352">
        <v>5</v>
      </c>
      <c r="F17" s="352">
        <v>0</v>
      </c>
      <c r="G17" s="352">
        <v>15</v>
      </c>
      <c r="H17" s="351">
        <v>10</v>
      </c>
      <c r="I17" s="351">
        <v>10</v>
      </c>
      <c r="J17" s="351">
        <v>30</v>
      </c>
      <c r="K17" s="351">
        <v>85</v>
      </c>
      <c r="L17" s="383">
        <v>2</v>
      </c>
      <c r="M17" s="114"/>
    </row>
    <row r="18" spans="1:13" ht="26.25" customHeight="1" thickBot="1" x14ac:dyDescent="0.3">
      <c r="A18" s="1600"/>
      <c r="B18" s="532" t="s">
        <v>726</v>
      </c>
      <c r="C18" s="381" t="s">
        <v>139</v>
      </c>
      <c r="D18" s="382">
        <v>15</v>
      </c>
      <c r="E18" s="382">
        <v>5</v>
      </c>
      <c r="F18" s="382">
        <v>0</v>
      </c>
      <c r="G18" s="382">
        <v>15</v>
      </c>
      <c r="H18" s="381">
        <v>10</v>
      </c>
      <c r="I18" s="381">
        <v>10</v>
      </c>
      <c r="J18" s="381">
        <v>30</v>
      </c>
      <c r="K18" s="381">
        <v>85</v>
      </c>
      <c r="L18" s="384">
        <v>2</v>
      </c>
      <c r="M18" s="373"/>
    </row>
    <row r="19" spans="1:13" ht="24" customHeight="1" x14ac:dyDescent="0.25">
      <c r="A19" s="1598">
        <v>9</v>
      </c>
      <c r="B19" s="530" t="s">
        <v>732</v>
      </c>
      <c r="C19" s="390" t="s">
        <v>139</v>
      </c>
      <c r="D19" s="393">
        <v>15</v>
      </c>
      <c r="E19" s="393">
        <v>5</v>
      </c>
      <c r="F19" s="393">
        <v>0</v>
      </c>
      <c r="G19" s="393">
        <v>15</v>
      </c>
      <c r="H19" s="383">
        <v>10</v>
      </c>
      <c r="I19" s="383">
        <v>10</v>
      </c>
      <c r="J19" s="383">
        <v>30</v>
      </c>
      <c r="K19" s="396">
        <f>SUM(D19:J19)</f>
        <v>85</v>
      </c>
      <c r="L19" s="383">
        <v>2</v>
      </c>
      <c r="M19" s="114"/>
    </row>
    <row r="20" spans="1:13" ht="42" customHeight="1" thickBot="1" x14ac:dyDescent="0.3">
      <c r="A20" s="1600"/>
      <c r="B20" s="531" t="s">
        <v>301</v>
      </c>
      <c r="C20" s="391" t="s">
        <v>139</v>
      </c>
      <c r="D20" s="394">
        <v>15</v>
      </c>
      <c r="E20" s="394">
        <v>5</v>
      </c>
      <c r="F20" s="394">
        <v>0</v>
      </c>
      <c r="G20" s="394">
        <v>15</v>
      </c>
      <c r="H20" s="386">
        <v>10</v>
      </c>
      <c r="I20" s="386">
        <v>10</v>
      </c>
      <c r="J20" s="386">
        <v>30</v>
      </c>
      <c r="K20" s="386">
        <f>SUM(D20:J20)</f>
        <v>85</v>
      </c>
      <c r="L20" s="386">
        <v>2</v>
      </c>
      <c r="M20" s="373"/>
    </row>
    <row r="21" spans="1:13" ht="30" customHeight="1" thickBot="1" x14ac:dyDescent="0.3">
      <c r="A21" s="389">
        <v>10</v>
      </c>
      <c r="B21" s="530" t="s">
        <v>733</v>
      </c>
      <c r="C21" s="390" t="s">
        <v>139</v>
      </c>
      <c r="D21" s="393">
        <v>15</v>
      </c>
      <c r="E21" s="393">
        <v>5</v>
      </c>
      <c r="F21" s="393">
        <v>0</v>
      </c>
      <c r="G21" s="393">
        <v>15</v>
      </c>
      <c r="H21" s="383">
        <v>10</v>
      </c>
      <c r="I21" s="383">
        <v>10</v>
      </c>
      <c r="J21" s="383">
        <v>30</v>
      </c>
      <c r="K21" s="396">
        <f>SUM(D21:J21)</f>
        <v>85</v>
      </c>
      <c r="L21" s="383">
        <v>2</v>
      </c>
      <c r="M21" s="365"/>
    </row>
    <row r="22" spans="1:13" ht="36" customHeight="1" thickBot="1" x14ac:dyDescent="0.3">
      <c r="A22" s="374">
        <v>11</v>
      </c>
      <c r="B22" s="533" t="s">
        <v>734</v>
      </c>
      <c r="C22" s="398" t="s">
        <v>139</v>
      </c>
      <c r="D22" s="395">
        <v>15</v>
      </c>
      <c r="E22" s="395">
        <v>5</v>
      </c>
      <c r="F22" s="395">
        <v>0</v>
      </c>
      <c r="G22" s="395">
        <v>15</v>
      </c>
      <c r="H22" s="396">
        <v>10</v>
      </c>
      <c r="I22" s="396">
        <v>10</v>
      </c>
      <c r="J22" s="396">
        <v>30</v>
      </c>
      <c r="K22" s="396">
        <f>SUM(D22:J22)</f>
        <v>85</v>
      </c>
      <c r="L22" s="396">
        <v>2</v>
      </c>
      <c r="M22" s="359"/>
    </row>
    <row r="23" spans="1:13" ht="61.5" customHeight="1" x14ac:dyDescent="0.25">
      <c r="A23" s="1598">
        <v>12</v>
      </c>
      <c r="B23" s="530" t="s">
        <v>735</v>
      </c>
      <c r="C23" s="390" t="s">
        <v>139</v>
      </c>
      <c r="D23" s="395">
        <v>15</v>
      </c>
      <c r="E23" s="395">
        <v>5</v>
      </c>
      <c r="F23" s="395">
        <v>15</v>
      </c>
      <c r="G23" s="395">
        <v>0</v>
      </c>
      <c r="H23" s="396">
        <v>10</v>
      </c>
      <c r="I23" s="396">
        <v>10</v>
      </c>
      <c r="J23" s="396">
        <v>30</v>
      </c>
      <c r="K23" s="396">
        <f>SUM(D23:J23)</f>
        <v>85</v>
      </c>
      <c r="L23" s="396">
        <v>2</v>
      </c>
      <c r="M23" s="114"/>
    </row>
    <row r="24" spans="1:13" ht="30" customHeight="1" x14ac:dyDescent="0.25">
      <c r="A24" s="1599"/>
      <c r="B24" s="531" t="s">
        <v>324</v>
      </c>
      <c r="C24" s="392" t="s">
        <v>139</v>
      </c>
      <c r="D24" s="394">
        <v>15</v>
      </c>
      <c r="E24" s="394">
        <v>5</v>
      </c>
      <c r="F24" s="394">
        <v>0</v>
      </c>
      <c r="G24" s="394">
        <v>15</v>
      </c>
      <c r="H24" s="386">
        <v>10</v>
      </c>
      <c r="I24" s="386">
        <v>10</v>
      </c>
      <c r="J24" s="386">
        <v>30</v>
      </c>
      <c r="K24" s="386">
        <f t="shared" ref="K24:K25" si="1">SUM(D24:J24)</f>
        <v>85</v>
      </c>
      <c r="L24" s="386">
        <v>2</v>
      </c>
      <c r="M24" s="77"/>
    </row>
    <row r="25" spans="1:13" ht="36" customHeight="1" thickBot="1" x14ac:dyDescent="0.3">
      <c r="A25" s="1600"/>
      <c r="B25" s="532" t="s">
        <v>327</v>
      </c>
      <c r="C25" s="399" t="s">
        <v>139</v>
      </c>
      <c r="D25" s="400">
        <v>15</v>
      </c>
      <c r="E25" s="400">
        <v>5</v>
      </c>
      <c r="F25" s="400">
        <v>0</v>
      </c>
      <c r="G25" s="400">
        <v>15</v>
      </c>
      <c r="H25" s="401">
        <v>10</v>
      </c>
      <c r="I25" s="401">
        <v>10</v>
      </c>
      <c r="J25" s="401">
        <v>30</v>
      </c>
      <c r="K25" s="401">
        <f t="shared" si="1"/>
        <v>85</v>
      </c>
      <c r="L25" s="401">
        <v>2</v>
      </c>
      <c r="M25" s="373"/>
    </row>
    <row r="26" spans="1:13" ht="25.5" customHeight="1" x14ac:dyDescent="0.25">
      <c r="A26" s="1594">
        <v>13</v>
      </c>
      <c r="B26" s="545" t="str">
        <f>'[23]MAPA DE RIESGOS '!$O$16</f>
        <v xml:space="preserve">Generar únicamente por parte de la Autoridad de Tránsito la orden de entrega de vehículo inmovilizado por medio del Sistema SICON. 
</v>
      </c>
      <c r="C26" s="434" t="s">
        <v>139</v>
      </c>
      <c r="D26" s="352">
        <v>15</v>
      </c>
      <c r="E26" s="352">
        <v>5</v>
      </c>
      <c r="F26" s="352">
        <v>0</v>
      </c>
      <c r="G26" s="352">
        <v>15</v>
      </c>
      <c r="H26" s="351">
        <v>10</v>
      </c>
      <c r="I26" s="351">
        <v>10</v>
      </c>
      <c r="J26" s="351">
        <v>30</v>
      </c>
      <c r="K26" s="351">
        <f>SUM(D26:J26)</f>
        <v>85</v>
      </c>
      <c r="L26" s="383">
        <v>2</v>
      </c>
      <c r="M26" s="114"/>
    </row>
    <row r="27" spans="1:13" ht="26.25" customHeight="1" thickBot="1" x14ac:dyDescent="0.3">
      <c r="A27" s="1596"/>
      <c r="B27" s="518" t="str">
        <f>'[23]MAPA DE RIESGOS '!$O$17</f>
        <v xml:space="preserve">Verificación de documentos con los documentologos asignados al Supercade. </v>
      </c>
      <c r="C27" s="377" t="s">
        <v>139</v>
      </c>
      <c r="D27" s="378">
        <v>15</v>
      </c>
      <c r="E27" s="378">
        <v>5</v>
      </c>
      <c r="F27" s="378">
        <v>0</v>
      </c>
      <c r="G27" s="378">
        <v>15</v>
      </c>
      <c r="H27" s="377">
        <v>10</v>
      </c>
      <c r="I27" s="377">
        <v>10</v>
      </c>
      <c r="J27" s="377">
        <v>30</v>
      </c>
      <c r="K27" s="377">
        <f t="shared" ref="K27" si="2">SUM(D27:J27)</f>
        <v>85</v>
      </c>
      <c r="L27" s="386">
        <v>2</v>
      </c>
      <c r="M27" s="373"/>
    </row>
    <row r="28" spans="1:13" ht="21.75" customHeight="1" x14ac:dyDescent="0.25">
      <c r="A28" s="1594">
        <v>14</v>
      </c>
      <c r="B28" s="517" t="str">
        <f>'[23]MAPA DE RIESGOS '!$O$20</f>
        <v>Custodiar las licencias de conducción en cajillas de seguridad.</v>
      </c>
      <c r="C28" s="351" t="s">
        <v>139</v>
      </c>
      <c r="D28" s="352">
        <v>15</v>
      </c>
      <c r="E28" s="352">
        <v>5</v>
      </c>
      <c r="F28" s="352">
        <v>0</v>
      </c>
      <c r="G28" s="352">
        <v>15</v>
      </c>
      <c r="H28" s="351">
        <v>10</v>
      </c>
      <c r="I28" s="351">
        <v>10</v>
      </c>
      <c r="J28" s="351">
        <v>30</v>
      </c>
      <c r="K28" s="351">
        <f>SUM(D28:J28)</f>
        <v>85</v>
      </c>
      <c r="L28" s="383">
        <v>2</v>
      </c>
      <c r="M28" s="114"/>
    </row>
    <row r="29" spans="1:13" ht="25.5" customHeight="1" thickBot="1" x14ac:dyDescent="0.3">
      <c r="A29" s="1596"/>
      <c r="B29" s="518" t="str">
        <f>'[23]MAPA DE RIESGOS '!$O$21</f>
        <v>Acceso limitado en el área de archivo donde se encuentran las licencias de conducción.</v>
      </c>
      <c r="C29" s="377" t="s">
        <v>139</v>
      </c>
      <c r="D29" s="378">
        <v>0</v>
      </c>
      <c r="E29" s="378">
        <v>5</v>
      </c>
      <c r="F29" s="378">
        <v>0</v>
      </c>
      <c r="G29" s="378">
        <v>15</v>
      </c>
      <c r="H29" s="377">
        <v>10</v>
      </c>
      <c r="I29" s="377">
        <v>10</v>
      </c>
      <c r="J29" s="377">
        <v>30</v>
      </c>
      <c r="K29" s="377">
        <f t="shared" ref="K29:K31" si="3">SUM(D29:J29)</f>
        <v>70</v>
      </c>
      <c r="L29" s="386">
        <v>1</v>
      </c>
      <c r="M29" s="373"/>
    </row>
    <row r="30" spans="1:13" ht="21" customHeight="1" x14ac:dyDescent="0.25">
      <c r="A30" s="1594">
        <v>15</v>
      </c>
      <c r="B30" s="534" t="str">
        <f>'[23]MAPA DE RIESGOS '!$O$25</f>
        <v>Parametrizando el sistema SICON para que genere la Audiencia dentro de los términos establecidos en el Articulo 136 del código nacional de tránsito.</v>
      </c>
      <c r="C30" s="351" t="s">
        <v>139</v>
      </c>
      <c r="D30" s="352">
        <v>0</v>
      </c>
      <c r="E30" s="352">
        <v>5</v>
      </c>
      <c r="F30" s="352">
        <v>0</v>
      </c>
      <c r="G30" s="402">
        <v>15</v>
      </c>
      <c r="H30" s="351">
        <v>10</v>
      </c>
      <c r="I30" s="351">
        <v>10</v>
      </c>
      <c r="J30" s="351">
        <v>30</v>
      </c>
      <c r="K30" s="397">
        <f t="shared" si="3"/>
        <v>70</v>
      </c>
      <c r="L30" s="383">
        <v>1</v>
      </c>
      <c r="M30" s="114"/>
    </row>
    <row r="31" spans="1:13" ht="28.5" customHeight="1" thickBot="1" x14ac:dyDescent="0.3">
      <c r="A31" s="1596"/>
      <c r="B31" s="518" t="str">
        <f>'[23]MAPA DE RIESGOS '!$O$26</f>
        <v>Seguimiento y control a los términos procesales en el sistema de información y/o Base de Datos.</v>
      </c>
      <c r="C31" s="377" t="s">
        <v>139</v>
      </c>
      <c r="D31" s="378">
        <v>15</v>
      </c>
      <c r="E31" s="378">
        <v>5</v>
      </c>
      <c r="F31" s="378">
        <v>0</v>
      </c>
      <c r="G31" s="382">
        <v>15</v>
      </c>
      <c r="H31" s="377">
        <v>10</v>
      </c>
      <c r="I31" s="377">
        <v>10</v>
      </c>
      <c r="J31" s="377">
        <v>30</v>
      </c>
      <c r="K31" s="377">
        <f t="shared" si="3"/>
        <v>85</v>
      </c>
      <c r="L31" s="386">
        <v>2</v>
      </c>
      <c r="M31" s="373"/>
    </row>
    <row r="32" spans="1:13" ht="36.75" customHeight="1" x14ac:dyDescent="0.25">
      <c r="A32" s="1606">
        <v>16</v>
      </c>
      <c r="B32" s="541" t="str">
        <f>'[23]MAPA DE RIESGOS '!$O$30</f>
        <v xml:space="preserve">Realizar gestiones tendientes a la recuperación de la obligación como mínimo una (1) vez por semestre por cada proceso de cobro. </v>
      </c>
      <c r="C32" s="418" t="s">
        <v>139</v>
      </c>
      <c r="D32" s="423">
        <v>0</v>
      </c>
      <c r="E32" s="427">
        <v>5</v>
      </c>
      <c r="F32" s="423">
        <v>0</v>
      </c>
      <c r="G32" s="423">
        <v>15</v>
      </c>
      <c r="H32" s="418">
        <v>10</v>
      </c>
      <c r="I32" s="418">
        <v>10</v>
      </c>
      <c r="J32" s="418">
        <v>30</v>
      </c>
      <c r="K32" s="420">
        <f>SUM(D32:J32)</f>
        <v>70</v>
      </c>
      <c r="L32" s="383">
        <v>1</v>
      </c>
      <c r="M32" s="114"/>
    </row>
    <row r="33" spans="1:13" ht="25.5" customHeight="1" thickBot="1" x14ac:dyDescent="0.3">
      <c r="A33" s="1607"/>
      <c r="B33" s="520" t="str">
        <f>'[23]MAPA DE RIESGOS '!$O$31</f>
        <v xml:space="preserve">Seguimiento a la gestión de los procesos a través del análisis de reportes y base de datos de la Subdirección. </v>
      </c>
      <c r="C33" s="422" t="s">
        <v>139</v>
      </c>
      <c r="D33" s="425">
        <v>15</v>
      </c>
      <c r="E33" s="425">
        <v>5</v>
      </c>
      <c r="F33" s="425">
        <v>0</v>
      </c>
      <c r="G33" s="425">
        <v>15</v>
      </c>
      <c r="H33" s="422">
        <v>10</v>
      </c>
      <c r="I33" s="422">
        <v>10</v>
      </c>
      <c r="J33" s="422">
        <v>30</v>
      </c>
      <c r="K33" s="422">
        <f>SUM(D33:J33)</f>
        <v>85</v>
      </c>
      <c r="L33" s="384">
        <v>2</v>
      </c>
      <c r="M33" s="373"/>
    </row>
    <row r="34" spans="1:13" ht="37.5" customHeight="1" thickBot="1" x14ac:dyDescent="0.3">
      <c r="A34" s="429">
        <v>17</v>
      </c>
      <c r="B34" s="523" t="str">
        <f>'[23]MAPA DE RIESGOS '!$O$32</f>
        <v xml:space="preserve">Seguimiento a la gestión de reporte a centrales de riesgo a través del análisis de reportes y base de datos de la Subdirección. </v>
      </c>
      <c r="C34" s="419" t="s">
        <v>139</v>
      </c>
      <c r="D34" s="428">
        <v>15</v>
      </c>
      <c r="E34" s="428">
        <v>5</v>
      </c>
      <c r="F34" s="428">
        <v>0</v>
      </c>
      <c r="G34" s="428">
        <v>15</v>
      </c>
      <c r="H34" s="419">
        <v>10</v>
      </c>
      <c r="I34" s="419">
        <v>10</v>
      </c>
      <c r="J34" s="419">
        <v>30</v>
      </c>
      <c r="K34" s="419">
        <f>SUM(D34:J34)</f>
        <v>85</v>
      </c>
      <c r="L34" s="465">
        <v>2</v>
      </c>
      <c r="M34" s="359"/>
    </row>
    <row r="35" spans="1:13" ht="39" customHeight="1" thickBot="1" x14ac:dyDescent="0.3">
      <c r="A35" s="405">
        <v>18</v>
      </c>
      <c r="B35" s="535" t="str">
        <f>'[23]MAPA DE RIESGOS '!$O$34</f>
        <v>Los controles establecidos  se encuentran documentados mediante la aplicación de los siguientes formatos: de visita,  reporte de gestión,  verificación de rutas e informe de visita.</v>
      </c>
      <c r="C35" s="404" t="s">
        <v>139</v>
      </c>
      <c r="D35" s="403">
        <v>15</v>
      </c>
      <c r="E35" s="403">
        <v>5</v>
      </c>
      <c r="F35" s="403">
        <v>0</v>
      </c>
      <c r="G35" s="403">
        <v>15</v>
      </c>
      <c r="H35" s="404">
        <v>10</v>
      </c>
      <c r="I35" s="404">
        <v>10</v>
      </c>
      <c r="J35" s="404">
        <v>30</v>
      </c>
      <c r="K35" s="404">
        <f>SUM(D35:J35)</f>
        <v>85</v>
      </c>
      <c r="L35" s="469">
        <v>2</v>
      </c>
      <c r="M35" s="365"/>
    </row>
    <row r="36" spans="1:13" ht="51" customHeight="1" thickBot="1" x14ac:dyDescent="0.3">
      <c r="A36" s="429">
        <v>19</v>
      </c>
      <c r="B36" s="523" t="str">
        <f>'[23]MAPA DE RIESGOS '!$O$39</f>
        <v>Los controles establecidos  se encuentran documentados mediante la aplicación de los siguientes formatos: Modelo de cartas y oficios, formato de actividades pendientes y formato informe visita administrativa.</v>
      </c>
      <c r="C36" s="419" t="s">
        <v>139</v>
      </c>
      <c r="D36" s="428">
        <v>15</v>
      </c>
      <c r="E36" s="428">
        <v>5</v>
      </c>
      <c r="F36" s="428">
        <v>0</v>
      </c>
      <c r="G36" s="428">
        <v>15</v>
      </c>
      <c r="H36" s="419">
        <v>10</v>
      </c>
      <c r="I36" s="419">
        <v>10</v>
      </c>
      <c r="J36" s="419">
        <v>30</v>
      </c>
      <c r="K36" s="419">
        <f>SUM(D36:J36)</f>
        <v>85</v>
      </c>
      <c r="L36" s="465">
        <v>2</v>
      </c>
      <c r="M36" s="359"/>
    </row>
    <row r="37" spans="1:13" ht="52.5" customHeight="1" thickBot="1" x14ac:dyDescent="0.3">
      <c r="A37" s="405">
        <v>20</v>
      </c>
      <c r="B37" s="535" t="str">
        <f>'[23]MAPA DE RIESGOS '!$O$44</f>
        <v>Los controles establecidos  se encuentran documentados mediante la aplicación de los siguientes formatos: Revisión y verificación de información, modelo de cartas y oficios y modelo de memorando.</v>
      </c>
      <c r="C37" s="404" t="s">
        <v>139</v>
      </c>
      <c r="D37" s="403">
        <v>15</v>
      </c>
      <c r="E37" s="403">
        <v>5</v>
      </c>
      <c r="F37" s="403">
        <v>0</v>
      </c>
      <c r="G37" s="403">
        <v>15</v>
      </c>
      <c r="H37" s="404">
        <v>10</v>
      </c>
      <c r="I37" s="404">
        <v>10</v>
      </c>
      <c r="J37" s="404">
        <v>30</v>
      </c>
      <c r="K37" s="404">
        <v>85</v>
      </c>
      <c r="L37" s="469">
        <v>2</v>
      </c>
      <c r="M37" s="365"/>
    </row>
    <row r="38" spans="1:13" ht="14.25" customHeight="1" x14ac:dyDescent="0.25">
      <c r="A38" s="1608">
        <v>21</v>
      </c>
      <c r="B38" s="1631" t="s">
        <v>751</v>
      </c>
      <c r="C38" s="1610" t="s">
        <v>139</v>
      </c>
      <c r="D38" s="1619">
        <v>15</v>
      </c>
      <c r="E38" s="1619">
        <v>5</v>
      </c>
      <c r="F38" s="1619">
        <v>0</v>
      </c>
      <c r="G38" s="1619">
        <v>15</v>
      </c>
      <c r="H38" s="1610">
        <v>10</v>
      </c>
      <c r="I38" s="1610">
        <v>10</v>
      </c>
      <c r="J38" s="1610">
        <v>30</v>
      </c>
      <c r="K38" s="1610">
        <v>85</v>
      </c>
      <c r="L38" s="1613">
        <v>2</v>
      </c>
      <c r="M38" s="1603"/>
    </row>
    <row r="39" spans="1:13" ht="14.25" customHeight="1" x14ac:dyDescent="0.25">
      <c r="A39" s="1608"/>
      <c r="B39" s="1631"/>
      <c r="C39" s="1610"/>
      <c r="D39" s="1619"/>
      <c r="E39" s="1619"/>
      <c r="F39" s="1619"/>
      <c r="G39" s="1619"/>
      <c r="H39" s="1610"/>
      <c r="I39" s="1610"/>
      <c r="J39" s="1610"/>
      <c r="K39" s="1610"/>
      <c r="L39" s="1613"/>
      <c r="M39" s="1604"/>
    </row>
    <row r="40" spans="1:13" ht="13.5" customHeight="1" thickBot="1" x14ac:dyDescent="0.3">
      <c r="A40" s="1608"/>
      <c r="B40" s="1631"/>
      <c r="C40" s="1610"/>
      <c r="D40" s="1619"/>
      <c r="E40" s="1619"/>
      <c r="F40" s="1619"/>
      <c r="G40" s="1619"/>
      <c r="H40" s="1610"/>
      <c r="I40" s="1610"/>
      <c r="J40" s="1610"/>
      <c r="K40" s="1610"/>
      <c r="L40" s="1613"/>
      <c r="M40" s="1604"/>
    </row>
    <row r="41" spans="1:13" ht="14.25" customHeight="1" x14ac:dyDescent="0.25">
      <c r="A41" s="1606">
        <v>22</v>
      </c>
      <c r="B41" s="1630" t="s">
        <v>752</v>
      </c>
      <c r="C41" s="1609" t="s">
        <v>139</v>
      </c>
      <c r="D41" s="1618">
        <v>15</v>
      </c>
      <c r="E41" s="1618">
        <v>5</v>
      </c>
      <c r="F41" s="1618">
        <v>0</v>
      </c>
      <c r="G41" s="1618">
        <v>15</v>
      </c>
      <c r="H41" s="1609">
        <v>10</v>
      </c>
      <c r="I41" s="1609">
        <v>10</v>
      </c>
      <c r="J41" s="1609">
        <v>30</v>
      </c>
      <c r="K41" s="1609">
        <v>85</v>
      </c>
      <c r="L41" s="1612">
        <v>2</v>
      </c>
      <c r="M41" s="1603"/>
    </row>
    <row r="42" spans="1:13" ht="14.25" customHeight="1" x14ac:dyDescent="0.25">
      <c r="A42" s="1608"/>
      <c r="B42" s="1631"/>
      <c r="C42" s="1610"/>
      <c r="D42" s="1619"/>
      <c r="E42" s="1619"/>
      <c r="F42" s="1619"/>
      <c r="G42" s="1619"/>
      <c r="H42" s="1610"/>
      <c r="I42" s="1610"/>
      <c r="J42" s="1610"/>
      <c r="K42" s="1610"/>
      <c r="L42" s="1613"/>
      <c r="M42" s="1604"/>
    </row>
    <row r="43" spans="1:13" ht="14.25" customHeight="1" thickBot="1" x14ac:dyDescent="0.3">
      <c r="A43" s="1607"/>
      <c r="B43" s="1632"/>
      <c r="C43" s="1611"/>
      <c r="D43" s="1620"/>
      <c r="E43" s="1620"/>
      <c r="F43" s="1620"/>
      <c r="G43" s="1620"/>
      <c r="H43" s="1611"/>
      <c r="I43" s="1611"/>
      <c r="J43" s="1611"/>
      <c r="K43" s="1611"/>
      <c r="L43" s="1614"/>
      <c r="M43" s="1605"/>
    </row>
    <row r="44" spans="1:13" ht="14.25" customHeight="1" x14ac:dyDescent="0.25">
      <c r="A44" s="1599">
        <v>23</v>
      </c>
      <c r="B44" s="1631" t="s">
        <v>753</v>
      </c>
      <c r="C44" s="1610" t="s">
        <v>139</v>
      </c>
      <c r="D44" s="1619">
        <v>15</v>
      </c>
      <c r="E44" s="1619">
        <v>5</v>
      </c>
      <c r="F44" s="1619">
        <v>0</v>
      </c>
      <c r="G44" s="1619">
        <v>15</v>
      </c>
      <c r="H44" s="1610">
        <v>10</v>
      </c>
      <c r="I44" s="1610">
        <v>10</v>
      </c>
      <c r="J44" s="1610">
        <v>30</v>
      </c>
      <c r="K44" s="1610">
        <v>85</v>
      </c>
      <c r="L44" s="1613">
        <v>2</v>
      </c>
      <c r="M44" s="1604"/>
    </row>
    <row r="45" spans="1:13" ht="14.25" customHeight="1" x14ac:dyDescent="0.25">
      <c r="A45" s="1599"/>
      <c r="B45" s="1631"/>
      <c r="C45" s="1610"/>
      <c r="D45" s="1619"/>
      <c r="E45" s="1619"/>
      <c r="F45" s="1619"/>
      <c r="G45" s="1619"/>
      <c r="H45" s="1610"/>
      <c r="I45" s="1610"/>
      <c r="J45" s="1610"/>
      <c r="K45" s="1610"/>
      <c r="L45" s="1613"/>
      <c r="M45" s="1604"/>
    </row>
    <row r="46" spans="1:13" ht="14.25" customHeight="1" thickBot="1" x14ac:dyDescent="0.3">
      <c r="A46" s="1599"/>
      <c r="B46" s="1631"/>
      <c r="C46" s="1610"/>
      <c r="D46" s="1619"/>
      <c r="E46" s="1619"/>
      <c r="F46" s="1619"/>
      <c r="G46" s="1619"/>
      <c r="H46" s="1610"/>
      <c r="I46" s="1610"/>
      <c r="J46" s="1610"/>
      <c r="K46" s="1610"/>
      <c r="L46" s="1613"/>
      <c r="M46" s="1604"/>
    </row>
    <row r="47" spans="1:13" ht="14.25" customHeight="1" x14ac:dyDescent="0.25">
      <c r="A47" s="1598">
        <v>24</v>
      </c>
      <c r="B47" s="1630" t="s">
        <v>754</v>
      </c>
      <c r="C47" s="1609" t="s">
        <v>139</v>
      </c>
      <c r="D47" s="1618">
        <v>15</v>
      </c>
      <c r="E47" s="1618">
        <v>5</v>
      </c>
      <c r="F47" s="1618">
        <v>0</v>
      </c>
      <c r="G47" s="1618">
        <v>15</v>
      </c>
      <c r="H47" s="1609">
        <v>10</v>
      </c>
      <c r="I47" s="1609">
        <v>10</v>
      </c>
      <c r="J47" s="1609">
        <v>30</v>
      </c>
      <c r="K47" s="1609">
        <v>85</v>
      </c>
      <c r="L47" s="1612">
        <v>2</v>
      </c>
      <c r="M47" s="1603"/>
    </row>
    <row r="48" spans="1:13" ht="14.25" customHeight="1" x14ac:dyDescent="0.25">
      <c r="A48" s="1599"/>
      <c r="B48" s="1631"/>
      <c r="C48" s="1610"/>
      <c r="D48" s="1619"/>
      <c r="E48" s="1619"/>
      <c r="F48" s="1619"/>
      <c r="G48" s="1619"/>
      <c r="H48" s="1610"/>
      <c r="I48" s="1610"/>
      <c r="J48" s="1610"/>
      <c r="K48" s="1610"/>
      <c r="L48" s="1613"/>
      <c r="M48" s="1604"/>
    </row>
    <row r="49" spans="1:13" ht="6" customHeight="1" thickBot="1" x14ac:dyDescent="0.3">
      <c r="A49" s="1600"/>
      <c r="B49" s="1632"/>
      <c r="C49" s="1611"/>
      <c r="D49" s="1620"/>
      <c r="E49" s="1620"/>
      <c r="F49" s="1620"/>
      <c r="G49" s="1620"/>
      <c r="H49" s="1611"/>
      <c r="I49" s="1611"/>
      <c r="J49" s="1611"/>
      <c r="K49" s="1611"/>
      <c r="L49" s="1614"/>
      <c r="M49" s="1605"/>
    </row>
    <row r="50" spans="1:13" ht="14.25" customHeight="1" x14ac:dyDescent="0.25">
      <c r="A50" s="1599">
        <v>25</v>
      </c>
      <c r="B50" s="1631" t="s">
        <v>755</v>
      </c>
      <c r="C50" s="1610" t="s">
        <v>139</v>
      </c>
      <c r="D50" s="1619">
        <v>15</v>
      </c>
      <c r="E50" s="1627">
        <v>5</v>
      </c>
      <c r="F50" s="1619">
        <v>0</v>
      </c>
      <c r="G50" s="1619">
        <v>15</v>
      </c>
      <c r="H50" s="1610">
        <v>10</v>
      </c>
      <c r="I50" s="1610">
        <v>10</v>
      </c>
      <c r="J50" s="1610">
        <v>30</v>
      </c>
      <c r="K50" s="1610">
        <v>85</v>
      </c>
      <c r="L50" s="1613">
        <v>2</v>
      </c>
      <c r="M50" s="1604"/>
    </row>
    <row r="51" spans="1:13" ht="14.25" customHeight="1" x14ac:dyDescent="0.25">
      <c r="A51" s="1599"/>
      <c r="B51" s="1631"/>
      <c r="C51" s="1610"/>
      <c r="D51" s="1619"/>
      <c r="E51" s="1628"/>
      <c r="F51" s="1619"/>
      <c r="G51" s="1619"/>
      <c r="H51" s="1610"/>
      <c r="I51" s="1610"/>
      <c r="J51" s="1610"/>
      <c r="K51" s="1610"/>
      <c r="L51" s="1613"/>
      <c r="M51" s="1604"/>
    </row>
    <row r="52" spans="1:13" ht="21" customHeight="1" thickBot="1" x14ac:dyDescent="0.3">
      <c r="A52" s="1599"/>
      <c r="B52" s="1631"/>
      <c r="C52" s="1610"/>
      <c r="D52" s="1619"/>
      <c r="E52" s="1629"/>
      <c r="F52" s="1619"/>
      <c r="G52" s="1619"/>
      <c r="H52" s="1610"/>
      <c r="I52" s="1610"/>
      <c r="J52" s="1610"/>
      <c r="K52" s="1610"/>
      <c r="L52" s="1613"/>
      <c r="M52" s="1604"/>
    </row>
    <row r="53" spans="1:13" ht="14.25" customHeight="1" x14ac:dyDescent="0.25">
      <c r="A53" s="1606">
        <v>26</v>
      </c>
      <c r="B53" s="1621" t="s">
        <v>750</v>
      </c>
      <c r="C53" s="1609" t="s">
        <v>139</v>
      </c>
      <c r="D53" s="1618">
        <v>15</v>
      </c>
      <c r="E53" s="1618">
        <v>5</v>
      </c>
      <c r="F53" s="1618">
        <v>0</v>
      </c>
      <c r="G53" s="1618">
        <v>15</v>
      </c>
      <c r="H53" s="1609">
        <v>10</v>
      </c>
      <c r="I53" s="1609">
        <v>10</v>
      </c>
      <c r="J53" s="1609">
        <v>30</v>
      </c>
      <c r="K53" s="1609">
        <v>85</v>
      </c>
      <c r="L53" s="1612">
        <v>2</v>
      </c>
      <c r="M53" s="1603"/>
    </row>
    <row r="54" spans="1:13" ht="14.25" customHeight="1" x14ac:dyDescent="0.25">
      <c r="A54" s="1608"/>
      <c r="B54" s="1622"/>
      <c r="C54" s="1610"/>
      <c r="D54" s="1619"/>
      <c r="E54" s="1619"/>
      <c r="F54" s="1619"/>
      <c r="G54" s="1619"/>
      <c r="H54" s="1610"/>
      <c r="I54" s="1610"/>
      <c r="J54" s="1610"/>
      <c r="K54" s="1610"/>
      <c r="L54" s="1613"/>
      <c r="M54" s="1604"/>
    </row>
    <row r="55" spans="1:13" ht="10.5" customHeight="1" thickBot="1" x14ac:dyDescent="0.3">
      <c r="A55" s="1607"/>
      <c r="B55" s="1623"/>
      <c r="C55" s="1611"/>
      <c r="D55" s="1620"/>
      <c r="E55" s="1620"/>
      <c r="F55" s="1620"/>
      <c r="G55" s="1620"/>
      <c r="H55" s="1611"/>
      <c r="I55" s="1611"/>
      <c r="J55" s="1611"/>
      <c r="K55" s="1611"/>
      <c r="L55" s="1614"/>
      <c r="M55" s="1605"/>
    </row>
    <row r="56" spans="1:13" ht="14.25" customHeight="1" x14ac:dyDescent="0.25">
      <c r="A56" s="1598">
        <v>27</v>
      </c>
      <c r="B56" s="1615" t="s">
        <v>844</v>
      </c>
      <c r="C56" s="1624" t="s">
        <v>139</v>
      </c>
      <c r="D56" s="1627">
        <v>15</v>
      </c>
      <c r="E56" s="1627">
        <v>5</v>
      </c>
      <c r="F56" s="1627">
        <v>0</v>
      </c>
      <c r="G56" s="1627">
        <v>15</v>
      </c>
      <c r="H56" s="1624">
        <v>10</v>
      </c>
      <c r="I56" s="1609">
        <v>10</v>
      </c>
      <c r="J56" s="1609">
        <v>30</v>
      </c>
      <c r="K56" s="1609">
        <v>85</v>
      </c>
      <c r="L56" s="1612">
        <v>2</v>
      </c>
      <c r="M56" s="1603"/>
    </row>
    <row r="57" spans="1:13" ht="20.25" customHeight="1" x14ac:dyDescent="0.25">
      <c r="A57" s="1599"/>
      <c r="B57" s="1616"/>
      <c r="C57" s="1625"/>
      <c r="D57" s="1628"/>
      <c r="E57" s="1628"/>
      <c r="F57" s="1628"/>
      <c r="G57" s="1628"/>
      <c r="H57" s="1625"/>
      <c r="I57" s="1610"/>
      <c r="J57" s="1610"/>
      <c r="K57" s="1610"/>
      <c r="L57" s="1613"/>
      <c r="M57" s="1604"/>
    </row>
    <row r="58" spans="1:13" ht="6" customHeight="1" thickBot="1" x14ac:dyDescent="0.3">
      <c r="A58" s="1600"/>
      <c r="B58" s="1617"/>
      <c r="C58" s="1626"/>
      <c r="D58" s="1629"/>
      <c r="E58" s="1629"/>
      <c r="F58" s="1629"/>
      <c r="G58" s="1629"/>
      <c r="H58" s="1626"/>
      <c r="I58" s="1611"/>
      <c r="J58" s="1611"/>
      <c r="K58" s="1611"/>
      <c r="L58" s="1614"/>
      <c r="M58" s="1605"/>
    </row>
    <row r="59" spans="1:13" ht="48.75" customHeight="1" thickBot="1" x14ac:dyDescent="0.3">
      <c r="A59" s="389">
        <v>28</v>
      </c>
      <c r="B59" s="600" t="s">
        <v>959</v>
      </c>
      <c r="C59" s="597" t="s">
        <v>139</v>
      </c>
      <c r="D59" s="598">
        <v>15</v>
      </c>
      <c r="E59" s="598">
        <v>5</v>
      </c>
      <c r="F59" s="598">
        <v>0</v>
      </c>
      <c r="G59" s="598">
        <v>15</v>
      </c>
      <c r="H59" s="597">
        <v>10</v>
      </c>
      <c r="I59" s="597">
        <v>10</v>
      </c>
      <c r="J59" s="597">
        <v>30</v>
      </c>
      <c r="K59" s="597">
        <v>85</v>
      </c>
      <c r="L59" s="599">
        <v>2</v>
      </c>
      <c r="M59" s="601"/>
    </row>
    <row r="60" spans="1:13" ht="16.5" customHeight="1" x14ac:dyDescent="0.25">
      <c r="A60" s="1594">
        <v>29</v>
      </c>
      <c r="B60" s="555" t="str">
        <f>'[24]MAPA DE RIESGOS '!$O$157</f>
        <v xml:space="preserve">Revisión de documentos soportes </v>
      </c>
      <c r="C60" s="506" t="s">
        <v>139</v>
      </c>
      <c r="D60" s="508">
        <v>15</v>
      </c>
      <c r="E60" s="508">
        <v>5</v>
      </c>
      <c r="F60" s="508">
        <v>0</v>
      </c>
      <c r="G60" s="508">
        <v>15</v>
      </c>
      <c r="H60" s="506">
        <v>10</v>
      </c>
      <c r="I60" s="506">
        <v>10</v>
      </c>
      <c r="J60" s="506">
        <v>30</v>
      </c>
      <c r="K60" s="506">
        <v>85</v>
      </c>
      <c r="L60" s="383">
        <v>2</v>
      </c>
      <c r="M60" s="551"/>
    </row>
    <row r="61" spans="1:13" ht="24" customHeight="1" thickBot="1" x14ac:dyDescent="0.3">
      <c r="A61" s="1595"/>
      <c r="B61" s="557" t="str">
        <f>'[24]MAPA DE RIESGOS '!$O$158</f>
        <v>Publicación de resultados de proceso de otorgamiento</v>
      </c>
      <c r="C61" s="503" t="s">
        <v>139</v>
      </c>
      <c r="D61" s="372">
        <v>15</v>
      </c>
      <c r="E61" s="510">
        <v>5</v>
      </c>
      <c r="F61" s="372">
        <v>0</v>
      </c>
      <c r="G61" s="372">
        <v>15</v>
      </c>
      <c r="H61" s="362">
        <v>10</v>
      </c>
      <c r="I61" s="362">
        <v>10</v>
      </c>
      <c r="J61" s="362">
        <v>30</v>
      </c>
      <c r="K61" s="503">
        <v>85</v>
      </c>
      <c r="L61" s="505">
        <v>2</v>
      </c>
      <c r="M61" s="373"/>
    </row>
    <row r="62" spans="1:13" ht="24" customHeight="1" x14ac:dyDescent="0.25">
      <c r="A62" s="1594">
        <v>30</v>
      </c>
      <c r="B62" s="558" t="s">
        <v>650</v>
      </c>
      <c r="C62" s="506" t="s">
        <v>139</v>
      </c>
      <c r="D62" s="354">
        <v>15</v>
      </c>
      <c r="E62" s="508">
        <v>5</v>
      </c>
      <c r="F62" s="354">
        <v>0</v>
      </c>
      <c r="G62" s="354">
        <v>15</v>
      </c>
      <c r="H62" s="353">
        <v>10</v>
      </c>
      <c r="I62" s="353">
        <v>10</v>
      </c>
      <c r="J62" s="353">
        <v>30</v>
      </c>
      <c r="K62" s="502">
        <v>85</v>
      </c>
      <c r="L62" s="504">
        <v>2</v>
      </c>
      <c r="M62" s="359"/>
    </row>
    <row r="63" spans="1:13" ht="24" customHeight="1" x14ac:dyDescent="0.25">
      <c r="A63" s="1596"/>
      <c r="B63" s="556" t="s">
        <v>651</v>
      </c>
      <c r="C63" s="380" t="s">
        <v>139</v>
      </c>
      <c r="D63" s="367">
        <v>15</v>
      </c>
      <c r="E63" s="559">
        <v>5</v>
      </c>
      <c r="F63" s="367">
        <v>0</v>
      </c>
      <c r="G63" s="367">
        <v>15</v>
      </c>
      <c r="H63" s="361">
        <v>10</v>
      </c>
      <c r="I63" s="361">
        <v>10</v>
      </c>
      <c r="J63" s="361">
        <v>30</v>
      </c>
      <c r="K63" s="507">
        <v>85</v>
      </c>
      <c r="L63" s="507">
        <v>2</v>
      </c>
      <c r="M63" s="359"/>
    </row>
    <row r="64" spans="1:13" ht="24" customHeight="1" x14ac:dyDescent="0.25">
      <c r="A64" s="1596"/>
      <c r="B64" s="556" t="s">
        <v>845</v>
      </c>
      <c r="C64" s="507" t="s">
        <v>139</v>
      </c>
      <c r="D64" s="367">
        <v>15</v>
      </c>
      <c r="E64" s="379">
        <v>5</v>
      </c>
      <c r="F64" s="367">
        <v>0</v>
      </c>
      <c r="G64" s="367">
        <v>15</v>
      </c>
      <c r="H64" s="361">
        <v>10</v>
      </c>
      <c r="I64" s="361">
        <v>10</v>
      </c>
      <c r="J64" s="361">
        <v>30</v>
      </c>
      <c r="K64" s="507">
        <v>85</v>
      </c>
      <c r="L64" s="507">
        <v>2</v>
      </c>
      <c r="M64" s="359"/>
    </row>
    <row r="65" spans="1:13" ht="24" customHeight="1" x14ac:dyDescent="0.25">
      <c r="A65" s="1596"/>
      <c r="B65" s="556" t="s">
        <v>653</v>
      </c>
      <c r="C65" s="380" t="s">
        <v>139</v>
      </c>
      <c r="D65" s="367">
        <v>15</v>
      </c>
      <c r="E65" s="509">
        <v>5</v>
      </c>
      <c r="F65" s="367">
        <v>0</v>
      </c>
      <c r="G65" s="367">
        <v>15</v>
      </c>
      <c r="H65" s="361">
        <v>10</v>
      </c>
      <c r="I65" s="361">
        <v>10</v>
      </c>
      <c r="J65" s="361">
        <v>30</v>
      </c>
      <c r="K65" s="507">
        <v>85</v>
      </c>
      <c r="L65" s="507">
        <v>2</v>
      </c>
      <c r="M65" s="359"/>
    </row>
    <row r="66" spans="1:13" ht="24" customHeight="1" thickBot="1" x14ac:dyDescent="0.3">
      <c r="A66" s="1595"/>
      <c r="B66" s="557" t="s">
        <v>654</v>
      </c>
      <c r="C66" s="380" t="s">
        <v>139</v>
      </c>
      <c r="D66" s="372">
        <v>0</v>
      </c>
      <c r="E66" s="379">
        <v>5</v>
      </c>
      <c r="F66" s="372">
        <v>0</v>
      </c>
      <c r="G66" s="372">
        <v>0</v>
      </c>
      <c r="H66" s="362">
        <v>0</v>
      </c>
      <c r="I66" s="362">
        <v>0</v>
      </c>
      <c r="J66" s="362">
        <v>0</v>
      </c>
      <c r="K66" s="502">
        <v>85</v>
      </c>
      <c r="L66" s="504">
        <v>2</v>
      </c>
      <c r="M66" s="359"/>
    </row>
    <row r="67" spans="1:13" ht="63" customHeight="1" x14ac:dyDescent="0.25">
      <c r="A67" s="1606">
        <v>31</v>
      </c>
      <c r="B67" s="517" t="s">
        <v>548</v>
      </c>
      <c r="C67" s="385" t="s">
        <v>139</v>
      </c>
      <c r="D67" s="423">
        <v>15</v>
      </c>
      <c r="E67" s="423">
        <v>5</v>
      </c>
      <c r="F67" s="423">
        <v>0</v>
      </c>
      <c r="G67" s="423">
        <v>15</v>
      </c>
      <c r="H67" s="420">
        <v>10</v>
      </c>
      <c r="I67" s="420">
        <v>10</v>
      </c>
      <c r="J67" s="420">
        <v>30</v>
      </c>
      <c r="K67" s="420">
        <f>+D67+E67+F67+G67+H67+I67+J67</f>
        <v>85</v>
      </c>
      <c r="L67" s="383">
        <v>2</v>
      </c>
      <c r="M67" s="114"/>
    </row>
    <row r="68" spans="1:13" ht="42" customHeight="1" thickBot="1" x14ac:dyDescent="0.3">
      <c r="A68" s="1607"/>
      <c r="B68" s="520" t="s">
        <v>763</v>
      </c>
      <c r="C68" s="422" t="s">
        <v>139</v>
      </c>
      <c r="D68" s="425">
        <v>15</v>
      </c>
      <c r="E68" s="425">
        <v>5</v>
      </c>
      <c r="F68" s="425">
        <v>0</v>
      </c>
      <c r="G68" s="425">
        <v>15</v>
      </c>
      <c r="H68" s="422">
        <v>10</v>
      </c>
      <c r="I68" s="422">
        <v>10</v>
      </c>
      <c r="J68" s="422">
        <v>30</v>
      </c>
      <c r="K68" s="422">
        <v>85</v>
      </c>
      <c r="L68" s="384">
        <v>2</v>
      </c>
      <c r="M68" s="373"/>
    </row>
    <row r="69" spans="1:13" ht="45.75" customHeight="1" x14ac:dyDescent="0.25">
      <c r="A69" s="1606">
        <v>32</v>
      </c>
      <c r="B69" s="517" t="s">
        <v>556</v>
      </c>
      <c r="C69" s="420" t="s">
        <v>139</v>
      </c>
      <c r="D69" s="423">
        <v>15</v>
      </c>
      <c r="E69" s="423">
        <v>5</v>
      </c>
      <c r="F69" s="423">
        <v>0</v>
      </c>
      <c r="G69" s="423">
        <v>15</v>
      </c>
      <c r="H69" s="420">
        <v>10</v>
      </c>
      <c r="I69" s="420">
        <v>10</v>
      </c>
      <c r="J69" s="420">
        <v>30</v>
      </c>
      <c r="K69" s="420">
        <f>+D69+E69+F69+G69+H69+I69+J69</f>
        <v>85</v>
      </c>
      <c r="L69" s="383">
        <v>2</v>
      </c>
      <c r="M69" s="114"/>
    </row>
    <row r="70" spans="1:13" ht="30.75" customHeight="1" x14ac:dyDescent="0.25">
      <c r="A70" s="1608"/>
      <c r="B70" s="518" t="s">
        <v>557</v>
      </c>
      <c r="C70" s="421" t="s">
        <v>139</v>
      </c>
      <c r="D70" s="424">
        <v>15</v>
      </c>
      <c r="E70" s="424">
        <v>5</v>
      </c>
      <c r="F70" s="424">
        <v>15</v>
      </c>
      <c r="G70" s="424">
        <v>0</v>
      </c>
      <c r="H70" s="421">
        <v>10</v>
      </c>
      <c r="I70" s="421">
        <v>10</v>
      </c>
      <c r="J70" s="421">
        <v>30</v>
      </c>
      <c r="K70" s="421">
        <v>85</v>
      </c>
      <c r="L70" s="386">
        <v>2</v>
      </c>
      <c r="M70" s="77"/>
    </row>
    <row r="71" spans="1:13" ht="27.75" customHeight="1" x14ac:dyDescent="0.25">
      <c r="A71" s="1608"/>
      <c r="B71" s="519" t="s">
        <v>558</v>
      </c>
      <c r="C71" s="432" t="s">
        <v>139</v>
      </c>
      <c r="D71" s="433">
        <v>15</v>
      </c>
      <c r="E71" s="433">
        <v>5</v>
      </c>
      <c r="F71" s="433">
        <v>15</v>
      </c>
      <c r="G71" s="433">
        <v>0</v>
      </c>
      <c r="H71" s="432">
        <v>10</v>
      </c>
      <c r="I71" s="432">
        <v>10</v>
      </c>
      <c r="J71" s="432">
        <v>30</v>
      </c>
      <c r="K71" s="432">
        <v>85</v>
      </c>
      <c r="L71" s="387">
        <v>2</v>
      </c>
      <c r="M71" s="77"/>
    </row>
    <row r="72" spans="1:13" ht="43.5" customHeight="1" thickBot="1" x14ac:dyDescent="0.3">
      <c r="A72" s="1607"/>
      <c r="B72" s="520" t="s">
        <v>549</v>
      </c>
      <c r="C72" s="422" t="s">
        <v>139</v>
      </c>
      <c r="D72" s="425">
        <v>15</v>
      </c>
      <c r="E72" s="422">
        <v>5</v>
      </c>
      <c r="F72" s="425">
        <v>0</v>
      </c>
      <c r="G72" s="425">
        <v>15</v>
      </c>
      <c r="H72" s="422">
        <v>10</v>
      </c>
      <c r="I72" s="422">
        <v>10</v>
      </c>
      <c r="J72" s="422">
        <v>30</v>
      </c>
      <c r="K72" s="422">
        <v>85</v>
      </c>
      <c r="L72" s="384">
        <v>2</v>
      </c>
      <c r="M72" s="373"/>
    </row>
    <row r="73" spans="1:13" ht="33" customHeight="1" x14ac:dyDescent="0.25">
      <c r="A73" s="1606">
        <v>33</v>
      </c>
      <c r="B73" s="517" t="s">
        <v>563</v>
      </c>
      <c r="C73" s="420" t="s">
        <v>139</v>
      </c>
      <c r="D73" s="423">
        <v>15</v>
      </c>
      <c r="E73" s="423">
        <v>5</v>
      </c>
      <c r="F73" s="423">
        <v>0</v>
      </c>
      <c r="G73" s="423">
        <v>15</v>
      </c>
      <c r="H73" s="420">
        <v>10</v>
      </c>
      <c r="I73" s="420">
        <v>10</v>
      </c>
      <c r="J73" s="420">
        <v>30</v>
      </c>
      <c r="K73" s="420">
        <f>+D73+E73+F73+G73+H73+I73+J73</f>
        <v>85</v>
      </c>
      <c r="L73" s="383">
        <v>2</v>
      </c>
      <c r="M73" s="114"/>
    </row>
    <row r="74" spans="1:13" ht="49.5" customHeight="1" x14ac:dyDescent="0.25">
      <c r="A74" s="1608"/>
      <c r="B74" s="518" t="s">
        <v>564</v>
      </c>
      <c r="C74" s="421" t="s">
        <v>139</v>
      </c>
      <c r="D74" s="424">
        <v>15</v>
      </c>
      <c r="E74" s="424">
        <v>5</v>
      </c>
      <c r="F74" s="424">
        <v>0</v>
      </c>
      <c r="G74" s="424">
        <v>15</v>
      </c>
      <c r="H74" s="421">
        <v>10</v>
      </c>
      <c r="I74" s="421">
        <v>10</v>
      </c>
      <c r="J74" s="421">
        <v>30</v>
      </c>
      <c r="K74" s="421">
        <v>85</v>
      </c>
      <c r="L74" s="386">
        <v>2</v>
      </c>
      <c r="M74" s="77"/>
    </row>
    <row r="75" spans="1:13" ht="42" customHeight="1" thickBot="1" x14ac:dyDescent="0.3">
      <c r="A75" s="1607"/>
      <c r="B75" s="521" t="s">
        <v>549</v>
      </c>
      <c r="C75" s="435" t="s">
        <v>139</v>
      </c>
      <c r="D75" s="436">
        <v>15</v>
      </c>
      <c r="E75" s="435">
        <v>5</v>
      </c>
      <c r="F75" s="436">
        <v>0</v>
      </c>
      <c r="G75" s="436">
        <v>15</v>
      </c>
      <c r="H75" s="435">
        <v>10</v>
      </c>
      <c r="I75" s="435">
        <v>10</v>
      </c>
      <c r="J75" s="435">
        <v>30</v>
      </c>
      <c r="K75" s="435">
        <v>85</v>
      </c>
      <c r="L75" s="435">
        <v>2</v>
      </c>
      <c r="M75" s="373"/>
    </row>
    <row r="76" spans="1:13" ht="53.25" customHeight="1" thickBot="1" x14ac:dyDescent="0.3">
      <c r="A76" s="569">
        <v>34</v>
      </c>
      <c r="B76" s="566" t="s">
        <v>371</v>
      </c>
      <c r="C76" s="404" t="s">
        <v>139</v>
      </c>
      <c r="D76" s="404">
        <v>15</v>
      </c>
      <c r="E76" s="403">
        <v>5</v>
      </c>
      <c r="F76" s="403">
        <v>0</v>
      </c>
      <c r="G76" s="403">
        <v>15</v>
      </c>
      <c r="H76" s="404">
        <v>10</v>
      </c>
      <c r="I76" s="404">
        <v>10</v>
      </c>
      <c r="J76" s="404">
        <v>30</v>
      </c>
      <c r="K76" s="404">
        <v>85</v>
      </c>
      <c r="L76" s="469">
        <v>2</v>
      </c>
      <c r="M76" s="365"/>
    </row>
    <row r="77" spans="1:13" ht="45" customHeight="1" thickBot="1" x14ac:dyDescent="0.3">
      <c r="A77" s="570">
        <v>35</v>
      </c>
      <c r="B77" s="567" t="s">
        <v>378</v>
      </c>
      <c r="C77" s="502" t="s">
        <v>139</v>
      </c>
      <c r="D77" s="511">
        <v>15</v>
      </c>
      <c r="E77" s="511">
        <v>5</v>
      </c>
      <c r="F77" s="511">
        <v>15</v>
      </c>
      <c r="G77" s="511">
        <v>15</v>
      </c>
      <c r="H77" s="502">
        <v>10</v>
      </c>
      <c r="I77" s="502">
        <v>10</v>
      </c>
      <c r="J77" s="502">
        <v>30</v>
      </c>
      <c r="K77" s="502">
        <v>100</v>
      </c>
      <c r="L77" s="502">
        <v>2</v>
      </c>
      <c r="M77" s="359"/>
    </row>
    <row r="78" spans="1:13" ht="80.25" customHeight="1" thickBot="1" x14ac:dyDescent="0.3">
      <c r="A78" s="571">
        <v>36</v>
      </c>
      <c r="B78" s="566" t="s">
        <v>383</v>
      </c>
      <c r="C78" s="404" t="s">
        <v>139</v>
      </c>
      <c r="D78" s="403">
        <v>15</v>
      </c>
      <c r="E78" s="403">
        <v>0</v>
      </c>
      <c r="F78" s="403">
        <v>0</v>
      </c>
      <c r="G78" s="403">
        <v>15</v>
      </c>
      <c r="H78" s="404">
        <v>10</v>
      </c>
      <c r="I78" s="404">
        <v>10</v>
      </c>
      <c r="J78" s="404">
        <v>30</v>
      </c>
      <c r="K78" s="404">
        <v>55</v>
      </c>
      <c r="L78" s="404">
        <v>1</v>
      </c>
      <c r="M78" s="365"/>
    </row>
    <row r="79" spans="1:13" ht="54.75" customHeight="1" thickBot="1" x14ac:dyDescent="0.3">
      <c r="A79" s="572">
        <v>37</v>
      </c>
      <c r="B79" s="566" t="s">
        <v>387</v>
      </c>
      <c r="C79" s="404" t="s">
        <v>139</v>
      </c>
      <c r="D79" s="403">
        <v>15</v>
      </c>
      <c r="E79" s="403">
        <v>0</v>
      </c>
      <c r="F79" s="403">
        <v>0</v>
      </c>
      <c r="G79" s="403">
        <v>15</v>
      </c>
      <c r="H79" s="404">
        <v>10</v>
      </c>
      <c r="I79" s="404">
        <v>10</v>
      </c>
      <c r="J79" s="404">
        <v>10</v>
      </c>
      <c r="K79" s="404">
        <v>45</v>
      </c>
      <c r="L79" s="469">
        <v>0</v>
      </c>
      <c r="M79" s="365"/>
    </row>
    <row r="80" spans="1:13" ht="56.25" customHeight="1" thickBot="1" x14ac:dyDescent="0.3">
      <c r="A80" s="573">
        <v>38</v>
      </c>
      <c r="B80" s="568" t="s">
        <v>538</v>
      </c>
      <c r="C80" s="503" t="s">
        <v>139</v>
      </c>
      <c r="D80" s="512">
        <v>15</v>
      </c>
      <c r="E80" s="512">
        <v>0</v>
      </c>
      <c r="F80" s="512">
        <v>0</v>
      </c>
      <c r="G80" s="512">
        <v>15</v>
      </c>
      <c r="H80" s="503">
        <v>10</v>
      </c>
      <c r="I80" s="503">
        <v>10</v>
      </c>
      <c r="J80" s="503">
        <v>30</v>
      </c>
      <c r="K80" s="503">
        <v>65</v>
      </c>
      <c r="L80" s="505">
        <v>1</v>
      </c>
      <c r="M80" s="373"/>
    </row>
    <row r="81" spans="1:13" ht="31.5" customHeight="1" thickBot="1" x14ac:dyDescent="0.3">
      <c r="A81" s="429">
        <v>39</v>
      </c>
      <c r="B81" s="523" t="s">
        <v>390</v>
      </c>
      <c r="C81" s="419" t="s">
        <v>139</v>
      </c>
      <c r="D81" s="428">
        <v>15</v>
      </c>
      <c r="E81" s="428">
        <v>5</v>
      </c>
      <c r="F81" s="428">
        <v>0</v>
      </c>
      <c r="G81" s="428">
        <v>15</v>
      </c>
      <c r="H81" s="419">
        <v>10</v>
      </c>
      <c r="I81" s="419">
        <v>10</v>
      </c>
      <c r="J81" s="419">
        <v>30</v>
      </c>
      <c r="K81" s="419">
        <f>SUM(D81:J81)</f>
        <v>85</v>
      </c>
      <c r="L81" s="465">
        <v>2</v>
      </c>
      <c r="M81" s="359"/>
    </row>
    <row r="82" spans="1:13" ht="31.5" customHeight="1" thickBot="1" x14ac:dyDescent="0.3">
      <c r="A82" s="389">
        <v>40</v>
      </c>
      <c r="B82" s="535" t="s">
        <v>773</v>
      </c>
      <c r="C82" s="404" t="s">
        <v>139</v>
      </c>
      <c r="D82" s="403">
        <v>15</v>
      </c>
      <c r="E82" s="403">
        <v>5</v>
      </c>
      <c r="F82" s="403">
        <v>0</v>
      </c>
      <c r="G82" s="403">
        <v>15</v>
      </c>
      <c r="H82" s="404">
        <v>10</v>
      </c>
      <c r="I82" s="404">
        <v>10</v>
      </c>
      <c r="J82" s="404">
        <v>30</v>
      </c>
      <c r="K82" s="404">
        <f>SUM(D82:J82)</f>
        <v>85</v>
      </c>
      <c r="L82" s="469">
        <v>2</v>
      </c>
      <c r="M82" s="365"/>
    </row>
    <row r="83" spans="1:13" ht="26.25" customHeight="1" thickBot="1" x14ac:dyDescent="0.3">
      <c r="A83" s="430">
        <v>41</v>
      </c>
      <c r="B83" s="523" t="s">
        <v>774</v>
      </c>
      <c r="C83" s="419" t="s">
        <v>139</v>
      </c>
      <c r="D83" s="428">
        <v>15</v>
      </c>
      <c r="E83" s="428">
        <v>5</v>
      </c>
      <c r="F83" s="428">
        <v>0</v>
      </c>
      <c r="G83" s="428">
        <v>15</v>
      </c>
      <c r="H83" s="419">
        <v>10</v>
      </c>
      <c r="I83" s="419">
        <v>10</v>
      </c>
      <c r="J83" s="419">
        <v>30</v>
      </c>
      <c r="K83" s="419">
        <f>SUM(D83:J83)</f>
        <v>85</v>
      </c>
      <c r="L83" s="465">
        <v>2</v>
      </c>
      <c r="M83" s="359"/>
    </row>
    <row r="84" spans="1:13" ht="48.75" customHeight="1" x14ac:dyDescent="0.25">
      <c r="A84" s="1598">
        <v>42</v>
      </c>
      <c r="B84" s="536" t="s">
        <v>597</v>
      </c>
      <c r="C84" s="418" t="s">
        <v>139</v>
      </c>
      <c r="D84" s="423">
        <v>15</v>
      </c>
      <c r="E84" s="427">
        <v>5</v>
      </c>
      <c r="F84" s="427"/>
      <c r="G84" s="427">
        <v>15</v>
      </c>
      <c r="H84" s="418">
        <v>10</v>
      </c>
      <c r="I84" s="418">
        <v>10</v>
      </c>
      <c r="J84" s="418">
        <v>30</v>
      </c>
      <c r="K84" s="418">
        <v>65</v>
      </c>
      <c r="L84" s="383">
        <v>1</v>
      </c>
      <c r="M84" s="114"/>
    </row>
    <row r="85" spans="1:13" ht="22.5" customHeight="1" x14ac:dyDescent="0.25">
      <c r="A85" s="1599"/>
      <c r="B85" s="537" t="s">
        <v>603</v>
      </c>
      <c r="C85" s="421" t="s">
        <v>139</v>
      </c>
      <c r="D85" s="428">
        <v>15</v>
      </c>
      <c r="E85" s="424">
        <v>5</v>
      </c>
      <c r="F85" s="424"/>
      <c r="G85" s="424">
        <v>15</v>
      </c>
      <c r="H85" s="421">
        <v>10</v>
      </c>
      <c r="I85" s="421">
        <v>10</v>
      </c>
      <c r="J85" s="421">
        <v>30</v>
      </c>
      <c r="K85" s="421">
        <v>65</v>
      </c>
      <c r="L85" s="465">
        <v>1</v>
      </c>
      <c r="M85" s="77"/>
    </row>
    <row r="86" spans="1:13" ht="39" customHeight="1" thickBot="1" x14ac:dyDescent="0.3">
      <c r="A86" s="1600"/>
      <c r="B86" s="538" t="s">
        <v>788</v>
      </c>
      <c r="C86" s="422" t="s">
        <v>139</v>
      </c>
      <c r="D86" s="425">
        <v>15</v>
      </c>
      <c r="E86" s="426">
        <v>5</v>
      </c>
      <c r="F86" s="431"/>
      <c r="G86" s="431">
        <v>15</v>
      </c>
      <c r="H86" s="426">
        <v>10</v>
      </c>
      <c r="I86" s="426">
        <v>10</v>
      </c>
      <c r="J86" s="426">
        <v>30</v>
      </c>
      <c r="K86" s="426">
        <v>65</v>
      </c>
      <c r="L86" s="384">
        <v>1</v>
      </c>
      <c r="M86" s="373"/>
    </row>
    <row r="87" spans="1:13" ht="26.25" customHeight="1" x14ac:dyDescent="0.25">
      <c r="A87" s="1599">
        <v>43</v>
      </c>
      <c r="B87" s="539" t="s">
        <v>610</v>
      </c>
      <c r="C87" s="380" t="s">
        <v>139</v>
      </c>
      <c r="D87" s="379">
        <v>15</v>
      </c>
      <c r="E87" s="379">
        <v>5</v>
      </c>
      <c r="F87" s="379"/>
      <c r="G87" s="379">
        <v>15</v>
      </c>
      <c r="H87" s="380">
        <v>10</v>
      </c>
      <c r="I87" s="380">
        <v>10</v>
      </c>
      <c r="J87" s="380">
        <v>30</v>
      </c>
      <c r="K87" s="380">
        <v>65</v>
      </c>
      <c r="L87" s="470">
        <v>1</v>
      </c>
      <c r="M87" s="114"/>
    </row>
    <row r="88" spans="1:13" ht="26.25" customHeight="1" thickBot="1" x14ac:dyDescent="0.3">
      <c r="A88" s="1599"/>
      <c r="B88" s="540" t="s">
        <v>615</v>
      </c>
      <c r="C88" s="419" t="s">
        <v>139</v>
      </c>
      <c r="D88" s="428">
        <v>15</v>
      </c>
      <c r="E88" s="428">
        <v>5</v>
      </c>
      <c r="F88" s="419"/>
      <c r="G88" s="428">
        <v>15</v>
      </c>
      <c r="H88" s="419">
        <v>10</v>
      </c>
      <c r="I88" s="419">
        <v>10</v>
      </c>
      <c r="J88" s="419">
        <v>30</v>
      </c>
      <c r="K88" s="419">
        <v>65</v>
      </c>
      <c r="L88" s="465">
        <v>1</v>
      </c>
      <c r="M88" s="359"/>
    </row>
    <row r="89" spans="1:13" ht="34.5" customHeight="1" x14ac:dyDescent="0.25">
      <c r="A89" s="1598">
        <v>44</v>
      </c>
      <c r="B89" s="541" t="s">
        <v>572</v>
      </c>
      <c r="C89" s="418" t="s">
        <v>139</v>
      </c>
      <c r="D89" s="427">
        <v>0</v>
      </c>
      <c r="E89" s="427">
        <v>5</v>
      </c>
      <c r="F89" s="427">
        <v>0</v>
      </c>
      <c r="G89" s="427">
        <v>15</v>
      </c>
      <c r="H89" s="418">
        <v>10</v>
      </c>
      <c r="I89" s="418">
        <v>10</v>
      </c>
      <c r="J89" s="418">
        <v>30</v>
      </c>
      <c r="K89" s="418">
        <f>SUM(D89:J89)</f>
        <v>70</v>
      </c>
      <c r="L89" s="396">
        <v>2</v>
      </c>
      <c r="M89" s="114"/>
    </row>
    <row r="90" spans="1:13" ht="17.25" customHeight="1" x14ac:dyDescent="0.25">
      <c r="A90" s="1599"/>
      <c r="B90" s="519" t="s">
        <v>573</v>
      </c>
      <c r="C90" s="432" t="s">
        <v>139</v>
      </c>
      <c r="D90" s="433">
        <v>0</v>
      </c>
      <c r="E90" s="433">
        <v>5</v>
      </c>
      <c r="F90" s="433">
        <v>0</v>
      </c>
      <c r="G90" s="433">
        <v>15</v>
      </c>
      <c r="H90" s="432">
        <v>10</v>
      </c>
      <c r="I90" s="432">
        <v>10</v>
      </c>
      <c r="J90" s="432">
        <v>30</v>
      </c>
      <c r="K90" s="432">
        <f>SUM(D90:J90)</f>
        <v>70</v>
      </c>
      <c r="L90" s="387">
        <v>1</v>
      </c>
      <c r="M90" s="77"/>
    </row>
    <row r="91" spans="1:13" ht="16.5" customHeight="1" thickBot="1" x14ac:dyDescent="0.3">
      <c r="A91" s="1600"/>
      <c r="B91" s="520" t="s">
        <v>574</v>
      </c>
      <c r="C91" s="422" t="s">
        <v>139</v>
      </c>
      <c r="D91" s="425">
        <v>0</v>
      </c>
      <c r="E91" s="422">
        <v>5</v>
      </c>
      <c r="F91" s="425">
        <v>0</v>
      </c>
      <c r="G91" s="425">
        <v>15</v>
      </c>
      <c r="H91" s="422">
        <v>10</v>
      </c>
      <c r="I91" s="422">
        <v>10</v>
      </c>
      <c r="J91" s="422">
        <v>30</v>
      </c>
      <c r="K91" s="422">
        <v>70</v>
      </c>
      <c r="L91" s="384">
        <v>1</v>
      </c>
      <c r="M91" s="373"/>
    </row>
    <row r="92" spans="1:13" ht="39.75" customHeight="1" x14ac:dyDescent="0.25">
      <c r="A92" s="1601">
        <v>45</v>
      </c>
      <c r="B92" s="517" t="s">
        <v>415</v>
      </c>
      <c r="C92" s="420" t="s">
        <v>139</v>
      </c>
      <c r="D92" s="423">
        <v>0</v>
      </c>
      <c r="E92" s="423">
        <v>5</v>
      </c>
      <c r="F92" s="423">
        <v>0</v>
      </c>
      <c r="G92" s="423">
        <v>15</v>
      </c>
      <c r="H92" s="420">
        <v>10</v>
      </c>
      <c r="I92" s="420">
        <v>10</v>
      </c>
      <c r="J92" s="420">
        <v>30</v>
      </c>
      <c r="K92" s="420">
        <v>70</v>
      </c>
      <c r="L92" s="383">
        <v>1</v>
      </c>
      <c r="M92" s="114"/>
    </row>
    <row r="93" spans="1:13" ht="35.25" customHeight="1" x14ac:dyDescent="0.25">
      <c r="A93" s="1597"/>
      <c r="B93" s="518" t="s">
        <v>416</v>
      </c>
      <c r="C93" s="421" t="s">
        <v>139</v>
      </c>
      <c r="D93" s="424">
        <v>0</v>
      </c>
      <c r="E93" s="424">
        <v>5</v>
      </c>
      <c r="F93" s="424">
        <v>0</v>
      </c>
      <c r="G93" s="424">
        <v>15</v>
      </c>
      <c r="H93" s="421">
        <v>10</v>
      </c>
      <c r="I93" s="421">
        <v>10</v>
      </c>
      <c r="J93" s="421">
        <v>30</v>
      </c>
      <c r="K93" s="421">
        <v>70</v>
      </c>
      <c r="L93" s="386">
        <v>1</v>
      </c>
      <c r="M93" s="77"/>
    </row>
    <row r="94" spans="1:13" ht="31.5" customHeight="1" thickBot="1" x14ac:dyDescent="0.3">
      <c r="A94" s="1602"/>
      <c r="B94" s="520" t="s">
        <v>417</v>
      </c>
      <c r="C94" s="422" t="s">
        <v>139</v>
      </c>
      <c r="D94" s="425">
        <v>0</v>
      </c>
      <c r="E94" s="425">
        <v>5</v>
      </c>
      <c r="F94" s="425">
        <v>0</v>
      </c>
      <c r="G94" s="425">
        <v>15</v>
      </c>
      <c r="H94" s="422">
        <v>10</v>
      </c>
      <c r="I94" s="422">
        <v>10</v>
      </c>
      <c r="J94" s="422">
        <v>30</v>
      </c>
      <c r="K94" s="422">
        <v>70</v>
      </c>
      <c r="L94" s="384">
        <v>1</v>
      </c>
      <c r="M94" s="373"/>
    </row>
    <row r="95" spans="1:13" ht="47.25" customHeight="1" x14ac:dyDescent="0.25">
      <c r="A95" s="1601">
        <v>46</v>
      </c>
      <c r="B95" s="517" t="s">
        <v>432</v>
      </c>
      <c r="C95" s="420" t="s">
        <v>139</v>
      </c>
      <c r="D95" s="423">
        <v>15</v>
      </c>
      <c r="E95" s="423">
        <v>5</v>
      </c>
      <c r="F95" s="423">
        <v>0</v>
      </c>
      <c r="G95" s="423">
        <v>15</v>
      </c>
      <c r="H95" s="420">
        <v>10</v>
      </c>
      <c r="I95" s="420">
        <v>10</v>
      </c>
      <c r="J95" s="420">
        <v>30</v>
      </c>
      <c r="K95" s="420">
        <v>85</v>
      </c>
      <c r="L95" s="383">
        <v>2</v>
      </c>
      <c r="M95" s="114"/>
    </row>
    <row r="96" spans="1:13" ht="22.5" customHeight="1" x14ac:dyDescent="0.25">
      <c r="A96" s="1597"/>
      <c r="B96" s="518" t="s">
        <v>417</v>
      </c>
      <c r="C96" s="421" t="s">
        <v>139</v>
      </c>
      <c r="D96" s="424">
        <v>0</v>
      </c>
      <c r="E96" s="424">
        <v>5</v>
      </c>
      <c r="F96" s="424">
        <v>0</v>
      </c>
      <c r="G96" s="424">
        <v>15</v>
      </c>
      <c r="H96" s="421">
        <v>10</v>
      </c>
      <c r="I96" s="421">
        <v>10</v>
      </c>
      <c r="J96" s="421">
        <v>30</v>
      </c>
      <c r="K96" s="421">
        <v>70</v>
      </c>
      <c r="L96" s="386">
        <v>1</v>
      </c>
      <c r="M96" s="77"/>
    </row>
    <row r="97" spans="1:13" ht="30" customHeight="1" x14ac:dyDescent="0.25">
      <c r="A97" s="1597"/>
      <c r="B97" s="519" t="s">
        <v>433</v>
      </c>
      <c r="C97" s="432" t="s">
        <v>139</v>
      </c>
      <c r="D97" s="424">
        <v>15</v>
      </c>
      <c r="E97" s="424">
        <v>5</v>
      </c>
      <c r="F97" s="424">
        <v>0</v>
      </c>
      <c r="G97" s="424">
        <v>15</v>
      </c>
      <c r="H97" s="421">
        <v>10</v>
      </c>
      <c r="I97" s="421">
        <v>10</v>
      </c>
      <c r="J97" s="421">
        <v>30</v>
      </c>
      <c r="K97" s="421">
        <v>85</v>
      </c>
      <c r="L97" s="386">
        <v>2</v>
      </c>
      <c r="M97" s="77"/>
    </row>
    <row r="98" spans="1:13" ht="53.25" customHeight="1" thickBot="1" x14ac:dyDescent="0.3">
      <c r="A98" s="1602"/>
      <c r="B98" s="520" t="s">
        <v>783</v>
      </c>
      <c r="C98" s="422" t="s">
        <v>139</v>
      </c>
      <c r="D98" s="425">
        <v>15</v>
      </c>
      <c r="E98" s="425">
        <v>5</v>
      </c>
      <c r="F98" s="425">
        <v>0</v>
      </c>
      <c r="G98" s="425">
        <v>15</v>
      </c>
      <c r="H98" s="422">
        <v>10</v>
      </c>
      <c r="I98" s="422">
        <v>10</v>
      </c>
      <c r="J98" s="422">
        <v>30</v>
      </c>
      <c r="K98" s="422">
        <v>85</v>
      </c>
      <c r="L98" s="384">
        <v>2</v>
      </c>
      <c r="M98" s="373"/>
    </row>
    <row r="99" spans="1:13" ht="24" customHeight="1" x14ac:dyDescent="0.25">
      <c r="A99" s="1601">
        <v>47</v>
      </c>
      <c r="B99" s="517" t="s">
        <v>784</v>
      </c>
      <c r="C99" s="420" t="s">
        <v>139</v>
      </c>
      <c r="D99" s="423">
        <v>15</v>
      </c>
      <c r="E99" s="423">
        <v>5</v>
      </c>
      <c r="F99" s="423">
        <v>0</v>
      </c>
      <c r="G99" s="423">
        <v>15</v>
      </c>
      <c r="H99" s="420">
        <v>10</v>
      </c>
      <c r="I99" s="420">
        <v>10</v>
      </c>
      <c r="J99" s="420">
        <v>30</v>
      </c>
      <c r="K99" s="420">
        <v>85</v>
      </c>
      <c r="L99" s="383">
        <v>2</v>
      </c>
      <c r="M99" s="114"/>
    </row>
    <row r="100" spans="1:13" ht="31.5" customHeight="1" x14ac:dyDescent="0.25">
      <c r="A100" s="1597"/>
      <c r="B100" s="518" t="s">
        <v>417</v>
      </c>
      <c r="C100" s="421" t="s">
        <v>139</v>
      </c>
      <c r="D100" s="424">
        <v>0</v>
      </c>
      <c r="E100" s="424">
        <v>5</v>
      </c>
      <c r="F100" s="424">
        <v>0</v>
      </c>
      <c r="G100" s="424">
        <v>15</v>
      </c>
      <c r="H100" s="421">
        <v>10</v>
      </c>
      <c r="I100" s="421">
        <v>10</v>
      </c>
      <c r="J100" s="421">
        <v>30</v>
      </c>
      <c r="K100" s="421">
        <v>70</v>
      </c>
      <c r="L100" s="386">
        <v>1</v>
      </c>
      <c r="M100" s="77"/>
    </row>
    <row r="101" spans="1:13" ht="26.25" customHeight="1" x14ac:dyDescent="0.25">
      <c r="A101" s="1597"/>
      <c r="B101" s="518" t="s">
        <v>785</v>
      </c>
      <c r="C101" s="421" t="s">
        <v>139</v>
      </c>
      <c r="D101" s="424">
        <v>15</v>
      </c>
      <c r="E101" s="424">
        <v>5</v>
      </c>
      <c r="F101" s="424">
        <v>0</v>
      </c>
      <c r="G101" s="424">
        <v>15</v>
      </c>
      <c r="H101" s="421">
        <v>10</v>
      </c>
      <c r="I101" s="421">
        <v>10</v>
      </c>
      <c r="J101" s="421">
        <v>30</v>
      </c>
      <c r="K101" s="421">
        <v>85</v>
      </c>
      <c r="L101" s="386">
        <v>2</v>
      </c>
      <c r="M101" s="77"/>
    </row>
    <row r="102" spans="1:13" ht="39.75" customHeight="1" thickBot="1" x14ac:dyDescent="0.3">
      <c r="A102" s="1602"/>
      <c r="B102" s="522" t="s">
        <v>463</v>
      </c>
      <c r="C102" s="422" t="s">
        <v>139</v>
      </c>
      <c r="D102" s="425">
        <v>0</v>
      </c>
      <c r="E102" s="425">
        <v>5</v>
      </c>
      <c r="F102" s="425">
        <v>0</v>
      </c>
      <c r="G102" s="425">
        <v>15</v>
      </c>
      <c r="H102" s="422">
        <v>10</v>
      </c>
      <c r="I102" s="422">
        <v>10</v>
      </c>
      <c r="J102" s="422">
        <v>30</v>
      </c>
      <c r="K102" s="422">
        <v>70</v>
      </c>
      <c r="L102" s="384">
        <v>1</v>
      </c>
      <c r="M102" s="373"/>
    </row>
    <row r="103" spans="1:13" ht="30" customHeight="1" x14ac:dyDescent="0.25">
      <c r="A103" s="1597">
        <v>48</v>
      </c>
      <c r="B103" s="523" t="s">
        <v>417</v>
      </c>
      <c r="C103" s="380" t="s">
        <v>139</v>
      </c>
      <c r="D103" s="379">
        <v>0</v>
      </c>
      <c r="E103" s="379">
        <v>5</v>
      </c>
      <c r="F103" s="379">
        <v>0</v>
      </c>
      <c r="G103" s="379">
        <v>15</v>
      </c>
      <c r="H103" s="380">
        <v>10</v>
      </c>
      <c r="I103" s="380">
        <v>10</v>
      </c>
      <c r="J103" s="380">
        <v>30</v>
      </c>
      <c r="K103" s="380">
        <v>70</v>
      </c>
      <c r="L103" s="470">
        <v>1</v>
      </c>
      <c r="M103" s="114"/>
    </row>
    <row r="104" spans="1:13" ht="30" customHeight="1" x14ac:dyDescent="0.25">
      <c r="A104" s="1597"/>
      <c r="B104" s="518" t="s">
        <v>462</v>
      </c>
      <c r="C104" s="421" t="s">
        <v>139</v>
      </c>
      <c r="D104" s="424">
        <v>15</v>
      </c>
      <c r="E104" s="424">
        <v>5</v>
      </c>
      <c r="F104" s="424">
        <v>0</v>
      </c>
      <c r="G104" s="424">
        <v>15</v>
      </c>
      <c r="H104" s="421">
        <v>10</v>
      </c>
      <c r="I104" s="421">
        <v>10</v>
      </c>
      <c r="J104" s="421">
        <v>30</v>
      </c>
      <c r="K104" s="421">
        <v>85</v>
      </c>
      <c r="L104" s="386">
        <v>2</v>
      </c>
      <c r="M104" s="77"/>
    </row>
    <row r="105" spans="1:13" ht="36" customHeight="1" thickBot="1" x14ac:dyDescent="0.3">
      <c r="A105" s="1597"/>
      <c r="B105" s="524" t="s">
        <v>463</v>
      </c>
      <c r="C105" s="432" t="s">
        <v>139</v>
      </c>
      <c r="D105" s="433">
        <v>0</v>
      </c>
      <c r="E105" s="433">
        <v>5</v>
      </c>
      <c r="F105" s="433">
        <v>0</v>
      </c>
      <c r="G105" s="433">
        <v>15</v>
      </c>
      <c r="H105" s="432">
        <v>10</v>
      </c>
      <c r="I105" s="432">
        <v>10</v>
      </c>
      <c r="J105" s="432">
        <v>30</v>
      </c>
      <c r="K105" s="432">
        <v>70</v>
      </c>
      <c r="L105" s="387">
        <v>1</v>
      </c>
      <c r="M105" s="359"/>
    </row>
    <row r="106" spans="1:13" ht="32.25" customHeight="1" x14ac:dyDescent="0.25">
      <c r="A106" s="1601">
        <v>49</v>
      </c>
      <c r="B106" s="517" t="s">
        <v>468</v>
      </c>
      <c r="C106" s="420" t="s">
        <v>139</v>
      </c>
      <c r="D106" s="423">
        <v>0</v>
      </c>
      <c r="E106" s="423">
        <v>5</v>
      </c>
      <c r="F106" s="423">
        <v>0</v>
      </c>
      <c r="G106" s="423">
        <v>15</v>
      </c>
      <c r="H106" s="420">
        <v>10</v>
      </c>
      <c r="I106" s="420">
        <v>10</v>
      </c>
      <c r="J106" s="420">
        <v>30</v>
      </c>
      <c r="K106" s="420">
        <v>70</v>
      </c>
      <c r="L106" s="383">
        <v>1</v>
      </c>
      <c r="M106" s="114"/>
    </row>
    <row r="107" spans="1:13" ht="47.25" customHeight="1" x14ac:dyDescent="0.25">
      <c r="A107" s="1597"/>
      <c r="B107" s="518" t="s">
        <v>786</v>
      </c>
      <c r="C107" s="421" t="s">
        <v>139</v>
      </c>
      <c r="D107" s="424">
        <v>15</v>
      </c>
      <c r="E107" s="424">
        <v>5</v>
      </c>
      <c r="F107" s="424">
        <v>0</v>
      </c>
      <c r="G107" s="424">
        <v>15</v>
      </c>
      <c r="H107" s="421">
        <v>10</v>
      </c>
      <c r="I107" s="421">
        <v>10</v>
      </c>
      <c r="J107" s="421">
        <v>30</v>
      </c>
      <c r="K107" s="421">
        <v>85</v>
      </c>
      <c r="L107" s="386">
        <v>2</v>
      </c>
      <c r="M107" s="77"/>
    </row>
    <row r="108" spans="1:13" ht="32.25" customHeight="1" thickBot="1" x14ac:dyDescent="0.3">
      <c r="A108" s="1602"/>
      <c r="B108" s="520" t="s">
        <v>470</v>
      </c>
      <c r="C108" s="422" t="s">
        <v>139</v>
      </c>
      <c r="D108" s="425">
        <v>15</v>
      </c>
      <c r="E108" s="425">
        <v>5</v>
      </c>
      <c r="F108" s="425">
        <v>0</v>
      </c>
      <c r="G108" s="425">
        <v>15</v>
      </c>
      <c r="H108" s="422">
        <v>10</v>
      </c>
      <c r="I108" s="422">
        <v>10</v>
      </c>
      <c r="J108" s="422">
        <v>30</v>
      </c>
      <c r="K108" s="422">
        <v>85</v>
      </c>
      <c r="L108" s="384">
        <v>2</v>
      </c>
      <c r="M108" s="373"/>
    </row>
    <row r="109" spans="1:13" ht="28.5" customHeight="1" x14ac:dyDescent="0.25">
      <c r="A109" s="1597">
        <v>50</v>
      </c>
      <c r="B109" s="542" t="s">
        <v>479</v>
      </c>
      <c r="C109" s="380" t="s">
        <v>139</v>
      </c>
      <c r="D109" s="379">
        <v>0</v>
      </c>
      <c r="E109" s="379">
        <v>5</v>
      </c>
      <c r="F109" s="379">
        <v>0</v>
      </c>
      <c r="G109" s="379">
        <v>15</v>
      </c>
      <c r="H109" s="380">
        <v>10</v>
      </c>
      <c r="I109" s="380">
        <v>10</v>
      </c>
      <c r="J109" s="380">
        <v>30</v>
      </c>
      <c r="K109" s="380">
        <v>70</v>
      </c>
      <c r="L109" s="470">
        <v>1</v>
      </c>
      <c r="M109" s="471"/>
    </row>
    <row r="110" spans="1:13" ht="36" customHeight="1" thickBot="1" x14ac:dyDescent="0.3">
      <c r="A110" s="1597"/>
      <c r="B110" s="519" t="s">
        <v>787</v>
      </c>
      <c r="C110" s="432" t="s">
        <v>139</v>
      </c>
      <c r="D110" s="433">
        <v>0</v>
      </c>
      <c r="E110" s="433">
        <v>5</v>
      </c>
      <c r="F110" s="433">
        <v>0</v>
      </c>
      <c r="G110" s="433">
        <v>15</v>
      </c>
      <c r="H110" s="432">
        <v>10</v>
      </c>
      <c r="I110" s="432">
        <v>10</v>
      </c>
      <c r="J110" s="432">
        <v>30</v>
      </c>
      <c r="K110" s="432">
        <v>70</v>
      </c>
      <c r="L110" s="387">
        <v>1</v>
      </c>
      <c r="M110" s="359"/>
    </row>
    <row r="111" spans="1:13" ht="28.5" customHeight="1" x14ac:dyDescent="0.25">
      <c r="A111" s="1601">
        <v>51</v>
      </c>
      <c r="B111" s="543" t="s">
        <v>791</v>
      </c>
      <c r="C111" s="420" t="s">
        <v>139</v>
      </c>
      <c r="D111" s="423">
        <v>15</v>
      </c>
      <c r="E111" s="423">
        <v>5</v>
      </c>
      <c r="F111" s="423">
        <v>0</v>
      </c>
      <c r="G111" s="423">
        <v>15</v>
      </c>
      <c r="H111" s="420">
        <v>0</v>
      </c>
      <c r="I111" s="420">
        <v>0</v>
      </c>
      <c r="J111" s="420">
        <v>0</v>
      </c>
      <c r="K111" s="420">
        <f>SUM(D111:J111)</f>
        <v>35</v>
      </c>
      <c r="L111" s="383">
        <v>0</v>
      </c>
      <c r="M111" s="114"/>
    </row>
    <row r="112" spans="1:13" ht="28.5" customHeight="1" x14ac:dyDescent="0.25">
      <c r="A112" s="1597"/>
      <c r="B112" s="544" t="s">
        <v>705</v>
      </c>
      <c r="C112" s="421" t="s">
        <v>139</v>
      </c>
      <c r="D112" s="424">
        <v>15</v>
      </c>
      <c r="E112" s="424">
        <v>5</v>
      </c>
      <c r="F112" s="424">
        <v>0</v>
      </c>
      <c r="G112" s="424">
        <v>15</v>
      </c>
      <c r="H112" s="380">
        <v>10</v>
      </c>
      <c r="I112" s="380">
        <v>10</v>
      </c>
      <c r="J112" s="380">
        <v>30</v>
      </c>
      <c r="K112" s="380">
        <f t="shared" ref="K112:K116" si="4">SUM(D112:J112)</f>
        <v>85</v>
      </c>
      <c r="L112" s="386">
        <v>1</v>
      </c>
      <c r="M112" s="77"/>
    </row>
    <row r="113" spans="1:29" ht="17.25" customHeight="1" thickBot="1" x14ac:dyDescent="0.3">
      <c r="A113" s="1602"/>
      <c r="B113" s="525" t="s">
        <v>792</v>
      </c>
      <c r="C113" s="422" t="s">
        <v>139</v>
      </c>
      <c r="D113" s="425">
        <v>15</v>
      </c>
      <c r="E113" s="422">
        <v>5</v>
      </c>
      <c r="F113" s="425">
        <v>0</v>
      </c>
      <c r="G113" s="425">
        <v>15</v>
      </c>
      <c r="H113" s="426">
        <v>0</v>
      </c>
      <c r="I113" s="426">
        <v>0</v>
      </c>
      <c r="J113" s="426">
        <v>0</v>
      </c>
      <c r="K113" s="422">
        <f t="shared" si="4"/>
        <v>35</v>
      </c>
      <c r="L113" s="384">
        <v>0</v>
      </c>
      <c r="M113" s="373"/>
    </row>
    <row r="114" spans="1:29" ht="18.75" customHeight="1" thickBot="1" x14ac:dyDescent="0.3">
      <c r="A114" s="458">
        <v>52</v>
      </c>
      <c r="B114" s="526" t="s">
        <v>629</v>
      </c>
      <c r="C114" s="388" t="s">
        <v>139</v>
      </c>
      <c r="D114" s="403">
        <v>15</v>
      </c>
      <c r="E114" s="403">
        <v>5</v>
      </c>
      <c r="F114" s="403">
        <v>0</v>
      </c>
      <c r="G114" s="403">
        <v>15</v>
      </c>
      <c r="H114" s="404">
        <v>0</v>
      </c>
      <c r="I114" s="404">
        <v>0</v>
      </c>
      <c r="J114" s="404">
        <v>0</v>
      </c>
      <c r="K114" s="404">
        <f t="shared" si="4"/>
        <v>35</v>
      </c>
      <c r="L114" s="469">
        <v>0</v>
      </c>
      <c r="M114" s="365"/>
    </row>
    <row r="115" spans="1:29" ht="27" customHeight="1" x14ac:dyDescent="0.25">
      <c r="A115" s="1644">
        <v>53</v>
      </c>
      <c r="B115" s="756" t="str">
        <f>+'[25]MAPA DE RIESGOS '!O267</f>
        <v>Socialización del Código de ética vigente de la entidad</v>
      </c>
      <c r="C115" s="757" t="s">
        <v>139</v>
      </c>
      <c r="D115" s="758">
        <v>0</v>
      </c>
      <c r="E115" s="758">
        <v>5</v>
      </c>
      <c r="F115" s="758">
        <v>0</v>
      </c>
      <c r="G115" s="758">
        <v>15</v>
      </c>
      <c r="H115" s="759">
        <v>10</v>
      </c>
      <c r="I115" s="759">
        <v>10</v>
      </c>
      <c r="J115" s="759">
        <v>30</v>
      </c>
      <c r="K115" s="759">
        <f t="shared" si="4"/>
        <v>70</v>
      </c>
      <c r="L115" s="760">
        <v>1</v>
      </c>
      <c r="M115" s="114"/>
    </row>
    <row r="116" spans="1:29" ht="36.75" customHeight="1" thickBot="1" x14ac:dyDescent="0.3">
      <c r="A116" s="1645"/>
      <c r="B116" s="751" t="s">
        <v>975</v>
      </c>
      <c r="C116" s="752" t="s">
        <v>139</v>
      </c>
      <c r="D116" s="753">
        <v>15</v>
      </c>
      <c r="E116" s="753">
        <v>5</v>
      </c>
      <c r="F116" s="753">
        <v>0</v>
      </c>
      <c r="G116" s="753">
        <v>15</v>
      </c>
      <c r="H116" s="754">
        <v>10</v>
      </c>
      <c r="I116" s="754">
        <v>10</v>
      </c>
      <c r="J116" s="754">
        <v>30</v>
      </c>
      <c r="K116" s="754">
        <f t="shared" si="4"/>
        <v>85</v>
      </c>
      <c r="L116" s="755">
        <v>2</v>
      </c>
      <c r="M116" s="373"/>
    </row>
    <row r="117" spans="1:29" ht="14.25" customHeight="1" x14ac:dyDescent="0.25">
      <c r="A117" s="350"/>
      <c r="B117" s="355"/>
      <c r="C117" s="356"/>
      <c r="D117" s="357"/>
      <c r="E117" s="357"/>
      <c r="F117" s="357"/>
      <c r="G117" s="357"/>
      <c r="H117" s="358"/>
      <c r="I117" s="358"/>
      <c r="J117" s="358"/>
      <c r="K117" s="358"/>
      <c r="L117" s="356"/>
      <c r="M117" s="359"/>
    </row>
    <row r="118" spans="1:29" ht="14.25" customHeight="1" x14ac:dyDescent="0.25">
      <c r="A118" s="350"/>
      <c r="B118" s="355"/>
      <c r="C118" s="356"/>
      <c r="D118" s="357"/>
      <c r="E118" s="357"/>
      <c r="F118" s="357"/>
      <c r="G118" s="357"/>
      <c r="H118" s="358"/>
      <c r="I118" s="358"/>
      <c r="J118" s="358"/>
      <c r="K118" s="358"/>
      <c r="L118" s="356"/>
      <c r="M118" s="359"/>
    </row>
    <row r="119" spans="1:29" ht="14.25" customHeight="1" thickBot="1" x14ac:dyDescent="0.3">
      <c r="A119" s="350"/>
      <c r="B119" s="355"/>
      <c r="C119" s="356"/>
      <c r="D119" s="357"/>
      <c r="E119" s="357"/>
      <c r="F119" s="357"/>
      <c r="G119" s="357"/>
      <c r="H119" s="358"/>
      <c r="I119" s="358"/>
      <c r="J119" s="358"/>
      <c r="K119" s="358"/>
      <c r="L119" s="356"/>
      <c r="M119" s="359"/>
    </row>
    <row r="120" spans="1:29" ht="19.5" customHeight="1" x14ac:dyDescent="0.25">
      <c r="A120" s="1650" t="s">
        <v>220</v>
      </c>
      <c r="B120" s="163"/>
      <c r="C120" s="105"/>
      <c r="D120" s="123"/>
      <c r="E120" s="123"/>
      <c r="F120" s="123"/>
      <c r="G120" s="123"/>
      <c r="H120" s="105"/>
      <c r="I120" s="105"/>
      <c r="J120" s="105"/>
      <c r="K120" s="105"/>
      <c r="L120" s="105"/>
      <c r="M120" s="114"/>
      <c r="O120" s="1668" t="s">
        <v>147</v>
      </c>
      <c r="P120" s="1669"/>
      <c r="Q120" s="1669"/>
      <c r="R120" s="1669"/>
      <c r="S120" s="1670"/>
    </row>
    <row r="121" spans="1:29" ht="16.5" customHeight="1" x14ac:dyDescent="0.25">
      <c r="A121" s="1651"/>
      <c r="B121" s="164"/>
      <c r="C121" s="92"/>
      <c r="D121" s="125"/>
      <c r="E121" s="125"/>
      <c r="F121" s="125"/>
      <c r="G121" s="125"/>
      <c r="H121" s="92"/>
      <c r="I121" s="92"/>
      <c r="J121" s="92"/>
      <c r="K121" s="92"/>
      <c r="L121" s="92"/>
      <c r="M121" s="77"/>
      <c r="O121" s="1671"/>
      <c r="P121" s="1672"/>
      <c r="Q121" s="1672"/>
      <c r="R121" s="1672"/>
      <c r="S121" s="1673"/>
    </row>
    <row r="122" spans="1:29" ht="15.75" thickBot="1" x14ac:dyDescent="0.3">
      <c r="A122" s="1652"/>
      <c r="B122" s="161"/>
      <c r="C122" s="93"/>
      <c r="D122" s="162"/>
      <c r="E122" s="126"/>
      <c r="F122" s="162"/>
      <c r="G122" s="162"/>
      <c r="H122" s="93"/>
      <c r="I122" s="93"/>
      <c r="J122" s="93"/>
      <c r="K122" s="93"/>
      <c r="L122" s="93"/>
      <c r="M122" s="79"/>
      <c r="O122" s="1671"/>
      <c r="P122" s="1672"/>
      <c r="Q122" s="1672"/>
      <c r="R122" s="1672"/>
      <c r="S122" s="1673"/>
      <c r="AC122">
        <v>0</v>
      </c>
    </row>
    <row r="123" spans="1:29" ht="15.75" thickBot="1" x14ac:dyDescent="0.3">
      <c r="O123" s="1671"/>
      <c r="P123" s="1672"/>
      <c r="Q123" s="1672"/>
      <c r="R123" s="1672"/>
      <c r="S123" s="1673"/>
      <c r="AC123">
        <v>2</v>
      </c>
    </row>
    <row r="124" spans="1:29" ht="30" customHeight="1" thickBot="1" x14ac:dyDescent="0.3">
      <c r="B124" s="1677" t="s">
        <v>141</v>
      </c>
      <c r="C124" s="1634"/>
      <c r="D124" s="1634"/>
      <c r="E124" s="1634"/>
      <c r="F124" s="1634"/>
      <c r="G124" s="1634"/>
      <c r="H124" s="1634"/>
      <c r="I124" s="1634"/>
      <c r="J124" s="1634"/>
      <c r="K124" s="1634"/>
      <c r="L124" s="1634"/>
      <c r="M124" s="1635"/>
      <c r="O124" s="1671"/>
      <c r="P124" s="1672"/>
      <c r="Q124" s="1672"/>
      <c r="R124" s="1672"/>
      <c r="S124" s="1673"/>
    </row>
    <row r="125" spans="1:29" ht="15.75" thickBot="1" x14ac:dyDescent="0.3">
      <c r="O125" s="1674"/>
      <c r="P125" s="1675"/>
      <c r="Q125" s="1675"/>
      <c r="R125" s="1675"/>
      <c r="S125" s="1676"/>
    </row>
    <row r="126" spans="1:29" ht="31.5" customHeight="1" thickBot="1" x14ac:dyDescent="0.3">
      <c r="B126" s="1633" t="s">
        <v>142</v>
      </c>
      <c r="C126" s="1634"/>
      <c r="D126" s="1634"/>
      <c r="E126" s="1634"/>
      <c r="F126" s="1634"/>
      <c r="G126" s="1634"/>
      <c r="H126" s="1634"/>
      <c r="I126" s="1634"/>
      <c r="J126" s="1634"/>
      <c r="K126" s="1634"/>
      <c r="L126" s="1634"/>
      <c r="M126" s="1635"/>
    </row>
    <row r="127" spans="1:29" ht="15.75" customHeight="1" thickBot="1" x14ac:dyDescent="0.3">
      <c r="O127" s="1636" t="s">
        <v>221</v>
      </c>
      <c r="P127" s="1636"/>
      <c r="Q127" s="1636"/>
      <c r="R127" s="1636"/>
      <c r="S127" s="1636"/>
    </row>
    <row r="128" spans="1:29" ht="27" customHeight="1" thickBot="1" x14ac:dyDescent="0.3">
      <c r="B128" s="1637" t="s">
        <v>222</v>
      </c>
      <c r="C128" s="1638"/>
      <c r="D128" s="1638"/>
      <c r="E128" s="1638"/>
      <c r="F128" s="1638"/>
      <c r="G128" s="1638"/>
      <c r="H128" s="1638"/>
      <c r="I128" s="1638"/>
      <c r="J128" s="1638"/>
      <c r="K128" s="1638"/>
      <c r="L128" s="1638"/>
      <c r="M128" s="1639"/>
      <c r="O128" s="1636"/>
      <c r="P128" s="1636"/>
      <c r="Q128" s="1636"/>
      <c r="R128" s="1636"/>
      <c r="S128" s="1636"/>
      <c r="AC128" t="s">
        <v>144</v>
      </c>
    </row>
    <row r="129" spans="15:29" ht="15" customHeight="1" x14ac:dyDescent="0.25">
      <c r="O129" s="1636"/>
      <c r="P129" s="1636"/>
      <c r="Q129" s="1636"/>
      <c r="R129" s="1636"/>
      <c r="S129" s="1636"/>
      <c r="AC129" t="s">
        <v>145</v>
      </c>
    </row>
    <row r="130" spans="15:29" ht="55.5" customHeight="1" x14ac:dyDescent="0.25">
      <c r="O130" s="1636"/>
      <c r="P130" s="1636"/>
      <c r="Q130" s="1636"/>
      <c r="R130" s="1636"/>
      <c r="S130" s="1636"/>
    </row>
  </sheetData>
  <mergeCells count="136">
    <mergeCell ref="A115:A116"/>
    <mergeCell ref="A7:A8"/>
    <mergeCell ref="O7:P7"/>
    <mergeCell ref="Q7:R7"/>
    <mergeCell ref="O8:P8"/>
    <mergeCell ref="Q8:R8"/>
    <mergeCell ref="A120:A122"/>
    <mergeCell ref="A2:M2"/>
    <mergeCell ref="B3:B4"/>
    <mergeCell ref="C3:C4"/>
    <mergeCell ref="D3:K3"/>
    <mergeCell ref="L3:M3"/>
    <mergeCell ref="A3:A4"/>
    <mergeCell ref="A5:A6"/>
    <mergeCell ref="A12:A14"/>
    <mergeCell ref="O120:S125"/>
    <mergeCell ref="B124:M124"/>
    <mergeCell ref="A28:A29"/>
    <mergeCell ref="A30:A31"/>
    <mergeCell ref="A32:A33"/>
    <mergeCell ref="A38:A40"/>
    <mergeCell ref="A15:A16"/>
    <mergeCell ref="A17:A18"/>
    <mergeCell ref="A19:A20"/>
    <mergeCell ref="A23:A25"/>
    <mergeCell ref="B126:M126"/>
    <mergeCell ref="O127:S130"/>
    <mergeCell ref="B128:M128"/>
    <mergeCell ref="O5:P6"/>
    <mergeCell ref="Q5:R6"/>
    <mergeCell ref="C41:C43"/>
    <mergeCell ref="D41:D43"/>
    <mergeCell ref="E41:E43"/>
    <mergeCell ref="H38:H40"/>
    <mergeCell ref="I38:I40"/>
    <mergeCell ref="J38:J40"/>
    <mergeCell ref="K38:K40"/>
    <mergeCell ref="L38:L40"/>
    <mergeCell ref="C38:C40"/>
    <mergeCell ref="D38:D40"/>
    <mergeCell ref="E38:E40"/>
    <mergeCell ref="F38:F40"/>
    <mergeCell ref="G38:G40"/>
    <mergeCell ref="C47:C49"/>
    <mergeCell ref="D47:D49"/>
    <mergeCell ref="B38:B40"/>
    <mergeCell ref="K47:K49"/>
    <mergeCell ref="L47:L49"/>
    <mergeCell ref="A26:A27"/>
    <mergeCell ref="K41:K43"/>
    <mergeCell ref="L41:L43"/>
    <mergeCell ref="A44:A46"/>
    <mergeCell ref="B44:B46"/>
    <mergeCell ref="C44:C46"/>
    <mergeCell ref="D44:D46"/>
    <mergeCell ref="E44:E46"/>
    <mergeCell ref="F44:F46"/>
    <mergeCell ref="G44:G46"/>
    <mergeCell ref="H44:H46"/>
    <mergeCell ref="I44:I46"/>
    <mergeCell ref="J44:J46"/>
    <mergeCell ref="K44:K46"/>
    <mergeCell ref="L44:L46"/>
    <mergeCell ref="F41:F43"/>
    <mergeCell ref="G41:G43"/>
    <mergeCell ref="H41:H43"/>
    <mergeCell ref="I41:I43"/>
    <mergeCell ref="J41:J43"/>
    <mergeCell ref="A41:A43"/>
    <mergeCell ref="B41:B43"/>
    <mergeCell ref="L50:L52"/>
    <mergeCell ref="F47:F49"/>
    <mergeCell ref="G47:G49"/>
    <mergeCell ref="H47:H49"/>
    <mergeCell ref="I47:I49"/>
    <mergeCell ref="J47:J49"/>
    <mergeCell ref="A47:A49"/>
    <mergeCell ref="B47:B49"/>
    <mergeCell ref="E47:E49"/>
    <mergeCell ref="A50:A52"/>
    <mergeCell ref="B50:B52"/>
    <mergeCell ref="C50:C52"/>
    <mergeCell ref="D50:D52"/>
    <mergeCell ref="E50:E52"/>
    <mergeCell ref="F50:F52"/>
    <mergeCell ref="G50:G52"/>
    <mergeCell ref="H50:H52"/>
    <mergeCell ref="I50:I52"/>
    <mergeCell ref="J50:J52"/>
    <mergeCell ref="K50:K52"/>
    <mergeCell ref="A56:A58"/>
    <mergeCell ref="B56:B58"/>
    <mergeCell ref="L56:L58"/>
    <mergeCell ref="F53:F55"/>
    <mergeCell ref="G53:G55"/>
    <mergeCell ref="H53:H55"/>
    <mergeCell ref="I53:I55"/>
    <mergeCell ref="J53:J55"/>
    <mergeCell ref="A53:A55"/>
    <mergeCell ref="B53:B55"/>
    <mergeCell ref="C53:C55"/>
    <mergeCell ref="D53:D55"/>
    <mergeCell ref="E53:E55"/>
    <mergeCell ref="C56:C58"/>
    <mergeCell ref="D56:D58"/>
    <mergeCell ref="E56:E58"/>
    <mergeCell ref="F56:F58"/>
    <mergeCell ref="G56:G58"/>
    <mergeCell ref="H56:H58"/>
    <mergeCell ref="I56:I58"/>
    <mergeCell ref="J56:J58"/>
    <mergeCell ref="K56:K58"/>
    <mergeCell ref="A60:A61"/>
    <mergeCell ref="A62:A66"/>
    <mergeCell ref="A109:A110"/>
    <mergeCell ref="A84:A86"/>
    <mergeCell ref="A87:A88"/>
    <mergeCell ref="A111:A113"/>
    <mergeCell ref="M38:M40"/>
    <mergeCell ref="M41:M43"/>
    <mergeCell ref="M44:M46"/>
    <mergeCell ref="M47:M49"/>
    <mergeCell ref="M50:M52"/>
    <mergeCell ref="M53:M55"/>
    <mergeCell ref="M56:M58"/>
    <mergeCell ref="A89:A91"/>
    <mergeCell ref="A92:A94"/>
    <mergeCell ref="A95:A98"/>
    <mergeCell ref="A99:A102"/>
    <mergeCell ref="A103:A105"/>
    <mergeCell ref="A106:A108"/>
    <mergeCell ref="A67:A68"/>
    <mergeCell ref="A69:A72"/>
    <mergeCell ref="A73:A75"/>
    <mergeCell ref="K53:K55"/>
    <mergeCell ref="L53:L55"/>
  </mergeCells>
  <conditionalFormatting sqref="B7">
    <cfRule type="containsText" dxfId="127" priority="125" stopIfTrue="1" operator="containsText" text="BAJA">
      <formula>NOT(ISERROR(SEARCH("BAJA",B7)))</formula>
    </cfRule>
    <cfRule type="containsText" dxfId="126" priority="126" stopIfTrue="1" operator="containsText" text="MODERADA">
      <formula>NOT(ISERROR(SEARCH("MODERADA",B7)))</formula>
    </cfRule>
    <cfRule type="containsText" dxfId="125" priority="127" stopIfTrue="1" operator="containsText" text="ALTA">
      <formula>NOT(ISERROR(SEARCH("ALTA",B7)))</formula>
    </cfRule>
    <cfRule type="containsText" dxfId="124" priority="128" stopIfTrue="1" operator="containsText" text="EXTREMA">
      <formula>NOT(ISERROR(SEARCH("EXTREMA",B7)))</formula>
    </cfRule>
  </conditionalFormatting>
  <conditionalFormatting sqref="B120">
    <cfRule type="containsText" dxfId="123" priority="121" stopIfTrue="1" operator="containsText" text="BAJA">
      <formula>NOT(ISERROR(SEARCH("BAJA",B120)))</formula>
    </cfRule>
    <cfRule type="containsText" dxfId="122" priority="122" stopIfTrue="1" operator="containsText" text="MODERADA">
      <formula>NOT(ISERROR(SEARCH("MODERADA",B120)))</formula>
    </cfRule>
    <cfRule type="containsText" dxfId="121" priority="123" stopIfTrue="1" operator="containsText" text="ALTA">
      <formula>NOT(ISERROR(SEARCH("ALTA",B120)))</formula>
    </cfRule>
    <cfRule type="containsText" dxfId="120" priority="124" stopIfTrue="1" operator="containsText" text="EXTREMA">
      <formula>NOT(ISERROR(SEARCH("EXTREMA",B120)))</formula>
    </cfRule>
  </conditionalFormatting>
  <conditionalFormatting sqref="B5">
    <cfRule type="containsText" dxfId="119" priority="117" stopIfTrue="1" operator="containsText" text="BAJA">
      <formula>NOT(ISERROR(SEARCH("BAJA",B5)))</formula>
    </cfRule>
    <cfRule type="containsText" dxfId="118" priority="118" stopIfTrue="1" operator="containsText" text="MODERADA">
      <formula>NOT(ISERROR(SEARCH("MODERADA",B5)))</formula>
    </cfRule>
    <cfRule type="containsText" dxfId="117" priority="119" stopIfTrue="1" operator="containsText" text="ALTA">
      <formula>NOT(ISERROR(SEARCH("ALTA",B5)))</formula>
    </cfRule>
    <cfRule type="containsText" dxfId="116" priority="120" stopIfTrue="1" operator="containsText" text="EXTREMA">
      <formula>NOT(ISERROR(SEARCH("EXTREMA",B5)))</formula>
    </cfRule>
  </conditionalFormatting>
  <conditionalFormatting sqref="B12">
    <cfRule type="containsText" dxfId="115" priority="113" stopIfTrue="1" operator="containsText" text="BAJA">
      <formula>NOT(ISERROR(SEARCH("BAJA",B12)))</formula>
    </cfRule>
    <cfRule type="containsText" dxfId="114" priority="114" stopIfTrue="1" operator="containsText" text="MODERADA">
      <formula>NOT(ISERROR(SEARCH("MODERADA",B12)))</formula>
    </cfRule>
    <cfRule type="containsText" dxfId="113" priority="115" stopIfTrue="1" operator="containsText" text="ALTA">
      <formula>NOT(ISERROR(SEARCH("ALTA",B12)))</formula>
    </cfRule>
    <cfRule type="containsText" dxfId="112" priority="116" stopIfTrue="1" operator="containsText" text="EXTREMA">
      <formula>NOT(ISERROR(SEARCH("EXTREMA",B12)))</formula>
    </cfRule>
  </conditionalFormatting>
  <conditionalFormatting sqref="B17">
    <cfRule type="containsText" dxfId="111" priority="109" stopIfTrue="1" operator="containsText" text="BAJA">
      <formula>NOT(ISERROR(SEARCH("BAJA",B17)))</formula>
    </cfRule>
    <cfRule type="containsText" dxfId="110" priority="110" stopIfTrue="1" operator="containsText" text="MODERADA">
      <formula>NOT(ISERROR(SEARCH("MODERADA",B17)))</formula>
    </cfRule>
    <cfRule type="containsText" dxfId="109" priority="111" stopIfTrue="1" operator="containsText" text="ALTA">
      <formula>NOT(ISERROR(SEARCH("ALTA",B17)))</formula>
    </cfRule>
    <cfRule type="containsText" dxfId="108" priority="112" stopIfTrue="1" operator="containsText" text="EXTREMA">
      <formula>NOT(ISERROR(SEARCH("EXTREMA",B17)))</formula>
    </cfRule>
  </conditionalFormatting>
  <conditionalFormatting sqref="B15">
    <cfRule type="containsText" dxfId="107" priority="105" stopIfTrue="1" operator="containsText" text="BAJA">
      <formula>NOT(ISERROR(SEARCH("BAJA",B15)))</formula>
    </cfRule>
    <cfRule type="containsText" dxfId="106" priority="106" stopIfTrue="1" operator="containsText" text="MODERADA">
      <formula>NOT(ISERROR(SEARCH("MODERADA",B15)))</formula>
    </cfRule>
    <cfRule type="containsText" dxfId="105" priority="107" stopIfTrue="1" operator="containsText" text="ALTA">
      <formula>NOT(ISERROR(SEARCH("ALTA",B15)))</formula>
    </cfRule>
    <cfRule type="containsText" dxfId="104" priority="108" stopIfTrue="1" operator="containsText" text="EXTREMA">
      <formula>NOT(ISERROR(SEARCH("EXTREMA",B15)))</formula>
    </cfRule>
  </conditionalFormatting>
  <conditionalFormatting sqref="B19">
    <cfRule type="containsText" dxfId="103" priority="101" stopIfTrue="1" operator="containsText" text="BAJA">
      <formula>NOT(ISERROR(SEARCH("BAJA",B19)))</formula>
    </cfRule>
    <cfRule type="containsText" dxfId="102" priority="102" stopIfTrue="1" operator="containsText" text="MODERADA">
      <formula>NOT(ISERROR(SEARCH("MODERADA",B19)))</formula>
    </cfRule>
    <cfRule type="containsText" dxfId="101" priority="103" stopIfTrue="1" operator="containsText" text="ALTA">
      <formula>NOT(ISERROR(SEARCH("ALTA",B19)))</formula>
    </cfRule>
    <cfRule type="containsText" dxfId="100" priority="104" stopIfTrue="1" operator="containsText" text="EXTREMA">
      <formula>NOT(ISERROR(SEARCH("EXTREMA",B19)))</formula>
    </cfRule>
  </conditionalFormatting>
  <conditionalFormatting sqref="B21">
    <cfRule type="containsText" dxfId="99" priority="97" stopIfTrue="1" operator="containsText" text="BAJA">
      <formula>NOT(ISERROR(SEARCH("BAJA",B21)))</formula>
    </cfRule>
    <cfRule type="containsText" dxfId="98" priority="98" stopIfTrue="1" operator="containsText" text="MODERADA">
      <formula>NOT(ISERROR(SEARCH("MODERADA",B21)))</formula>
    </cfRule>
    <cfRule type="containsText" dxfId="97" priority="99" stopIfTrue="1" operator="containsText" text="ALTA">
      <formula>NOT(ISERROR(SEARCH("ALTA",B21)))</formula>
    </cfRule>
    <cfRule type="containsText" dxfId="96" priority="100" stopIfTrue="1" operator="containsText" text="EXTREMA">
      <formula>NOT(ISERROR(SEARCH("EXTREMA",B21)))</formula>
    </cfRule>
  </conditionalFormatting>
  <conditionalFormatting sqref="B22">
    <cfRule type="containsText" dxfId="95" priority="93" stopIfTrue="1" operator="containsText" text="BAJA">
      <formula>NOT(ISERROR(SEARCH("BAJA",B22)))</formula>
    </cfRule>
    <cfRule type="containsText" dxfId="94" priority="94" stopIfTrue="1" operator="containsText" text="MODERADA">
      <formula>NOT(ISERROR(SEARCH("MODERADA",B22)))</formula>
    </cfRule>
    <cfRule type="containsText" dxfId="93" priority="95" stopIfTrue="1" operator="containsText" text="ALTA">
      <formula>NOT(ISERROR(SEARCH("ALTA",B22)))</formula>
    </cfRule>
    <cfRule type="containsText" dxfId="92" priority="96" stopIfTrue="1" operator="containsText" text="EXTREMA">
      <formula>NOT(ISERROR(SEARCH("EXTREMA",B22)))</formula>
    </cfRule>
  </conditionalFormatting>
  <conditionalFormatting sqref="B23">
    <cfRule type="containsText" dxfId="91" priority="89" stopIfTrue="1" operator="containsText" text="BAJA">
      <formula>NOT(ISERROR(SEARCH("BAJA",B23)))</formula>
    </cfRule>
    <cfRule type="containsText" dxfId="90" priority="90" stopIfTrue="1" operator="containsText" text="MODERADA">
      <formula>NOT(ISERROR(SEARCH("MODERADA",B23)))</formula>
    </cfRule>
    <cfRule type="containsText" dxfId="89" priority="91" stopIfTrue="1" operator="containsText" text="ALTA">
      <formula>NOT(ISERROR(SEARCH("ALTA",B23)))</formula>
    </cfRule>
    <cfRule type="containsText" dxfId="88" priority="92" stopIfTrue="1" operator="containsText" text="EXTREMA">
      <formula>NOT(ISERROR(SEARCH("EXTREMA",B23)))</formula>
    </cfRule>
  </conditionalFormatting>
  <conditionalFormatting sqref="B38">
    <cfRule type="containsText" dxfId="87" priority="73" stopIfTrue="1" operator="containsText" text="BAJA">
      <formula>NOT(ISERROR(SEARCH("BAJA",B38)))</formula>
    </cfRule>
    <cfRule type="containsText" dxfId="86" priority="74" stopIfTrue="1" operator="containsText" text="MODERADA">
      <formula>NOT(ISERROR(SEARCH("MODERADA",B38)))</formula>
    </cfRule>
    <cfRule type="containsText" dxfId="85" priority="75" stopIfTrue="1" operator="containsText" text="ALTA">
      <formula>NOT(ISERROR(SEARCH("ALTA",B38)))</formula>
    </cfRule>
    <cfRule type="containsText" dxfId="84" priority="76" stopIfTrue="1" operator="containsText" text="EXTREMA">
      <formula>NOT(ISERROR(SEARCH("EXTREMA",B38)))</formula>
    </cfRule>
  </conditionalFormatting>
  <conditionalFormatting sqref="B26 B28 B30 B32:B37">
    <cfRule type="containsText" dxfId="83" priority="85" stopIfTrue="1" operator="containsText" text="BAJA">
      <formula>NOT(ISERROR(SEARCH("BAJA",B26)))</formula>
    </cfRule>
    <cfRule type="containsText" dxfId="82" priority="86" stopIfTrue="1" operator="containsText" text="MODERADA">
      <formula>NOT(ISERROR(SEARCH("MODERADA",B26)))</formula>
    </cfRule>
    <cfRule type="containsText" dxfId="81" priority="87" stopIfTrue="1" operator="containsText" text="ALTA">
      <formula>NOT(ISERROR(SEARCH("ALTA",B26)))</formula>
    </cfRule>
    <cfRule type="containsText" dxfId="80" priority="88" stopIfTrue="1" operator="containsText" text="EXTREMA">
      <formula>NOT(ISERROR(SEARCH("EXTREMA",B26)))</formula>
    </cfRule>
  </conditionalFormatting>
  <conditionalFormatting sqref="B41">
    <cfRule type="containsText" dxfId="79" priority="81" stopIfTrue="1" operator="containsText" text="BAJA">
      <formula>NOT(ISERROR(SEARCH("BAJA",B41)))</formula>
    </cfRule>
    <cfRule type="containsText" dxfId="78" priority="82" stopIfTrue="1" operator="containsText" text="MODERADA">
      <formula>NOT(ISERROR(SEARCH("MODERADA",B41)))</formula>
    </cfRule>
    <cfRule type="containsText" dxfId="77" priority="83" stopIfTrue="1" operator="containsText" text="ALTA">
      <formula>NOT(ISERROR(SEARCH("ALTA",B41)))</formula>
    </cfRule>
    <cfRule type="containsText" dxfId="76" priority="84" stopIfTrue="1" operator="containsText" text="EXTREMA">
      <formula>NOT(ISERROR(SEARCH("EXTREMA",B41)))</formula>
    </cfRule>
  </conditionalFormatting>
  <conditionalFormatting sqref="B53">
    <cfRule type="containsText" dxfId="75" priority="77" stopIfTrue="1" operator="containsText" text="BAJA">
      <formula>NOT(ISERROR(SEARCH("BAJA",B53)))</formula>
    </cfRule>
    <cfRule type="containsText" dxfId="74" priority="78" stopIfTrue="1" operator="containsText" text="MODERADA">
      <formula>NOT(ISERROR(SEARCH("MODERADA",B53)))</formula>
    </cfRule>
    <cfRule type="containsText" dxfId="73" priority="79" stopIfTrue="1" operator="containsText" text="ALTA">
      <formula>NOT(ISERROR(SEARCH("ALTA",B53)))</formula>
    </cfRule>
    <cfRule type="containsText" dxfId="72" priority="80" stopIfTrue="1" operator="containsText" text="EXTREMA">
      <formula>NOT(ISERROR(SEARCH("EXTREMA",B53)))</formula>
    </cfRule>
  </conditionalFormatting>
  <conditionalFormatting sqref="B69">
    <cfRule type="containsText" dxfId="71" priority="69" stopIfTrue="1" operator="containsText" text="BAJA">
      <formula>NOT(ISERROR(SEARCH("BAJA",B69)))</formula>
    </cfRule>
    <cfRule type="containsText" dxfId="70" priority="70" stopIfTrue="1" operator="containsText" text="MODERADA">
      <formula>NOT(ISERROR(SEARCH("MODERADA",B69)))</formula>
    </cfRule>
    <cfRule type="containsText" dxfId="69" priority="71" stopIfTrue="1" operator="containsText" text="ALTA">
      <formula>NOT(ISERROR(SEARCH("ALTA",B69)))</formula>
    </cfRule>
    <cfRule type="containsText" dxfId="68" priority="72" stopIfTrue="1" operator="containsText" text="EXTREMA">
      <formula>NOT(ISERROR(SEARCH("EXTREMA",B69)))</formula>
    </cfRule>
  </conditionalFormatting>
  <conditionalFormatting sqref="B73">
    <cfRule type="containsText" dxfId="67" priority="65" stopIfTrue="1" operator="containsText" text="BAJA">
      <formula>NOT(ISERROR(SEARCH("BAJA",B73)))</formula>
    </cfRule>
    <cfRule type="containsText" dxfId="66" priority="66" stopIfTrue="1" operator="containsText" text="MODERADA">
      <formula>NOT(ISERROR(SEARCH("MODERADA",B73)))</formula>
    </cfRule>
    <cfRule type="containsText" dxfId="65" priority="67" stopIfTrue="1" operator="containsText" text="ALTA">
      <formula>NOT(ISERROR(SEARCH("ALTA",B73)))</formula>
    </cfRule>
    <cfRule type="containsText" dxfId="64" priority="68" stopIfTrue="1" operator="containsText" text="EXTREMA">
      <formula>NOT(ISERROR(SEARCH("EXTREMA",B73)))</formula>
    </cfRule>
  </conditionalFormatting>
  <conditionalFormatting sqref="B67">
    <cfRule type="containsText" dxfId="63" priority="61" stopIfTrue="1" operator="containsText" text="BAJA">
      <formula>NOT(ISERROR(SEARCH("BAJA",B67)))</formula>
    </cfRule>
    <cfRule type="containsText" dxfId="62" priority="62" stopIfTrue="1" operator="containsText" text="MODERADA">
      <formula>NOT(ISERROR(SEARCH("MODERADA",B67)))</formula>
    </cfRule>
    <cfRule type="containsText" dxfId="61" priority="63" stopIfTrue="1" operator="containsText" text="ALTA">
      <formula>NOT(ISERROR(SEARCH("ALTA",B67)))</formula>
    </cfRule>
    <cfRule type="containsText" dxfId="60" priority="64" stopIfTrue="1" operator="containsText" text="EXTREMA">
      <formula>NOT(ISERROR(SEARCH("EXTREMA",B67)))</formula>
    </cfRule>
  </conditionalFormatting>
  <conditionalFormatting sqref="B82">
    <cfRule type="containsText" dxfId="59" priority="57" stopIfTrue="1" operator="containsText" text="BAJA">
      <formula>NOT(ISERROR(SEARCH("BAJA",B82)))</formula>
    </cfRule>
    <cfRule type="containsText" dxfId="58" priority="58" stopIfTrue="1" operator="containsText" text="MODERADA">
      <formula>NOT(ISERROR(SEARCH("MODERADA",B82)))</formula>
    </cfRule>
    <cfRule type="containsText" dxfId="57" priority="59" stopIfTrue="1" operator="containsText" text="ALTA">
      <formula>NOT(ISERROR(SEARCH("ALTA",B82)))</formula>
    </cfRule>
    <cfRule type="containsText" dxfId="56" priority="60" stopIfTrue="1" operator="containsText" text="EXTREMA">
      <formula>NOT(ISERROR(SEARCH("EXTREMA",B82)))</formula>
    </cfRule>
  </conditionalFormatting>
  <conditionalFormatting sqref="B81">
    <cfRule type="containsText" dxfId="55" priority="53" stopIfTrue="1" operator="containsText" text="BAJA">
      <formula>NOT(ISERROR(SEARCH("BAJA",B81)))</formula>
    </cfRule>
    <cfRule type="containsText" dxfId="54" priority="54" stopIfTrue="1" operator="containsText" text="MODERADA">
      <formula>NOT(ISERROR(SEARCH("MODERADA",B81)))</formula>
    </cfRule>
    <cfRule type="containsText" dxfId="53" priority="55" stopIfTrue="1" operator="containsText" text="ALTA">
      <formula>NOT(ISERROR(SEARCH("ALTA",B81)))</formula>
    </cfRule>
    <cfRule type="containsText" dxfId="52" priority="56" stopIfTrue="1" operator="containsText" text="EXTREMA">
      <formula>NOT(ISERROR(SEARCH("EXTREMA",B81)))</formula>
    </cfRule>
  </conditionalFormatting>
  <conditionalFormatting sqref="B109">
    <cfRule type="containsText" dxfId="51" priority="37" stopIfTrue="1" operator="containsText" text="BAJA">
      <formula>NOT(ISERROR(SEARCH("BAJA",B109)))</formula>
    </cfRule>
    <cfRule type="containsText" dxfId="50" priority="38" stopIfTrue="1" operator="containsText" text="MODERADA">
      <formula>NOT(ISERROR(SEARCH("MODERADA",B109)))</formula>
    </cfRule>
    <cfRule type="containsText" dxfId="49" priority="39" stopIfTrue="1" operator="containsText" text="ALTA">
      <formula>NOT(ISERROR(SEARCH("ALTA",B109)))</formula>
    </cfRule>
    <cfRule type="containsText" dxfId="48" priority="40" stopIfTrue="1" operator="containsText" text="EXTREMA">
      <formula>NOT(ISERROR(SEARCH("EXTREMA",B109)))</formula>
    </cfRule>
  </conditionalFormatting>
  <conditionalFormatting sqref="B95">
    <cfRule type="containsText" dxfId="47" priority="49" stopIfTrue="1" operator="containsText" text="BAJA">
      <formula>NOT(ISERROR(SEARCH("BAJA",B95)))</formula>
    </cfRule>
    <cfRule type="containsText" dxfId="46" priority="50" stopIfTrue="1" operator="containsText" text="MODERADA">
      <formula>NOT(ISERROR(SEARCH("MODERADA",B95)))</formula>
    </cfRule>
    <cfRule type="containsText" dxfId="45" priority="51" stopIfTrue="1" operator="containsText" text="ALTA">
      <formula>NOT(ISERROR(SEARCH("ALTA",B95)))</formula>
    </cfRule>
    <cfRule type="containsText" dxfId="44" priority="52" stopIfTrue="1" operator="containsText" text="EXTREMA">
      <formula>NOT(ISERROR(SEARCH("EXTREMA",B95)))</formula>
    </cfRule>
  </conditionalFormatting>
  <conditionalFormatting sqref="B92">
    <cfRule type="containsText" dxfId="43" priority="45" stopIfTrue="1" operator="containsText" text="BAJA">
      <formula>NOT(ISERROR(SEARCH("BAJA",B92)))</formula>
    </cfRule>
    <cfRule type="containsText" dxfId="42" priority="46" stopIfTrue="1" operator="containsText" text="MODERADA">
      <formula>NOT(ISERROR(SEARCH("MODERADA",B92)))</formula>
    </cfRule>
    <cfRule type="containsText" dxfId="41" priority="47" stopIfTrue="1" operator="containsText" text="ALTA">
      <formula>NOT(ISERROR(SEARCH("ALTA",B92)))</formula>
    </cfRule>
    <cfRule type="containsText" dxfId="40" priority="48" stopIfTrue="1" operator="containsText" text="EXTREMA">
      <formula>NOT(ISERROR(SEARCH("EXTREMA",B92)))</formula>
    </cfRule>
  </conditionalFormatting>
  <conditionalFormatting sqref="B106">
    <cfRule type="containsText" dxfId="39" priority="41" stopIfTrue="1" operator="containsText" text="BAJA">
      <formula>NOT(ISERROR(SEARCH("BAJA",B106)))</formula>
    </cfRule>
    <cfRule type="containsText" dxfId="38" priority="42" stopIfTrue="1" operator="containsText" text="MODERADA">
      <formula>NOT(ISERROR(SEARCH("MODERADA",B106)))</formula>
    </cfRule>
    <cfRule type="containsText" dxfId="37" priority="43" stopIfTrue="1" operator="containsText" text="ALTA">
      <formula>NOT(ISERROR(SEARCH("ALTA",B106)))</formula>
    </cfRule>
    <cfRule type="containsText" dxfId="36" priority="44" stopIfTrue="1" operator="containsText" text="EXTREMA">
      <formula>NOT(ISERROR(SEARCH("EXTREMA",B106)))</formula>
    </cfRule>
  </conditionalFormatting>
  <conditionalFormatting sqref="B87">
    <cfRule type="containsText" dxfId="35" priority="33" stopIfTrue="1" operator="containsText" text="BAJA">
      <formula>NOT(ISERROR(SEARCH("BAJA",B87)))</formula>
    </cfRule>
    <cfRule type="containsText" dxfId="34" priority="34" stopIfTrue="1" operator="containsText" text="MODERADA">
      <formula>NOT(ISERROR(SEARCH("MODERADA",B87)))</formula>
    </cfRule>
    <cfRule type="containsText" dxfId="33" priority="35" stopIfTrue="1" operator="containsText" text="ALTA">
      <formula>NOT(ISERROR(SEARCH("ALTA",B87)))</formula>
    </cfRule>
    <cfRule type="containsText" dxfId="32" priority="36" stopIfTrue="1" operator="containsText" text="EXTREMA">
      <formula>NOT(ISERROR(SEARCH("EXTREMA",B87)))</formula>
    </cfRule>
  </conditionalFormatting>
  <conditionalFormatting sqref="B114">
    <cfRule type="containsText" dxfId="31" priority="29" stopIfTrue="1" operator="containsText" text="BAJA">
      <formula>NOT(ISERROR(SEARCH("BAJA",B114)))</formula>
    </cfRule>
    <cfRule type="containsText" dxfId="30" priority="30" stopIfTrue="1" operator="containsText" text="MODERADA">
      <formula>NOT(ISERROR(SEARCH("MODERADA",B114)))</formula>
    </cfRule>
    <cfRule type="containsText" dxfId="29" priority="31" stopIfTrue="1" operator="containsText" text="ALTA">
      <formula>NOT(ISERROR(SEARCH("ALTA",B114)))</formula>
    </cfRule>
    <cfRule type="containsText" dxfId="28" priority="32" stopIfTrue="1" operator="containsText" text="EXTREMA">
      <formula>NOT(ISERROR(SEARCH("EXTREMA",B114)))</formula>
    </cfRule>
  </conditionalFormatting>
  <conditionalFormatting sqref="B112">
    <cfRule type="containsText" dxfId="27" priority="25" stopIfTrue="1" operator="containsText" text="BAJA">
      <formula>NOT(ISERROR(SEARCH("BAJA",B112)))</formula>
    </cfRule>
    <cfRule type="containsText" dxfId="26" priority="26" stopIfTrue="1" operator="containsText" text="MODERADA">
      <formula>NOT(ISERROR(SEARCH("MODERADA",B112)))</formula>
    </cfRule>
    <cfRule type="containsText" dxfId="25" priority="27" stopIfTrue="1" operator="containsText" text="ALTA">
      <formula>NOT(ISERROR(SEARCH("ALTA",B112)))</formula>
    </cfRule>
    <cfRule type="containsText" dxfId="24" priority="28" stopIfTrue="1" operator="containsText" text="EXTREMA">
      <formula>NOT(ISERROR(SEARCH("EXTREMA",B112)))</formula>
    </cfRule>
  </conditionalFormatting>
  <conditionalFormatting sqref="B60">
    <cfRule type="containsText" dxfId="23" priority="21" stopIfTrue="1" operator="containsText" text="BAJA">
      <formula>NOT(ISERROR(SEARCH("BAJA",B60)))</formula>
    </cfRule>
    <cfRule type="containsText" dxfId="22" priority="22" stopIfTrue="1" operator="containsText" text="MODERADA">
      <formula>NOT(ISERROR(SEARCH("MODERADA",B60)))</formula>
    </cfRule>
    <cfRule type="containsText" dxfId="21" priority="23" stopIfTrue="1" operator="containsText" text="ALTA">
      <formula>NOT(ISERROR(SEARCH("ALTA",B60)))</formula>
    </cfRule>
    <cfRule type="containsText" dxfId="20" priority="24" stopIfTrue="1" operator="containsText" text="EXTREMA">
      <formula>NOT(ISERROR(SEARCH("EXTREMA",B60)))</formula>
    </cfRule>
  </conditionalFormatting>
  <conditionalFormatting sqref="B62">
    <cfRule type="containsText" dxfId="19" priority="17" stopIfTrue="1" operator="containsText" text="BAJA">
      <formula>NOT(ISERROR(SEARCH("BAJA",B62)))</formula>
    </cfRule>
    <cfRule type="containsText" dxfId="18" priority="18" stopIfTrue="1" operator="containsText" text="MODERADA">
      <formula>NOT(ISERROR(SEARCH("MODERADA",B62)))</formula>
    </cfRule>
    <cfRule type="containsText" dxfId="17" priority="19" stopIfTrue="1" operator="containsText" text="ALTA">
      <formula>NOT(ISERROR(SEARCH("ALTA",B62)))</formula>
    </cfRule>
    <cfRule type="containsText" dxfId="16" priority="20" stopIfTrue="1" operator="containsText" text="EXTREMA">
      <formula>NOT(ISERROR(SEARCH("EXTREMA",B62)))</formula>
    </cfRule>
  </conditionalFormatting>
  <conditionalFormatting sqref="B76">
    <cfRule type="containsText" dxfId="15" priority="13" stopIfTrue="1" operator="containsText" text="BAJA">
      <formula>NOT(ISERROR(SEARCH("BAJA",B76)))</formula>
    </cfRule>
    <cfRule type="containsText" dxfId="14" priority="14" stopIfTrue="1" operator="containsText" text="MODERADA">
      <formula>NOT(ISERROR(SEARCH("MODERADA",B76)))</formula>
    </cfRule>
    <cfRule type="containsText" dxfId="13" priority="15" stopIfTrue="1" operator="containsText" text="ALTA">
      <formula>NOT(ISERROR(SEARCH("ALTA",B76)))</formula>
    </cfRule>
    <cfRule type="containsText" dxfId="12" priority="16" stopIfTrue="1" operator="containsText" text="EXTREMA">
      <formula>NOT(ISERROR(SEARCH("EXTREMA",B76)))</formula>
    </cfRule>
  </conditionalFormatting>
  <conditionalFormatting sqref="B77">
    <cfRule type="containsText" dxfId="11" priority="9" stopIfTrue="1" operator="containsText" text="BAJA">
      <formula>NOT(ISERROR(SEARCH("BAJA",B77)))</formula>
    </cfRule>
    <cfRule type="containsText" dxfId="10" priority="10" stopIfTrue="1" operator="containsText" text="MODERADA">
      <formula>NOT(ISERROR(SEARCH("MODERADA",B77)))</formula>
    </cfRule>
    <cfRule type="containsText" dxfId="9" priority="11" stopIfTrue="1" operator="containsText" text="ALTA">
      <formula>NOT(ISERROR(SEARCH("ALTA",B77)))</formula>
    </cfRule>
    <cfRule type="containsText" dxfId="8" priority="12" stopIfTrue="1" operator="containsText" text="EXTREMA">
      <formula>NOT(ISERROR(SEARCH("EXTREMA",B77)))</formula>
    </cfRule>
  </conditionalFormatting>
  <conditionalFormatting sqref="B115">
    <cfRule type="containsText" dxfId="7" priority="5" stopIfTrue="1" operator="containsText" text="BAJA">
      <formula>NOT(ISERROR(SEARCH("BAJA",B115)))</formula>
    </cfRule>
    <cfRule type="containsText" dxfId="6" priority="6" stopIfTrue="1" operator="containsText" text="MODERADA">
      <formula>NOT(ISERROR(SEARCH("MODERADA",B115)))</formula>
    </cfRule>
    <cfRule type="containsText" dxfId="5" priority="7" stopIfTrue="1" operator="containsText" text="ALTA">
      <formula>NOT(ISERROR(SEARCH("ALTA",B115)))</formula>
    </cfRule>
    <cfRule type="containsText" dxfId="4" priority="8" stopIfTrue="1" operator="containsText" text="EXTREMA">
      <formula>NOT(ISERROR(SEARCH("EXTREMA",B115)))</formula>
    </cfRule>
  </conditionalFormatting>
  <conditionalFormatting sqref="B116">
    <cfRule type="containsText" dxfId="3" priority="1" stopIfTrue="1" operator="containsText" text="BAJA">
      <formula>NOT(ISERROR(SEARCH("BAJA",B116)))</formula>
    </cfRule>
    <cfRule type="containsText" dxfId="2" priority="2" stopIfTrue="1" operator="containsText" text="MODERADA">
      <formula>NOT(ISERROR(SEARCH("MODERADA",B116)))</formula>
    </cfRule>
    <cfRule type="containsText" dxfId="1" priority="3" stopIfTrue="1" operator="containsText" text="ALTA">
      <formula>NOT(ISERROR(SEARCH("ALTA",B116)))</formula>
    </cfRule>
    <cfRule type="containsText" dxfId="0" priority="4" stopIfTrue="1" operator="containsText" text="EXTREMA">
      <formula>NOT(ISERROR(SEARCH("EXTREMA",B116)))</formula>
    </cfRule>
  </conditionalFormatting>
  <dataValidations count="5">
    <dataValidation type="list" allowBlank="1" showInputMessage="1" showErrorMessage="1" sqref="D120:D122 F120:G122 D5:D25 F5:G25 D44 D38 F38:G38 F44:G44 D41 F41:G41 D47 D50 D53 F47:G47 F50:G50 F53:G53 D56 F56:G56 F89:G116 D89:D116 F81:G83 D60:D75 F60:G75 D77:D83 F77:G77 G76 G78:G80">
      <formula1>$V$5:$V$6</formula1>
    </dataValidation>
    <dataValidation type="list" allowBlank="1" showInputMessage="1" showErrorMessage="1" sqref="U5:U6 C120:C122 C5:C25 C38 C44 C41 C47 C50 C53 C56 C89:C116 C60:C83 D76">
      <formula1>$U$5:$U$6</formula1>
    </dataValidation>
    <dataValidation type="list" allowBlank="1" showInputMessage="1" showErrorMessage="1" sqref="C26:D37 F26:G37">
      <formula1>#REF!</formula1>
    </dataValidation>
    <dataValidation type="list" allowBlank="1" showInputMessage="1" showErrorMessage="1" sqref="D84:D88 F84:G87 G88">
      <formula1>$V$5:$V$5</formula1>
    </dataValidation>
    <dataValidation type="list" allowBlank="1" showInputMessage="1" showErrorMessage="1" sqref="C84:C88">
      <formula1>$U$5:$U$5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CONTROL DE CAMBIOS</vt:lpstr>
      <vt:lpstr>MAPA DE RIESGOS </vt:lpstr>
      <vt:lpstr>DEFINICIÓN RIESGOS CORRUPCIÓN</vt:lpstr>
      <vt:lpstr>DETERMINACIÓN DE LA PROBABILIDA</vt:lpstr>
      <vt:lpstr>MATRIZ CALIFICACIÓN</vt:lpstr>
      <vt:lpstr>DETERMINACIÓN DEL IMPACTO</vt:lpstr>
      <vt:lpstr>OPCIONES DE MANEJO DEL RIESGO</vt:lpstr>
      <vt:lpstr>EVALUACIÓN DE LOS CONTROLES  </vt:lpstr>
      <vt:lpstr>'MAPA DE RIESGOS '!Área_de_impresión</vt:lpstr>
      <vt:lpstr>'MATRIZ CALIFICACIÓN'!Área_de_impresión</vt:lpstr>
      <vt:lpstr>'DETERMINACIÓN DE LA PROBABILIDA'!PROBABILIDAD</vt:lpstr>
      <vt:lpstr>'MAPA DE RIESGOS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Julieth Rojas Betancour</cp:lastModifiedBy>
  <cp:lastPrinted>2018-01-31T23:34:23Z</cp:lastPrinted>
  <dcterms:created xsi:type="dcterms:W3CDTF">2011-07-26T19:10:29Z</dcterms:created>
  <dcterms:modified xsi:type="dcterms:W3CDTF">2018-01-31T23:35:09Z</dcterms:modified>
</cp:coreProperties>
</file>